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4.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5.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codeName="{8C4F1C90-05EB-6A55-5F09-09C24B55AC0B}"/>
  <workbookPr codeName="DieseArbeitsmappe" defaultThemeVersion="124226"/>
  <workbookProtection workbookPassword="CCFB" lockStructure="1"/>
  <bookViews>
    <workbookView xWindow="600" yWindow="15" windowWidth="10755" windowHeight="11145" tabRatio="774" activeTab="1"/>
  </bookViews>
  <sheets>
    <sheet name="Titel" sheetId="1" r:id="rId1"/>
    <sheet name="Anleitung" sheetId="10" r:id="rId2"/>
    <sheet name="I. Wissensdomänen" sheetId="2" r:id="rId3"/>
    <sheet name="II. Umgang mit Wissen" sheetId="3" r:id="rId4"/>
    <sheet name="III. Rahmenbedingungen" sheetId="5" r:id="rId5"/>
    <sheet name="Fitness-Report" sheetId="14" r:id="rId6"/>
    <sheet name="Kontakt" sheetId="9" r:id="rId7"/>
    <sheet name="Datenblatt" sheetId="11" state="hidden" r:id="rId8"/>
    <sheet name="Für Gesamtauswertung" sheetId="15" state="hidden" r:id="rId9"/>
  </sheets>
  <definedNames>
    <definedName name="_xlnm._FilterDatabase" localSheetId="2" hidden="1">'I. Wissensdomänen'!$C$5:$I$15</definedName>
    <definedName name="Anerkennung">Datenblatt!$W$39</definedName>
    <definedName name="Datenqualität">Datenblatt!$B$37</definedName>
    <definedName name="_xlnm.Print_Area" localSheetId="1">Anleitung!$A$1:$J$24</definedName>
    <definedName name="_xlnm.Print_Area" localSheetId="2">'I. Wissensdomänen'!$A$1:$I$27</definedName>
    <definedName name="_xlnm.Print_Area" localSheetId="3">'II. Umgang mit Wissen'!$A$1:$H$24</definedName>
    <definedName name="_xlnm.Print_Area" localSheetId="4">'III. Rahmenbedingungen'!$A$1:$K$44</definedName>
    <definedName name="_xlnm.Print_Area" localSheetId="6">Kontakt!$A$1:$I$42</definedName>
    <definedName name="_xlnm.Print_Area" localSheetId="0">Titel!$A$1:$F$22</definedName>
    <definedName name="_xlnm.Print_Titles" localSheetId="1">Anleitung!$1:$2</definedName>
    <definedName name="_xlnm.Print_Titles" localSheetId="2">'I. Wissensdomänen'!$1:$2</definedName>
    <definedName name="_xlnm.Print_Titles" localSheetId="3">'II. Umgang mit Wissen'!$1:$9</definedName>
    <definedName name="_xlnm.Print_Titles" localSheetId="4">'III. Rahmenbedingungen'!$1:$5</definedName>
    <definedName name="einweisung">Datenblatt!$B$36</definedName>
    <definedName name="Kontrollkästchen1" localSheetId="2">'I. Wissensdomänen'!$H$15</definedName>
    <definedName name="Mitarbeitermotivation">Datenblatt!$W$35</definedName>
    <definedName name="Struktur">Datenblatt!$M$38</definedName>
    <definedName name="Systembestand">Datenblatt!$B$35</definedName>
    <definedName name="Transparenz">Datenblatt!$M$39</definedName>
    <definedName name="Verzeichnisstrukturen">Datenblatt!$B$39</definedName>
    <definedName name="Vorbildfunktion">Datenblatt!$W$37</definedName>
    <definedName name="x">GET.WORKBOOK(1+0*NOW())</definedName>
    <definedName name="Zugriffszeiten">Datenblatt!$B$38</definedName>
    <definedName name="Zusammenarbeit">Datenblatt!$W$38</definedName>
  </definedNames>
  <calcPr calcId="145621"/>
</workbook>
</file>

<file path=xl/calcChain.xml><?xml version="1.0" encoding="utf-8"?>
<calcChain xmlns="http://schemas.openxmlformats.org/spreadsheetml/2006/main">
  <c r="B10" i="15" l="1"/>
  <c r="A10" i="15"/>
  <c r="B9" i="15"/>
  <c r="A9" i="15"/>
  <c r="B8" i="15"/>
  <c r="A8" i="15"/>
  <c r="B7" i="15"/>
  <c r="A7" i="15"/>
  <c r="B6" i="15"/>
  <c r="A6" i="15"/>
  <c r="B5" i="15"/>
  <c r="A5" i="15"/>
  <c r="B4" i="15"/>
  <c r="A4" i="15"/>
  <c r="B3" i="15"/>
  <c r="A3" i="15"/>
  <c r="AB42" i="11"/>
  <c r="G42" i="11"/>
  <c r="AA39" i="11"/>
  <c r="P39" i="11"/>
  <c r="F39" i="11"/>
  <c r="AA38" i="11"/>
  <c r="P38" i="11"/>
  <c r="F38" i="11"/>
  <c r="AA37" i="11"/>
  <c r="F37" i="11"/>
  <c r="P36" i="11"/>
  <c r="F36" i="11"/>
  <c r="AA35" i="11"/>
  <c r="F35" i="11"/>
  <c r="AA34" i="11"/>
  <c r="AA33" i="11"/>
  <c r="AK27" i="11"/>
  <c r="AK25" i="11" s="1"/>
  <c r="G108" i="14" s="1"/>
  <c r="AB27" i="11"/>
  <c r="Q27" i="11"/>
  <c r="G27" i="11"/>
  <c r="AJ23" i="11"/>
  <c r="AA23" i="11"/>
  <c r="P23" i="11"/>
  <c r="F23" i="11"/>
  <c r="AJ21" i="11"/>
  <c r="AA21" i="11"/>
  <c r="P21" i="11"/>
  <c r="F21" i="11"/>
  <c r="AJ19" i="11"/>
  <c r="AA19" i="11"/>
  <c r="P19" i="11"/>
  <c r="F19" i="11"/>
  <c r="Q37" i="11" l="1"/>
  <c r="Q42" i="11" s="1"/>
  <c r="AB25" i="11"/>
  <c r="G25" i="11"/>
  <c r="G26" i="11" s="1"/>
  <c r="AL21" i="11"/>
  <c r="AL19" i="11"/>
  <c r="AL23" i="11"/>
  <c r="AK26" i="11"/>
  <c r="AL26" i="11"/>
  <c r="G3" i="15"/>
  <c r="E3" i="15" l="1"/>
  <c r="G93" i="14"/>
  <c r="Q25" i="11"/>
  <c r="G87" i="14"/>
  <c r="P37" i="11"/>
  <c r="AB26" i="11"/>
  <c r="C86" i="14" s="1"/>
  <c r="D3" i="15"/>
  <c r="AC26" i="11"/>
  <c r="G85" i="14" s="1"/>
  <c r="H15" i="11"/>
  <c r="G15" i="11"/>
  <c r="F15" i="11"/>
  <c r="E15" i="11"/>
  <c r="D15" i="11"/>
  <c r="V14" i="11"/>
  <c r="T14" i="11"/>
  <c r="R14" i="11"/>
  <c r="P14" i="11" s="1"/>
  <c r="K14" i="11"/>
  <c r="V13" i="11"/>
  <c r="T13" i="11"/>
  <c r="R13" i="11"/>
  <c r="P13" i="11" s="1"/>
  <c r="K13" i="11"/>
  <c r="V12" i="11"/>
  <c r="T12" i="11"/>
  <c r="R12" i="11"/>
  <c r="P12" i="11" s="1"/>
  <c r="K12" i="11"/>
  <c r="V11" i="11"/>
  <c r="T11" i="11"/>
  <c r="R11" i="11"/>
  <c r="K11" i="11"/>
  <c r="V10" i="11"/>
  <c r="T10" i="11"/>
  <c r="R10" i="11"/>
  <c r="K10" i="11"/>
  <c r="V9" i="11"/>
  <c r="T9" i="11"/>
  <c r="R9" i="11"/>
  <c r="K9" i="11"/>
  <c r="V8" i="11"/>
  <c r="T8" i="11"/>
  <c r="R8" i="11"/>
  <c r="K8" i="11"/>
  <c r="V7" i="11"/>
  <c r="T7" i="11"/>
  <c r="BC9" i="11" s="1"/>
  <c r="BB9" i="11" s="1"/>
  <c r="R7" i="11"/>
  <c r="BA3" i="11" s="1"/>
  <c r="AZ3" i="11" s="1"/>
  <c r="K7" i="11"/>
  <c r="BA5" i="11"/>
  <c r="AZ5" i="11" s="1"/>
  <c r="C107" i="14"/>
  <c r="G106" i="14"/>
  <c r="C92" i="14"/>
  <c r="D40" i="14"/>
  <c r="D43" i="14" s="1"/>
  <c r="BA4" i="11" l="1"/>
  <c r="AZ4" i="11" s="1"/>
  <c r="BC5" i="11"/>
  <c r="BB5" i="11" s="1"/>
  <c r="P11" i="11"/>
  <c r="P10" i="11"/>
  <c r="P9" i="11"/>
  <c r="BC3" i="11"/>
  <c r="BB3" i="11" s="1"/>
  <c r="BC4" i="11"/>
  <c r="BB4" i="11" s="1"/>
  <c r="P8" i="11"/>
  <c r="BC6" i="11"/>
  <c r="BB6" i="11" s="1"/>
  <c r="P7" i="11"/>
  <c r="BC8" i="11"/>
  <c r="BB8" i="11" s="1"/>
  <c r="BC10" i="11"/>
  <c r="BB10" i="11" s="1"/>
  <c r="BC7" i="11"/>
  <c r="BB7" i="11" s="1"/>
  <c r="BA6" i="11"/>
  <c r="AZ6" i="11" s="1"/>
  <c r="E42" i="14"/>
  <c r="D42" i="14" s="1"/>
  <c r="I15" i="11"/>
  <c r="D44" i="14" s="1"/>
  <c r="E44" i="14" s="1"/>
  <c r="BA7" i="11"/>
  <c r="AZ7" i="11" s="1"/>
  <c r="BA8" i="11"/>
  <c r="AZ8" i="11" s="1"/>
  <c r="G101" i="14"/>
  <c r="R26" i="11"/>
  <c r="F3" i="15"/>
  <c r="Q26" i="11"/>
  <c r="H26" i="11" s="1"/>
  <c r="G91" i="14" s="1"/>
  <c r="BA9" i="11"/>
  <c r="AZ9" i="11" s="1"/>
  <c r="BA10" i="11"/>
  <c r="AZ10" i="11" s="1"/>
  <c r="D41" i="14"/>
  <c r="E41" i="14" s="1"/>
  <c r="E43" i="14"/>
  <c r="J15" i="11"/>
  <c r="AB40" i="11"/>
  <c r="F152" i="14" s="1"/>
  <c r="Q40" i="11"/>
  <c r="F140" i="14" s="1"/>
  <c r="G40" i="11"/>
  <c r="F131" i="14" s="1"/>
  <c r="BE8" i="11" l="1"/>
  <c r="BE6" i="11"/>
  <c r="BE5" i="11"/>
  <c r="BD5" i="11" s="1"/>
  <c r="BE3" i="11"/>
  <c r="BD3" i="11" s="1"/>
  <c r="K15" i="11"/>
  <c r="D45" i="14" s="1"/>
  <c r="E45" i="14" s="1"/>
  <c r="BE9" i="11"/>
  <c r="BD9" i="11" s="1"/>
  <c r="BF5" i="11"/>
  <c r="BE10" i="11"/>
  <c r="BD10" i="11" s="1"/>
  <c r="BE4" i="11"/>
  <c r="BE7" i="11"/>
  <c r="BF3" i="11"/>
  <c r="J3" i="15"/>
  <c r="C100" i="14"/>
  <c r="G99" i="14" s="1"/>
  <c r="K3" i="15"/>
  <c r="R41" i="11"/>
  <c r="F138" i="14" s="1"/>
  <c r="AC41" i="11"/>
  <c r="F151" i="14" s="1"/>
  <c r="Q41" i="11"/>
  <c r="C139" i="14" s="1"/>
  <c r="AB41" i="11"/>
  <c r="C152" i="14" s="1"/>
  <c r="BD6" i="11"/>
  <c r="BF6" i="11"/>
  <c r="BD8" i="11"/>
  <c r="BF8" i="11"/>
  <c r="H41" i="11"/>
  <c r="F129" i="14" s="1"/>
  <c r="G41" i="11"/>
  <c r="C130" i="14" s="1"/>
  <c r="I3" i="15"/>
  <c r="BF10" i="11" l="1"/>
  <c r="BF9" i="11"/>
  <c r="BD4" i="11"/>
  <c r="BF4" i="11"/>
  <c r="BD7" i="11"/>
  <c r="BF7" i="11"/>
</calcChain>
</file>

<file path=xl/sharedStrings.xml><?xml version="1.0" encoding="utf-8"?>
<sst xmlns="http://schemas.openxmlformats.org/spreadsheetml/2006/main" count="329" uniqueCount="228">
  <si>
    <t>Wenn z.B. das ganze Projektteam in einem moderierten Debriefing die Eigenarten des abgeschlossenen Projekts bespricht, bekommt das, was zunächst nur ein Gefühl zum Projektverlauf ist, eine konkrete Erfahrung und lässt sich leichter für das nächste Projekt verwerten.</t>
  </si>
  <si>
    <t>Lassen Sie sich nicht wertvolle Erfahrungen entgleiten, weil niemand sie dokumentiert oder weitergegeben hat. Etablieren Sie einfache Mechanismen, die die Projektbeteiligten dazu bringen, ihr Erfahrungswissen preiszugeben. (z.B. Debriefing, Mikroartikel, Kundendatenbank)</t>
  </si>
  <si>
    <t>Überprüfen Sie bspw. ob Sie ein Vorgehen anwenden, mit dem Projekte systematisch abgeschlossen und aufgearbeitet werden. Oft reicht es schon die wichtigsten Besonderheiten eines Projekts zu notieren oder sie in einer Lessons-Learned-Runde anderen Mitarbeitern darzulegen.</t>
  </si>
  <si>
    <t>Wie komme ich zu den Ergebnissen des Fitness-Checks?</t>
  </si>
  <si>
    <r>
      <t xml:space="preserve">Die </t>
    </r>
    <r>
      <rPr>
        <b/>
        <sz val="10"/>
        <rFont val="Arial"/>
        <family val="2"/>
      </rPr>
      <t>Unternehmenskultur</t>
    </r>
    <r>
      <rPr>
        <sz val="10"/>
        <rFont val="Arial"/>
        <family val="2"/>
      </rPr>
      <t xml:space="preserve"> lässt sich am besten mit folgenden Merkmalen beschreiben:</t>
    </r>
  </si>
  <si>
    <t>Wissen Sie, wo Wissen abgelegt werden muss, um es anderen Nutzern zur Verfügung zu stellen?</t>
  </si>
  <si>
    <t>Tauschen Sie sich abteilungsübergreifend über Ihre Erfahrungen aus?</t>
  </si>
  <si>
    <t>Datenblatt</t>
  </si>
  <si>
    <t>Unternehmenskultur</t>
  </si>
  <si>
    <t>Was ist der Fitness-Report?</t>
  </si>
  <si>
    <t>Wird der Kunde gezielt in die Erzeugung von 
neuem Wissen und Lösungen einbezogen?</t>
  </si>
  <si>
    <t>Werden Sie durch die vorhandenen IT-Systeme ausreichend in Ihrer Arbeit unterstützt?</t>
  </si>
  <si>
    <t>teils-
teils</t>
  </si>
  <si>
    <t>eher 
wichtig</t>
  </si>
  <si>
    <t>sehr
wichtig</t>
  </si>
  <si>
    <t>Führung</t>
  </si>
  <si>
    <t>Mitarbeiterkompetenzen</t>
  </si>
  <si>
    <t>gar nicht wichtig</t>
  </si>
  <si>
    <t>eher unwichtig</t>
  </si>
  <si>
    <t>Wissen über Kunden</t>
  </si>
  <si>
    <t xml:space="preserve">Wissen über Partner </t>
  </si>
  <si>
    <t>Fach- und Methodenwissen</t>
  </si>
  <si>
    <t>Wissen über Produkte</t>
  </si>
  <si>
    <t>Wissen über Normen und Gesetze</t>
  </si>
  <si>
    <t xml:space="preserve">Wissen über Patente </t>
  </si>
  <si>
    <t>Wissen über Märkte u. Wettbewerber</t>
  </si>
  <si>
    <t>Wissen über die eigene Organisation</t>
  </si>
  <si>
    <t>Nein</t>
  </si>
  <si>
    <t>Eher nicht</t>
  </si>
  <si>
    <t>Eher ja</t>
  </si>
  <si>
    <t>Ist die Bereitschaft in Ihrem Unternehmen hoch, Wissen weiterzugeben bzw. zu teilen?</t>
  </si>
  <si>
    <t>Wird nach Projektabschluss systematisch und strukturiert über Projekterfahrungen diskutiert?</t>
  </si>
  <si>
    <r>
      <t>2.</t>
    </r>
    <r>
      <rPr>
        <b/>
        <sz val="7"/>
        <rFont val="Times New Roman"/>
        <family val="1"/>
      </rPr>
      <t xml:space="preserve">   </t>
    </r>
    <r>
      <rPr>
        <b/>
        <sz val="16"/>
        <rFont val="Arial"/>
        <family val="2"/>
      </rPr>
      <t>Umgang mit Wissen</t>
    </r>
  </si>
  <si>
    <t>Technik</t>
  </si>
  <si>
    <t>Werden Sie ausreichend in die IT-Systeme eingewiesen?</t>
  </si>
  <si>
    <t>Sind Sie mit der Datenqualität (Aktualität, Vollständigkeit, Zuverlässigkeit) zufrieden?</t>
  </si>
  <si>
    <t>Ermöglicht die Nutzung der IT-Systeme schnell auf alle relevanten Informationen zugreifen zu können?</t>
  </si>
  <si>
    <t>Ist das Arbeiten in den gemeinsamen Verzeichnisstrukturen zufriedenstellend?</t>
  </si>
  <si>
    <t>Organisation</t>
  </si>
  <si>
    <t>offen</t>
  </si>
  <si>
    <t>verschlossen</t>
  </si>
  <si>
    <t>ehrlich</t>
  </si>
  <si>
    <t>unehrlich</t>
  </si>
  <si>
    <t>Schuld zuweisend</t>
  </si>
  <si>
    <t>flexibel</t>
  </si>
  <si>
    <t>starr</t>
  </si>
  <si>
    <t>Wissen Sie wer im Unternehmen für welche Aufgaben zuständig ist?</t>
  </si>
  <si>
    <t>Sind die allgemeinen Abläufe im Unternehmen transparent?</t>
  </si>
  <si>
    <t>Mensch</t>
  </si>
  <si>
    <t>Bitte schätzen Sie Ihre Führungskraft hinsichtlich der genannten Aktivitäten ein.</t>
  </si>
  <si>
    <t xml:space="preserve">Meine Führungskraft fördert die abteilungsübergreifende Zusammenarbeit </t>
  </si>
  <si>
    <t>Meine Führungskraft bringt mir Anerkennung entgegen, wenn ich Wissen aktiv teile.</t>
  </si>
  <si>
    <t>Sind die Kompetenzen der Mitarbeiter ausreichend transparent?</t>
  </si>
  <si>
    <t xml:space="preserve">Wie wichtig sind die folgenden Wissensgebiete für die Erledigung Ihrer zentralen Aufgaben? </t>
  </si>
  <si>
    <t>Wissensbedarf</t>
  </si>
  <si>
    <t>gewichtete Punktzahl</t>
  </si>
  <si>
    <t>Kompetenzen der Führungskraft</t>
  </si>
  <si>
    <t>Kompetenzen der Mitarbeiter</t>
  </si>
  <si>
    <t>Wissensdomänen</t>
  </si>
  <si>
    <t>Wissen verteilen</t>
  </si>
  <si>
    <t>Wissen speichern</t>
  </si>
  <si>
    <t>Wissensdomäne</t>
  </si>
  <si>
    <t>Wissen erzeugen</t>
  </si>
  <si>
    <t>Wissen anwenden</t>
  </si>
  <si>
    <t>Werden nach Projektabschluss Projekterfahrungen dokumentiert und zentral abgelegt?</t>
  </si>
  <si>
    <t>Auswertung</t>
  </si>
  <si>
    <t xml:space="preserve">Wissensverfügbarkeit </t>
  </si>
  <si>
    <t>"Bereitschaft zur Wissensteilung"</t>
  </si>
  <si>
    <t>"formelle Methoden des Wissensaustauschs"</t>
  </si>
  <si>
    <t>"Erfolg der eingesetzten Methoden"</t>
  </si>
  <si>
    <t>"Einbeziehung der Kunden"</t>
  </si>
  <si>
    <t>"Projekterfahrungen sichern"</t>
  </si>
  <si>
    <t>"Projekterfahrungen diskutieren"</t>
  </si>
  <si>
    <t>"Wiederverwendung vorhandenen Wissens"</t>
  </si>
  <si>
    <t>50%&gt;x&lt;80%</t>
  </si>
  <si>
    <t>Satzbausteine</t>
  </si>
  <si>
    <t>"Aktualität des gespeicherten Wissens"</t>
  </si>
  <si>
    <t>"Ablageorte des gespeicherten Wissens"</t>
  </si>
  <si>
    <t>"Suchzeiten nach gespeichertem Wissen"</t>
  </si>
  <si>
    <t>"abteilungsübergreifender Austausch von Wissen"</t>
  </si>
  <si>
    <t>"Transparenz der Wissensträger"</t>
  </si>
  <si>
    <t>"Berücksichtigung vorhandener Systeme"</t>
  </si>
  <si>
    <t>"Einweisung in die Systeme"</t>
  </si>
  <si>
    <t>"Datenqualität"</t>
  </si>
  <si>
    <t>"Zugriffszeiten"</t>
  </si>
  <si>
    <t>"Verzeichnisstrukturen"</t>
  </si>
  <si>
    <t>"Technik"</t>
  </si>
  <si>
    <t>"Mensch"</t>
  </si>
  <si>
    <t>"Transparenz über Mitarbeiterkompetenzen"</t>
  </si>
  <si>
    <t>"Mitarbeitermotivation"</t>
  </si>
  <si>
    <t>"Kompetenzentwicklung der Mitarbeiter"</t>
  </si>
  <si>
    <t>"Vorbildfunktion der Führungskraft"</t>
  </si>
  <si>
    <t>"Anerkennung durch die Führungskraft"</t>
  </si>
  <si>
    <t>"Förderung der abteilungsübergreifenden Zusammenarbeit durch die Führungskraft"</t>
  </si>
  <si>
    <t>Inhalt:</t>
  </si>
  <si>
    <t>Teil I</t>
  </si>
  <si>
    <t>Teil II</t>
  </si>
  <si>
    <t>Teil III</t>
  </si>
  <si>
    <t>Wozu soll ich den Fitness-Check durchführen?</t>
  </si>
  <si>
    <t>Wissen über Partner</t>
  </si>
  <si>
    <t>Wissen über Patente</t>
  </si>
  <si>
    <t>Kontaktinformationen</t>
  </si>
  <si>
    <t>Fitness-Report</t>
  </si>
  <si>
    <r>
      <t xml:space="preserve">Der Fitness-Check ist in </t>
    </r>
    <r>
      <rPr>
        <b/>
        <sz val="10"/>
        <rFont val="Arial"/>
        <family val="2"/>
      </rPr>
      <t>drei Teile</t>
    </r>
    <r>
      <rPr>
        <sz val="10"/>
        <rFont val="Arial"/>
        <family val="2"/>
      </rPr>
      <t xml:space="preserve"> gegliedert: </t>
    </r>
  </si>
  <si>
    <t>Wie geht es nach dem Fitness-Check weiter?</t>
  </si>
  <si>
    <t>Dipl.-Wirtsch.-Inf. Stefan Voigt</t>
  </si>
  <si>
    <t>Tel. +49 (0) 391 / 40 90-713</t>
  </si>
  <si>
    <t>Fax +49 (0) 391 / 40 90-555</t>
  </si>
  <si>
    <t>Dipl.-Kfm. Ronald Orth</t>
  </si>
  <si>
    <t>Competence Center Wissensmanagement</t>
  </si>
  <si>
    <t>Tel. +49 (0) 30/ 3 90 06-171</t>
  </si>
  <si>
    <t>Fax +49 (0) 30/ 3 93 25 03</t>
  </si>
  <si>
    <t>    </t>
  </si>
  <si>
    <t>  </t>
  </si>
  <si>
    <t>Tel. +49 (0) 30 / 3 90 06-264</t>
  </si>
  <si>
    <t>Fax +49 (0) 30 / 3 93 25 03</t>
  </si>
  <si>
    <t>Für alle Fragen zu ProWis und zum Fitness-Check steht Ihnen das Fraunhofer Kompetenz-Team jederzeit gern zur Verfügung.</t>
  </si>
  <si>
    <t>Satzbausteine allgemein</t>
  </si>
  <si>
    <t>Praxisbeispiele und weiterführende Informationen zum ProWis-Vorgehen finden Sie in unserem Springer-Buch.</t>
  </si>
  <si>
    <t>Umgang mit Wissen</t>
  </si>
  <si>
    <t>Die Kernaktivitäten im Umgang mit
Wissen bewerten</t>
  </si>
  <si>
    <t>3.</t>
  </si>
  <si>
    <t xml:space="preserve">Rahmenbedingungen </t>
  </si>
  <si>
    <t>III. Rahmenbedingungen 
Technik - Organisation - Mensch (TOM)</t>
  </si>
  <si>
    <t>Dr.-Ing. Ina Kohl</t>
  </si>
  <si>
    <t>Was leistet der Fitness-Check?</t>
  </si>
  <si>
    <t>Die zentralen Wissensgebiete identifizieren</t>
  </si>
  <si>
    <t>Wie schätzen Sie die jeweilige Verfügbarkeit des Wissens ein?</t>
  </si>
  <si>
    <t>Der Fitness-Check hilft Ihnen, in nur 10 Minuten den Umgang mit Wissen in Ihrem Unternehmen einzuschätzen.</t>
  </si>
  <si>
    <r>
      <t xml:space="preserve">Im </t>
    </r>
    <r>
      <rPr>
        <b/>
        <sz val="10"/>
        <rFont val="Arial"/>
        <family val="2"/>
      </rPr>
      <t>ersten Teil</t>
    </r>
    <r>
      <rPr>
        <sz val="10"/>
        <rFont val="Arial"/>
        <family val="2"/>
      </rPr>
      <t xml:space="preserve"> bewerten Sie die </t>
    </r>
    <r>
      <rPr>
        <b/>
        <sz val="10"/>
        <rFont val="Arial"/>
        <family val="2"/>
      </rPr>
      <t>Wissensdomänen</t>
    </r>
    <r>
      <rPr>
        <sz val="10"/>
        <rFont val="Arial"/>
        <family val="2"/>
      </rPr>
      <t>, d.h. die zentralen Wissensgebiete in Ihrer Organisation.</t>
    </r>
  </si>
  <si>
    <r>
      <t xml:space="preserve">Im </t>
    </r>
    <r>
      <rPr>
        <b/>
        <sz val="10"/>
        <rFont val="Arial"/>
        <family val="2"/>
      </rPr>
      <t>zweiten Teil</t>
    </r>
    <r>
      <rPr>
        <sz val="10"/>
        <rFont val="Arial"/>
        <family val="2"/>
      </rPr>
      <t xml:space="preserve"> beurteilen Sie, wie die vier </t>
    </r>
    <r>
      <rPr>
        <b/>
        <sz val="10"/>
        <rFont val="Arial"/>
        <family val="2"/>
      </rPr>
      <t>Wissensmanagement-Kernaktivitäten</t>
    </r>
    <r>
      <rPr>
        <sz val="10"/>
        <rFont val="Arial"/>
        <family val="2"/>
      </rPr>
      <t xml:space="preserve"> (Wissen teilen, speichern, erzeugen und anwenden) in Ihrem Unternehmen umgesetzt werden.</t>
    </r>
  </si>
  <si>
    <r>
      <t xml:space="preserve">Der </t>
    </r>
    <r>
      <rPr>
        <b/>
        <sz val="10"/>
        <rFont val="Arial"/>
        <family val="2"/>
      </rPr>
      <t>dritte Teil</t>
    </r>
    <r>
      <rPr>
        <sz val="10"/>
        <rFont val="Arial"/>
        <family val="2"/>
      </rPr>
      <t xml:space="preserve"> des Fitness-Checks dient Ihnen zur Einschätzung der erforderlichen </t>
    </r>
    <r>
      <rPr>
        <b/>
        <sz val="10"/>
        <rFont val="Arial"/>
        <family val="2"/>
      </rPr>
      <t>Rahmenbedingungen</t>
    </r>
    <r>
      <rPr>
        <sz val="10"/>
        <rFont val="Arial"/>
        <family val="2"/>
      </rPr>
      <t xml:space="preserve"> für Wissensmanagement in Ihrer Organisation.</t>
    </r>
  </si>
  <si>
    <t>&gt;=80%</t>
  </si>
  <si>
    <t>Verteilung von Wissen</t>
  </si>
  <si>
    <t>Erzeugung von Wissen</t>
  </si>
  <si>
    <t>Speicherung von Wissen</t>
  </si>
  <si>
    <t>x&lt;80%</t>
  </si>
  <si>
    <t>Mitarbeiter und Führungskräfte</t>
  </si>
  <si>
    <t xml:space="preserve"> </t>
  </si>
  <si>
    <t>Suchzeiten</t>
  </si>
  <si>
    <t>Ablageorte</t>
  </si>
  <si>
    <t>Aktualität</t>
  </si>
  <si>
    <t>Transparenz</t>
  </si>
  <si>
    <t>Erfolg der eingesetzten Methode</t>
  </si>
  <si>
    <t>Einbeziehung der Kunden</t>
  </si>
  <si>
    <t>abteilungsübergreifender Austausch</t>
  </si>
  <si>
    <t>Bereitschaft zur Wissensteilung</t>
  </si>
  <si>
    <t>formelle Methoden des Wissensaustauschs</t>
  </si>
  <si>
    <t>Projekterfahrung sichern</t>
  </si>
  <si>
    <t>Projekterfahrung diskutieren</t>
  </si>
  <si>
    <t>Wiederverwendung vorhanden Wissens</t>
  </si>
  <si>
    <t>x=100%</t>
  </si>
  <si>
    <t>vorhandene Systeme</t>
  </si>
  <si>
    <t>Einweisung in Systeme</t>
  </si>
  <si>
    <t>Datenqualität</t>
  </si>
  <si>
    <t>Zugriffszeiten</t>
  </si>
  <si>
    <t>Struckturen und Verantwortlichkeiten</t>
  </si>
  <si>
    <t>Transparenz über Prozesse</t>
  </si>
  <si>
    <t>Mitarbewitermotivation</t>
  </si>
  <si>
    <t>Mitarbeiterkompetenz</t>
  </si>
  <si>
    <t>Mitarbeiterentwicklung</t>
  </si>
  <si>
    <t>0-50%</t>
  </si>
  <si>
    <t>Anpassung Wissensbedarf</t>
  </si>
  <si>
    <t>Anpassung Wissensverfügbarkeit</t>
  </si>
  <si>
    <t>Vorbereitung Ranking</t>
  </si>
  <si>
    <r>
      <t>1.</t>
    </r>
    <r>
      <rPr>
        <b/>
        <sz val="7"/>
        <rFont val="Times New Roman"/>
        <family val="1"/>
      </rPr>
      <t xml:space="preserve">   </t>
    </r>
    <r>
      <rPr>
        <b/>
        <sz val="16"/>
        <rFont val="Arial"/>
        <family val="2"/>
      </rPr>
      <t>Wissensbedarf und -verfügbarkeit (Rohdaten)</t>
    </r>
  </si>
  <si>
    <t>Bedarf</t>
  </si>
  <si>
    <t>Verfügbarkeit</t>
  </si>
  <si>
    <t>Kombiniert</t>
  </si>
  <si>
    <t>Text</t>
  </si>
  <si>
    <t>&gt;50%</t>
  </si>
  <si>
    <t>technischen Infrastruktur</t>
  </si>
  <si>
    <t>kombiniert</t>
  </si>
  <si>
    <t>Ranking</t>
  </si>
  <si>
    <t>Anpassung zu Eindeutigkeit</t>
  </si>
  <si>
    <t>Verzeichnisstruktur</t>
  </si>
  <si>
    <t>Wissensanwendung</t>
  </si>
  <si>
    <t>Aspekte der Organisation</t>
  </si>
  <si>
    <t>Wissensverfügbarkeit</t>
  </si>
  <si>
    <t>Wissen Speichern</t>
  </si>
  <si>
    <t>Wissen Verteilen</t>
  </si>
  <si>
    <t>Wissen Anwenden</t>
  </si>
  <si>
    <t>Auswertung Teil I: Wissensdomänen - Wissensbedarf vs. Wissensverfügbarkeit</t>
  </si>
  <si>
    <t>Auswertung Teil II: Umgang mit Wissen</t>
  </si>
  <si>
    <t>Auswertung Teil III: Rahmenbedingungen - Technik - Organisation - Mensch (TOM)</t>
  </si>
  <si>
    <t>I. Wissensdomänen 
(die zentralen Wissensgebiete Ihres Unternehmens)</t>
  </si>
  <si>
    <t>Anleitung: Wissensmanagement-Fitness-Check für KMU</t>
  </si>
  <si>
    <t xml:space="preserve">Handlungsbedarf: Mittel </t>
  </si>
  <si>
    <t>Handlungsbedarf: Gering</t>
  </si>
  <si>
    <t>Handlungsbedarf: Hoch</t>
  </si>
  <si>
    <t>Handlungsbedarf: Mittel</t>
  </si>
  <si>
    <t>Sind die Mitarbeiter ausreichend hoch motiviert ihr Wissen zu teilen?</t>
  </si>
  <si>
    <t>Meine Führungskraft ist vorbildlich im Umgang mit Wissen und lebt Wissensmanagement vor.</t>
  </si>
  <si>
    <t>Werden die Kompetenzen der Mitarbeiter entsprechend aktueller Anforderungen kontinuierlich weiterentwickelt?</t>
  </si>
  <si>
    <t>Mit Hilfe dieses Ergebnisses ist es Ihnen möglich, zentrale Wissensgebiete in Ihrer Organisation zu identifizieren, in denen Handlungsbedarf besteht. Achten Sie auch auf die Wissensgebiete, bei denen Wichtigkeit und Verfügbarkeit am weitesten auseinander liegen und überlegen Sie, woran das liegen kann.</t>
  </si>
  <si>
    <r>
      <t>D</t>
    </r>
    <r>
      <rPr>
        <sz val="11"/>
        <rFont val="Arial"/>
        <family val="2"/>
      </rPr>
      <t>ie Durchdringung der Organisation mit Wissensmanagement hängt maßgeblich davon ab, inwiefern die vorhandenen Strukturen und Prozesse eine reibungslose Ausführung der WM-Kernaktivitäten ermöglichen. Im Gestaltungsfeld "Organisation" gilt es ferner, eine offene Wissen- und Kommunikationskultur zwischen einzelnen Abteilungen, Teams und Mitarbeitern zu fördern.</t>
    </r>
  </si>
  <si>
    <t xml:space="preserve">Wird Wissen über das externe Umfeld (z.B. Märkte, Wettbewerber) systematisch erzeugt? </t>
  </si>
  <si>
    <t>Ist es für Sie transparent, wer über welches Wissen im Unternehmen verfügt?</t>
  </si>
  <si>
    <t>Werden die Erfahrungen vergangener Projekte in neuen Projekten systematisch genutzt?</t>
  </si>
  <si>
    <t>Werden die formellen Methoden zum Wissensaustausch effizient eingesetzt (z.B. regelmäßige Besprechungen, Berichtswesen)?</t>
  </si>
  <si>
    <t>Sind Sie mit den Möglichkeiten zufrieden, gespeichertes Wissen (in Dokumenten) schnell zu finden?</t>
  </si>
  <si>
    <t>Um Wissen für die relevanten Personen nutzbar zu machen, muss es verteilt werden. Das Teilen von Wissen wird durch die technische Infrastruktur erleichtert, ersetzt jedoch nicht die Bereitschaft jedes einzelnen Mitarbeiters zur Wissensteilung. Neben formellen Verfahren zum Wissensaustausch (z.B. Besprechungen) spielen hier auch kulturelle Aspekte eine Rolle. Eine Differenzierzung nach abteilungsinterner und abteilungsübergreifender Wissensteilung kann wichtige Ansatzpunkte für die Einführung von Wissensmanagement liefern.</t>
  </si>
  <si>
    <t>Wissen schafft erst durch seine Anwendung wert. Der zielgerichtete Einsatz von Wissen zur Lösung einer Aufgabenstellung wird unter der Anwendung von Wissen betrachtet. Wichtig ist hierbei auch die Transparenz über Wissensträger im Unternehmen. Ist diese gegebenen, so  kann schnell auf deren Erfahrungen zurückgegriffen werden.</t>
  </si>
  <si>
    <t>Die Mitarbeiter und Führungskräfte eines Unternehmens sind Träger von Wissen, Erfahrungen und Kompetenzen. Sie stellen die Erfolgsfaktoren des Unternehmens dar. Im Gestaltungsfeld "Mensch" betrachten Sie daher beispielsweise Qualifikationen und zeigen Entwicklungsbedarfe auf. Fehlen wichtige Kompetenzen im Unternehmen, kommt dem Personalmanagement die Aufgabe zu, passende Fortbildungs- und Qualifizierungskonzepte auszuarbeiten.</t>
  </si>
  <si>
    <r>
      <rPr>
        <b/>
        <sz val="24"/>
        <color rgb="FF008080"/>
        <rFont val="Arial"/>
        <family val="2"/>
      </rPr>
      <t>Wie geht es nach dem Fitness-Check weiter?</t>
    </r>
    <r>
      <rPr>
        <sz val="24"/>
        <rFont val="Arial"/>
        <family val="2"/>
      </rPr>
      <t xml:space="preserve">
</t>
    </r>
    <r>
      <rPr>
        <b/>
        <sz val="24"/>
        <rFont val="Arial"/>
        <family val="2"/>
      </rPr>
      <t>Lösungen:</t>
    </r>
    <r>
      <rPr>
        <sz val="24"/>
        <rFont val="Arial"/>
        <family val="2"/>
      </rPr>
      <t xml:space="preserve"> Sie haben die Stärken und Schwächen Ihres Unternehmens im Umgang mit Wissen bewertet. Der nächste Schritt ist nun Wissensmanagement aktiv zu etablieren. Hierzu bietet Ihnen ProWis eine umfangreiche Lösungsbox mit rund 50 WM-Methoden an. Stöbern Sie in der Lösungssammlung und picken Sie sich die Methoden zur Umsetzung von Wissensmanagement heraus, die zu Ihrer Organisation am besten passen. 
</t>
    </r>
    <r>
      <rPr>
        <b/>
        <sz val="24"/>
        <rFont val="Arial"/>
        <family val="2"/>
      </rPr>
      <t>Vertiefung der Analyse</t>
    </r>
    <r>
      <rPr>
        <sz val="24"/>
        <rFont val="Arial"/>
        <family val="2"/>
      </rPr>
      <t xml:space="preserve">
</t>
    </r>
    <r>
      <rPr>
        <b/>
        <sz val="24"/>
        <rFont val="Arial"/>
        <family val="2"/>
      </rPr>
      <t>1. GPO-WM-Analyse:</t>
    </r>
    <r>
      <rPr>
        <sz val="24"/>
        <rFont val="Arial"/>
        <family val="2"/>
      </rPr>
      <t xml:space="preserve"> Bewerten Sie mithilfe der GPO-WM-Analyse  den Umgang mit Wissen innerhalb ausgewählter Geschäftsprozesse. Wählen Sie dabei insbesondere die Wissensdomänen aus, die im Fitness-Check die größte Bedeutung bzw. die größte Differenz zwischen Verfügbarkeit und Relevanz aufweisen. 
</t>
    </r>
    <r>
      <rPr>
        <b/>
        <sz val="24"/>
        <rFont val="Arial"/>
        <family val="2"/>
      </rPr>
      <t>2. Mitarbeiterbefragung:</t>
    </r>
    <r>
      <rPr>
        <sz val="24"/>
        <rFont val="Arial"/>
        <family val="2"/>
      </rPr>
      <t xml:space="preserve"> Sie können die Analyse auch insofern vertiefen, dass Sie eine Mitarbeiterbefragung zum Thema Wissensmanagement in Ihrem Unternehmen durchführen. Der Fitness-Check kann hier als Grundlage dienen! 
</t>
    </r>
  </si>
  <si>
    <t>Die Speicherung von Wissen kann auf der individuellen (Bindung der Person an das Unternehmen), der kollektiven (Teambuilding) oder der elektronischen Ebene stattfinden. Im Kern geht es darum, wichtiges Wissen im Unternehmen zu bewahren. Die Güte der Kernaktivität äußert sich sowohl in der Schnelligkeit, in der Wissen gefunden werden kann, als auch in der Aktualität des Wissens. Einheitliche Speicherstrukturen und -regeln werden hier beispielsweise hinsichtlich ihrer Effizienz bewertet.</t>
  </si>
  <si>
    <t xml:space="preserve">Die Informationstechnik bietet zahlreiche Lösungen an, die ein wirksames Wissensmanagement unterstützen. Hierzu zählt z.B. ein gut funktionierendes Intranet oder andere IT-Anwendungen, die Kommunikation und Kooperation erleichtern sowie den bedarfsgerechten Zugriff auf Informationen ermöglichen. Das Gestaltungsfeld "Technik" kann folglich dabei helfen, das Wissensmanagement in Unternehmen wesentlich zu entwickeln. </t>
  </si>
  <si>
    <t>Testen Sie Ihr Unternehmen in nur 10 Minuten.</t>
  </si>
  <si>
    <t>Rahmenbedingungen</t>
  </si>
  <si>
    <t>Die WM-
Erfolgsfaktoren 
bewerten</t>
  </si>
  <si>
    <r>
      <t>Wissensverfügbarkeit</t>
    </r>
    <r>
      <rPr>
        <b/>
        <sz val="14"/>
        <color indexed="21"/>
        <rFont val="Arial"/>
        <family val="2"/>
      </rPr>
      <t xml:space="preserve"> </t>
    </r>
  </si>
  <si>
    <t>Wissensmanagement-Fitness-Check für KMU</t>
  </si>
  <si>
    <r>
      <t xml:space="preserve">Der Fitness-Report liefert Ihnen die Ergebnisse Ihres Fitness-Checks und orientiert sich dabei an drei oben genannten Schwerpunkten: 
</t>
    </r>
    <r>
      <rPr>
        <b/>
        <sz val="10"/>
        <rFont val="Arial"/>
        <family val="2"/>
      </rPr>
      <t>Teil I - Wissensdomänen</t>
    </r>
    <r>
      <rPr>
        <sz val="10"/>
        <rFont val="Arial"/>
        <family val="2"/>
      </rPr>
      <t xml:space="preserve">: Sie erfahren, wo Diskrepanzen zwischen benötigtem und verfügbarem Wissen bestehen.
</t>
    </r>
    <r>
      <rPr>
        <b/>
        <sz val="10"/>
        <rFont val="Arial"/>
        <family val="2"/>
      </rPr>
      <t>Teil II - Kernaktivitäten</t>
    </r>
    <r>
      <rPr>
        <sz val="10"/>
        <rFont val="Arial"/>
        <family val="2"/>
      </rPr>
      <t xml:space="preserve">: Sie erhalten einen Überblick, in welchen Bereichen der Umgang mit Wissen verbessert werden sollte.
</t>
    </r>
    <r>
      <rPr>
        <b/>
        <sz val="10"/>
        <rFont val="Arial"/>
        <family val="2"/>
      </rPr>
      <t>Teil III - Rahmenbedingungen</t>
    </r>
    <r>
      <rPr>
        <sz val="10"/>
        <rFont val="Arial"/>
        <family val="2"/>
      </rPr>
      <t>: Das Ergebnis zeigt, auf welchen Ebenen Verbesserungsbedarf besteht (z.B. Unternehmenskultur, Mitarbeiter- und Führungsebene oder technische Voraussetzungen).</t>
    </r>
  </si>
  <si>
    <t>Bei der Wissenserzeugung wird neues Wissen intern entwickelt oder aus dem Umfeld des Unternehmens bezogen. Die Erzeugung von Wissen weist oft hohen kreativen schöpferischen Anteil auf. Der Einsatz von Methoden zur bewussten Steuerung dieses Prozesses, wie z.B. die Diskussion und Reflexion von Projekterfahrungen, wird hier hinterfragt. Neues Wissen kann aber auch durch Schulungen, Kundengesprächen oder durch die Einstellung neuer Mitarbeiter erworben werden.</t>
  </si>
  <si>
    <t>Die wichtigsten WD:</t>
  </si>
  <si>
    <t>Logistik- und Fabriksysteme</t>
  </si>
  <si>
    <r>
      <t xml:space="preserve">Der Fitness-Check ist ein interaktives elektronisches Verfahren. Sie müssen daher die Excel-Datei nicht ausdrucken, sondern können diese direkt am Rechner ausfüllen. Am Ende erhalten Sie automatisch den Fitness-Report. </t>
    </r>
    <r>
      <rPr>
        <b/>
        <sz val="10"/>
        <rFont val="Arial"/>
        <family val="2"/>
      </rPr>
      <t xml:space="preserve">Navigieren Sie dazu über die Reiter am unteren Bildschirmrand durch die einzelnen Teile des Fragebogens. </t>
    </r>
    <r>
      <rPr>
        <sz val="10"/>
        <rFont val="Arial"/>
        <family val="2"/>
      </rPr>
      <t>Natürlich steht es Ihnen frei, den Fragebogen auch auszudrucken und den Papierbogen auszufüllen, jedoch stehen Ihnen dann die praktischen Auswertungsfunktionen nicht zur Verfügung.</t>
    </r>
  </si>
  <si>
    <t>nie 
verfügbar</t>
  </si>
  <si>
    <t>selten
verfügbar</t>
  </si>
  <si>
    <t>manchmal
verfügbar</t>
  </si>
  <si>
    <t>häufig
verfügbar</t>
  </si>
  <si>
    <t>immer
verfügbar</t>
  </si>
  <si>
    <t>Ja, immer</t>
  </si>
  <si>
    <r>
      <rPr>
        <b/>
        <sz val="24"/>
        <color rgb="FF008080"/>
        <rFont val="Arial"/>
        <family val="2"/>
      </rPr>
      <t xml:space="preserve">Wo sollten wir anfangen und worauf sollen wir uns konzentrieren?
</t>
    </r>
    <r>
      <rPr>
        <b/>
        <sz val="8"/>
        <color rgb="FF008080"/>
        <rFont val="Arial"/>
        <family val="2"/>
      </rPr>
      <t xml:space="preserve"> </t>
    </r>
    <r>
      <rPr>
        <b/>
        <sz val="24"/>
        <rFont val="Arial"/>
        <family val="2"/>
      </rPr>
      <t xml:space="preserve">
</t>
    </r>
    <r>
      <rPr>
        <sz val="24"/>
        <rFont val="Arial"/>
        <family val="2"/>
      </rPr>
      <t>Die hohe Wichtigkeit eines Wissensgebietes kann darauf hinweisen, an welcher Stelle die vertiefte Beschäftigung mit Wissensmanagement sinnvoll sein kann. Durch dieses Ergebnis können Sie Prioritäten setzen! Wichtige Wissensgebiete sollten Vorrang haben und ein systematisches Wissensmanagement sollte sich auf dieses Wissen zunächst konzentrieren. Diese Fokussierung hilft insbesondere den Mitarbeitern, da klar eingegrenzt werden kann, worauf sich die Verbesserungsmaßnahmen beziehen werden.</t>
    </r>
  </si>
  <si>
    <t>Setzen Sie bei der Lösung von Aufgaben vorhandenes Wissen zielgerichtet ein?</t>
  </si>
  <si>
    <t xml:space="preserve">Sie haben die Stärken und Schwächen im Umgang mit Wissen bewertet. Der nächste Schritt kann nun darin bestehen, Wege zu finden, das Wissensmanagement in Ihrem Unternehmen mit konkreten Lösungen voranzutreiben. Hierzu bietet Ihnen die ProWis-Lösungsbox  eine umfassende Auswahl geeigneter Hilfsmittel an. 
Ferner kann es sinnvoll sein zunächst die Analyse zu vertiefen bzw. einen größeren Teil-nehmerkreis einzubeziehen. Hier können z.B. die bewährten ProWis-Methoden "GPO-WM-Analyse" und "WM-Audit" eingesetzt werden. 
Weitere Informationen finden Sie unter </t>
  </si>
  <si>
    <t>tolerant gegenüber 
Fehlern</t>
  </si>
  <si>
    <t>II. Umgang mit Wissen im Unternehmen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</si>
</sst>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_);[Red]\(&quot;€&quot;#,##0.00\)"/>
  </numFmts>
  <fonts count="85" x14ac:knownFonts="1">
    <font>
      <sz val="10"/>
      <name val="Arial"/>
    </font>
    <font>
      <sz val="10"/>
      <name val="Arial"/>
      <family val="2"/>
    </font>
    <font>
      <sz val="8"/>
      <name val="Arial"/>
      <family val="2"/>
    </font>
    <font>
      <b/>
      <sz val="16"/>
      <name val="Arial"/>
      <family val="2"/>
    </font>
    <font>
      <b/>
      <sz val="7"/>
      <name val="Times New Roman"/>
      <family val="1"/>
    </font>
    <font>
      <b/>
      <sz val="11"/>
      <name val="Arial"/>
      <family val="2"/>
    </font>
    <font>
      <sz val="11"/>
      <name val="Arial"/>
      <family val="2"/>
    </font>
    <font>
      <sz val="10"/>
      <name val="Arial"/>
      <family val="2"/>
    </font>
    <font>
      <b/>
      <sz val="10"/>
      <name val="Arial"/>
      <family val="2"/>
    </font>
    <font>
      <b/>
      <sz val="18"/>
      <color indexed="63"/>
      <name val="Arial"/>
      <family val="2"/>
    </font>
    <font>
      <i/>
      <sz val="10"/>
      <name val="Arial"/>
      <family val="2"/>
    </font>
    <font>
      <sz val="16"/>
      <color indexed="21"/>
      <name val="Arial"/>
      <family val="2"/>
    </font>
    <font>
      <sz val="10"/>
      <color indexed="21"/>
      <name val="Arial"/>
      <family val="2"/>
    </font>
    <font>
      <sz val="11"/>
      <name val="Arial"/>
      <family val="2"/>
    </font>
    <font>
      <b/>
      <i/>
      <sz val="10"/>
      <name val="Arial"/>
      <family val="2"/>
    </font>
    <font>
      <u/>
      <sz val="10"/>
      <color indexed="12"/>
      <name val="Arial"/>
      <family val="2"/>
    </font>
    <font>
      <sz val="12"/>
      <name val="Arial"/>
      <family val="2"/>
    </font>
    <font>
      <b/>
      <sz val="16"/>
      <color indexed="21"/>
      <name val="Arial"/>
      <family val="2"/>
    </font>
    <font>
      <sz val="10"/>
      <color indexed="21"/>
      <name val="Arial"/>
      <family val="2"/>
    </font>
    <font>
      <b/>
      <sz val="11"/>
      <color indexed="21"/>
      <name val="Arial"/>
      <family val="2"/>
    </font>
    <font>
      <b/>
      <i/>
      <sz val="14"/>
      <color indexed="21"/>
      <name val="Arial"/>
      <family val="2"/>
    </font>
    <font>
      <sz val="16"/>
      <color indexed="21"/>
      <name val="Arial"/>
      <family val="2"/>
    </font>
    <font>
      <b/>
      <sz val="10"/>
      <color indexed="21"/>
      <name val="Arial"/>
      <family val="2"/>
    </font>
    <font>
      <b/>
      <sz val="12"/>
      <color indexed="21"/>
      <name val="Arial"/>
      <family val="2"/>
    </font>
    <font>
      <b/>
      <sz val="10"/>
      <color indexed="63"/>
      <name val="Arial"/>
      <family val="2"/>
    </font>
    <font>
      <b/>
      <sz val="14"/>
      <color indexed="21"/>
      <name val="Arial"/>
      <family val="2"/>
    </font>
    <font>
      <sz val="16"/>
      <name val="Wingdings"/>
      <charset val="2"/>
    </font>
    <font>
      <sz val="10"/>
      <color indexed="8"/>
      <name val="Arial"/>
      <family val="2"/>
    </font>
    <font>
      <b/>
      <sz val="12"/>
      <name val="Arial"/>
      <family val="2"/>
    </font>
    <font>
      <sz val="12"/>
      <color indexed="21"/>
      <name val="Arial"/>
      <family val="2"/>
    </font>
    <font>
      <u/>
      <sz val="10"/>
      <color indexed="21"/>
      <name val="Arial"/>
      <family val="2"/>
    </font>
    <font>
      <sz val="12"/>
      <color indexed="8"/>
      <name val="Arial"/>
      <family val="2"/>
    </font>
    <font>
      <i/>
      <sz val="14"/>
      <color indexed="21"/>
      <name val="Arial"/>
      <family val="2"/>
    </font>
    <font>
      <sz val="7"/>
      <name val="Arial"/>
      <family val="2"/>
    </font>
    <font>
      <sz val="72"/>
      <color indexed="9"/>
      <name val="Wingdings"/>
      <charset val="2"/>
    </font>
    <font>
      <sz val="10"/>
      <name val="Arial"/>
      <family val="2"/>
    </font>
    <font>
      <b/>
      <i/>
      <sz val="10"/>
      <color indexed="21"/>
      <name val="Arial"/>
      <family val="2"/>
    </font>
    <font>
      <sz val="10"/>
      <name val="Arial"/>
      <family val="2"/>
    </font>
    <font>
      <sz val="10"/>
      <name val="Wingdings 3"/>
      <family val="1"/>
      <charset val="2"/>
    </font>
    <font>
      <sz val="10"/>
      <name val="Arial"/>
      <family val="2"/>
    </font>
    <font>
      <sz val="12"/>
      <name val="Arial"/>
      <family val="2"/>
    </font>
    <font>
      <sz val="72"/>
      <color indexed="23"/>
      <name val="Wingdings"/>
      <charset val="2"/>
    </font>
    <font>
      <b/>
      <sz val="10"/>
      <color indexed="21"/>
      <name val="Arial"/>
      <family val="2"/>
    </font>
    <font>
      <sz val="10"/>
      <name val="Arial"/>
      <family val="2"/>
    </font>
    <font>
      <sz val="38"/>
      <color indexed="23"/>
      <name val="Wingdings"/>
      <charset val="2"/>
    </font>
    <font>
      <sz val="11"/>
      <color indexed="21"/>
      <name val="Arial"/>
      <family val="2"/>
    </font>
    <font>
      <b/>
      <sz val="11"/>
      <color indexed="63"/>
      <name val="Arial"/>
      <family val="2"/>
    </font>
    <font>
      <sz val="10"/>
      <color indexed="10"/>
      <name val="Arial"/>
      <family val="2"/>
    </font>
    <font>
      <b/>
      <sz val="10"/>
      <color indexed="21"/>
      <name val="Arial"/>
      <family val="2"/>
    </font>
    <font>
      <sz val="10"/>
      <color indexed="21"/>
      <name val="Arial"/>
      <family val="2"/>
    </font>
    <font>
      <sz val="8"/>
      <name val="Arial"/>
      <family val="2"/>
    </font>
    <font>
      <sz val="14"/>
      <color indexed="21"/>
      <name val="Arial"/>
      <family val="2"/>
    </font>
    <font>
      <sz val="14"/>
      <name val="Arial"/>
      <family val="2"/>
    </font>
    <font>
      <b/>
      <sz val="20"/>
      <color indexed="21"/>
      <name val="Arial"/>
      <family val="2"/>
    </font>
    <font>
      <sz val="20"/>
      <name val="Arial"/>
      <family val="2"/>
    </font>
    <font>
      <sz val="14"/>
      <color indexed="23"/>
      <name val="Wingdings"/>
      <charset val="2"/>
    </font>
    <font>
      <b/>
      <sz val="18"/>
      <name val="Arial"/>
      <family val="2"/>
    </font>
    <font>
      <b/>
      <sz val="20"/>
      <name val="Arial"/>
      <family val="2"/>
    </font>
    <font>
      <i/>
      <sz val="11"/>
      <name val="Arial"/>
      <family val="2"/>
    </font>
    <font>
      <sz val="18"/>
      <name val="Arial"/>
      <family val="2"/>
    </font>
    <font>
      <sz val="22"/>
      <name val="Arial"/>
      <family val="2"/>
    </font>
    <font>
      <sz val="20"/>
      <color indexed="21"/>
      <name val="Arial"/>
      <family val="2"/>
    </font>
    <font>
      <sz val="10"/>
      <color theme="0"/>
      <name val="Arial"/>
      <family val="2"/>
    </font>
    <font>
      <b/>
      <sz val="10"/>
      <color theme="0"/>
      <name val="Arial"/>
      <family val="2"/>
    </font>
    <font>
      <b/>
      <sz val="24"/>
      <color indexed="21"/>
      <name val="Arial"/>
      <family val="2"/>
    </font>
    <font>
      <sz val="24"/>
      <name val="Arial"/>
      <family val="2"/>
    </font>
    <font>
      <b/>
      <sz val="22"/>
      <color indexed="21"/>
      <name val="Arial"/>
      <family val="2"/>
    </font>
    <font>
      <b/>
      <sz val="24"/>
      <name val="Arial"/>
      <family val="2"/>
    </font>
    <font>
      <b/>
      <sz val="26"/>
      <color indexed="21"/>
      <name val="Arial"/>
      <family val="2"/>
    </font>
    <font>
      <sz val="24"/>
      <color indexed="8"/>
      <name val="Arial"/>
      <family val="2"/>
    </font>
    <font>
      <sz val="16"/>
      <name val="Arial"/>
      <family val="2"/>
    </font>
    <font>
      <sz val="11"/>
      <name val="Calibri"/>
      <family val="2"/>
    </font>
    <font>
      <b/>
      <sz val="24"/>
      <color rgb="FF008080"/>
      <name val="Arial"/>
      <family val="2"/>
    </font>
    <font>
      <b/>
      <sz val="14"/>
      <name val="Arial"/>
      <family val="2"/>
    </font>
    <font>
      <b/>
      <sz val="36"/>
      <color rgb="FF008080"/>
      <name val="Arial"/>
      <family val="2"/>
    </font>
    <font>
      <b/>
      <sz val="48"/>
      <color indexed="21"/>
      <name val="Arial"/>
      <family val="2"/>
    </font>
    <font>
      <b/>
      <sz val="18"/>
      <color indexed="21"/>
      <name val="Arial"/>
      <family val="2"/>
    </font>
    <font>
      <sz val="10"/>
      <color rgb="FFFF0000"/>
      <name val="Arial"/>
      <family val="2"/>
    </font>
    <font>
      <sz val="12"/>
      <color rgb="FF008080"/>
      <name val="Arial"/>
      <family val="2"/>
    </font>
    <font>
      <sz val="18"/>
      <color rgb="FF008080"/>
      <name val="Arial Black"/>
      <family val="2"/>
    </font>
    <font>
      <sz val="16"/>
      <color indexed="8"/>
      <name val="Arial"/>
      <family val="2"/>
    </font>
    <font>
      <b/>
      <sz val="8"/>
      <color rgb="FF008080"/>
      <name val="Arial"/>
      <family val="2"/>
    </font>
    <font>
      <sz val="22"/>
      <color rgb="FF008080"/>
      <name val="Arial Black"/>
      <family val="2"/>
    </font>
    <font>
      <b/>
      <sz val="22"/>
      <name val="Arial"/>
      <family val="2"/>
    </font>
    <font>
      <sz val="90"/>
      <color indexed="23"/>
      <name val="Wingdings"/>
      <charset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theme="0"/>
        <bgColor indexed="64"/>
      </patternFill>
    </fill>
    <fill>
      <patternFill patternType="solid">
        <fgColor theme="8" tint="0.79998168889431442"/>
        <bgColor indexed="64"/>
      </patternFill>
    </fill>
    <fill>
      <patternFill patternType="solid">
        <fgColor rgb="FF33CCCC"/>
        <bgColor indexed="64"/>
      </patternFill>
    </fill>
    <fill>
      <patternFill patternType="solid">
        <fgColor theme="0"/>
        <bgColor indexed="49"/>
      </patternFill>
    </fill>
  </fills>
  <borders count="74">
    <border>
      <left/>
      <right/>
      <top/>
      <bottom/>
      <diagonal/>
    </border>
    <border>
      <left/>
      <right/>
      <top style="medium">
        <color indexed="22"/>
      </top>
      <bottom style="medium">
        <color indexed="22"/>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22"/>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medium">
        <color indexed="22"/>
      </top>
      <bottom style="medium">
        <color indexed="22"/>
      </bottom>
      <diagonal/>
    </border>
    <border>
      <left/>
      <right/>
      <top style="medium">
        <color indexed="22"/>
      </top>
      <bottom/>
      <diagonal/>
    </border>
    <border>
      <left/>
      <right/>
      <top/>
      <bottom style="medium">
        <color indexed="22"/>
      </bottom>
      <diagonal/>
    </border>
    <border>
      <left style="thick">
        <color indexed="9"/>
      </left>
      <right/>
      <top/>
      <bottom/>
      <diagonal/>
    </border>
    <border>
      <left/>
      <right/>
      <top style="thin">
        <color indexed="10"/>
      </top>
      <bottom/>
      <diagonal/>
    </border>
    <border>
      <left/>
      <right/>
      <top style="thin">
        <color indexed="10"/>
      </top>
      <bottom style="medium">
        <color indexed="22"/>
      </bottom>
      <diagonal/>
    </border>
    <border>
      <left/>
      <right style="thin">
        <color indexed="10"/>
      </right>
      <top/>
      <bottom/>
      <diagonal/>
    </border>
    <border>
      <left style="thin">
        <color indexed="10"/>
      </left>
      <right/>
      <top/>
      <bottom/>
      <diagonal/>
    </border>
    <border>
      <left/>
      <right/>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55"/>
      </top>
      <bottom style="medium">
        <color indexed="55"/>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style="medium">
        <color indexed="22"/>
      </top>
      <bottom style="medium">
        <color indexed="64"/>
      </bottom>
      <diagonal/>
    </border>
    <border>
      <left style="thin">
        <color indexed="64"/>
      </left>
      <right style="thin">
        <color indexed="64"/>
      </right>
      <top/>
      <bottom style="thin">
        <color indexed="64"/>
      </bottom>
      <diagonal/>
    </border>
    <border>
      <left/>
      <right style="thick">
        <color indexed="9"/>
      </right>
      <top/>
      <bottom/>
      <diagonal/>
    </border>
    <border>
      <left/>
      <right style="thin">
        <color indexed="64"/>
      </right>
      <top style="medium">
        <color indexed="64"/>
      </top>
      <bottom/>
      <diagonal/>
    </border>
    <border>
      <left style="thin">
        <color indexed="64"/>
      </left>
      <right/>
      <top/>
      <bottom style="medium">
        <color indexed="64"/>
      </bottom>
      <diagonal/>
    </border>
    <border>
      <left/>
      <right/>
      <top style="medium">
        <color theme="0" tint="-0.249977111117893"/>
      </top>
      <bottom/>
      <diagonal/>
    </border>
    <border>
      <left/>
      <right/>
      <top/>
      <bottom style="medium">
        <color theme="0" tint="-0.249977111117893"/>
      </bottom>
      <diagonal/>
    </border>
    <border>
      <left/>
      <right style="thin">
        <color theme="0" tint="-0.249977111117893"/>
      </right>
      <top/>
      <bottom style="medium">
        <color theme="0" tint="-0.249977111117893"/>
      </bottom>
      <diagonal/>
    </border>
    <border>
      <left style="thin">
        <color theme="0" tint="-0.249977111117893"/>
      </left>
      <right/>
      <top/>
      <bottom style="medium">
        <color theme="0" tint="-0.249977111117893"/>
      </bottom>
      <diagonal/>
    </border>
    <border>
      <left/>
      <right/>
      <top/>
      <bottom style="thin">
        <color rgb="FFFF0000"/>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right style="medium">
        <color theme="0" tint="-0.249977111117893"/>
      </right>
      <top/>
      <bottom/>
      <diagonal/>
    </border>
    <border>
      <left style="medium">
        <color theme="0" tint="-0.249977111117893"/>
      </left>
      <right/>
      <top/>
      <bottom/>
      <diagonal/>
    </border>
    <border>
      <left style="medium">
        <color theme="0" tint="-0.249977111117893"/>
      </left>
      <right/>
      <top/>
      <bottom style="medium">
        <color theme="0" tint="-0.249977111117893"/>
      </bottom>
      <diagonal/>
    </border>
    <border>
      <left/>
      <right style="thin">
        <color indexed="64"/>
      </right>
      <top/>
      <bottom style="medium">
        <color theme="0" tint="-0.249977111117893"/>
      </bottom>
      <diagonal/>
    </border>
    <border>
      <left style="thin">
        <color indexed="64"/>
      </left>
      <right/>
      <top style="thin">
        <color indexed="64"/>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style="thin">
        <color indexed="64"/>
      </right>
      <top/>
      <bottom/>
      <diagonal/>
    </border>
    <border>
      <left style="medium">
        <color theme="0" tint="-0.249977111117893"/>
      </left>
      <right/>
      <top/>
      <bottom style="thin">
        <color indexed="64"/>
      </bottom>
      <diagonal/>
    </border>
    <border>
      <left style="thick">
        <color rgb="FFFF0000"/>
      </left>
      <right/>
      <top/>
      <bottom/>
      <diagonal/>
    </border>
    <border>
      <left style="thick">
        <color rgb="FF008080"/>
      </left>
      <right/>
      <top/>
      <bottom/>
      <diagonal/>
    </border>
    <border>
      <left/>
      <right style="thick">
        <color rgb="FF008080"/>
      </right>
      <top/>
      <bottom/>
      <diagonal/>
    </border>
    <border>
      <left style="thick">
        <color rgb="FF008080"/>
      </left>
      <right style="thick">
        <color rgb="FF008080"/>
      </right>
      <top/>
      <bottom/>
      <diagonal/>
    </border>
    <border>
      <left/>
      <right style="thick">
        <color rgb="FFFF0000"/>
      </right>
      <top/>
      <bottom/>
      <diagonal/>
    </border>
    <border>
      <left/>
      <right/>
      <top style="thick">
        <color rgb="FFFF0000"/>
      </top>
      <bottom style="medium">
        <color indexed="22"/>
      </bottom>
      <diagonal/>
    </border>
    <border>
      <left/>
      <right style="thick">
        <color rgb="FFFF0000"/>
      </right>
      <top style="thick">
        <color rgb="FFFF0000"/>
      </top>
      <bottom style="medium">
        <color indexed="22"/>
      </bottom>
      <diagonal/>
    </border>
    <border>
      <left/>
      <right style="thick">
        <color rgb="FFFF0000"/>
      </right>
      <top style="medium">
        <color indexed="22"/>
      </top>
      <bottom/>
      <diagonal/>
    </border>
    <border>
      <left style="thick">
        <color rgb="FFFF0000"/>
      </left>
      <right/>
      <top/>
      <bottom style="thick">
        <color rgb="FFFF0000"/>
      </bottom>
      <diagonal/>
    </border>
    <border>
      <left style="medium">
        <color indexed="22"/>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style="thin">
        <color indexed="64"/>
      </right>
      <top style="medium">
        <color indexed="22"/>
      </top>
      <bottom style="medium">
        <color indexed="22"/>
      </bottom>
      <diagonal/>
    </border>
    <border>
      <left/>
      <right style="thick">
        <color rgb="FFFF0000"/>
      </right>
      <top style="medium">
        <color indexed="22"/>
      </top>
      <bottom style="medium">
        <color indexed="22"/>
      </bottom>
      <diagonal/>
    </border>
    <border>
      <left style="thick">
        <color rgb="FFFF0000"/>
      </left>
      <right style="thin">
        <color indexed="64"/>
      </right>
      <top style="medium">
        <color indexed="22"/>
      </top>
      <bottom style="thick">
        <color rgb="FFFF0000"/>
      </bottom>
      <diagonal/>
    </border>
    <border>
      <left style="thin">
        <color indexed="64"/>
      </left>
      <right/>
      <top style="medium">
        <color indexed="22"/>
      </top>
      <bottom style="thick">
        <color rgb="FFFF0000"/>
      </bottom>
      <diagonal/>
    </border>
    <border>
      <left/>
      <right/>
      <top style="medium">
        <color indexed="22"/>
      </top>
      <bottom style="thick">
        <color rgb="FFFF0000"/>
      </bottom>
      <diagonal/>
    </border>
    <border>
      <left/>
      <right style="thick">
        <color rgb="FFFF0000"/>
      </right>
      <top style="medium">
        <color indexed="22"/>
      </top>
      <bottom style="thick">
        <color rgb="FFFF0000"/>
      </bottom>
      <diagonal/>
    </border>
    <border>
      <left style="medium">
        <color rgb="FFFF0000"/>
      </left>
      <right style="medium">
        <color rgb="FFFF0000"/>
      </right>
      <top style="medium">
        <color rgb="FFFF0000"/>
      </top>
      <bottom style="medium">
        <color rgb="FFFF0000"/>
      </bottom>
      <diagonal/>
    </border>
    <border>
      <left style="thick">
        <color rgb="FFFF0000"/>
      </left>
      <right style="thin">
        <color indexed="64"/>
      </right>
      <top/>
      <bottom style="medium">
        <color indexed="22"/>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3">
    <xf numFmtId="0" fontId="0" fillId="0" borderId="0"/>
    <xf numFmtId="0" fontId="12"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652">
    <xf numFmtId="0" fontId="0" fillId="0" borderId="0" xfId="0"/>
    <xf numFmtId="0" fontId="0" fillId="2" borderId="0" xfId="0" applyFill="1"/>
    <xf numFmtId="0" fontId="0" fillId="2" borderId="0" xfId="0" applyFill="1" applyAlignment="1"/>
    <xf numFmtId="0" fontId="0" fillId="2" borderId="0" xfId="0" applyFill="1" applyAlignment="1">
      <alignment vertical="center"/>
    </xf>
    <xf numFmtId="0" fontId="7" fillId="2" borderId="0" xfId="0" applyFont="1" applyFill="1" applyBorder="1" applyAlignment="1">
      <alignment vertical="center" wrapText="1"/>
    </xf>
    <xf numFmtId="0" fontId="0" fillId="2" borderId="0" xfId="0" applyFill="1" applyBorder="1"/>
    <xf numFmtId="0" fontId="0" fillId="2" borderId="0" xfId="0" applyFill="1" applyBorder="1" applyAlignment="1"/>
    <xf numFmtId="0" fontId="0" fillId="2" borderId="0" xfId="0" applyFill="1" applyAlignment="1">
      <alignment wrapText="1"/>
    </xf>
    <xf numFmtId="164" fontId="0" fillId="2" borderId="0" xfId="0" applyNumberFormat="1" applyFill="1"/>
    <xf numFmtId="49" fontId="9" fillId="2" borderId="0" xfId="0" applyNumberFormat="1" applyFont="1" applyFill="1" applyBorder="1" applyAlignment="1">
      <alignment horizontal="center" vertical="center" wrapText="1"/>
    </xf>
    <xf numFmtId="0" fontId="7" fillId="2" borderId="0" xfId="0" applyFont="1" applyFill="1" applyBorder="1" applyAlignment="1">
      <alignment horizontal="left" vertical="center" wrapText="1"/>
    </xf>
    <xf numFmtId="0" fontId="25" fillId="2" borderId="0" xfId="0" applyFont="1" applyFill="1" applyAlignment="1">
      <alignment vertical="center"/>
    </xf>
    <xf numFmtId="0" fontId="23" fillId="2" borderId="0" xfId="0" applyFont="1" applyFill="1" applyAlignment="1">
      <alignment horizontal="right" vertical="top"/>
    </xf>
    <xf numFmtId="0" fontId="17" fillId="2" borderId="0" xfId="0" applyFont="1" applyFill="1" applyAlignment="1">
      <alignment vertical="center"/>
    </xf>
    <xf numFmtId="0" fontId="1" fillId="2" borderId="0" xfId="0" applyFont="1" applyFill="1" applyBorder="1" applyAlignment="1">
      <alignment horizontal="left" vertical="center" wrapText="1"/>
    </xf>
    <xf numFmtId="0" fontId="1" fillId="2" borderId="0" xfId="0" applyFont="1" applyFill="1" applyBorder="1" applyAlignment="1">
      <alignment vertical="center" wrapText="1"/>
    </xf>
    <xf numFmtId="49" fontId="24" fillId="2" borderId="0" xfId="0" applyNumberFormat="1" applyFont="1" applyFill="1" applyBorder="1" applyAlignment="1">
      <alignment horizontal="center" vertical="center" wrapText="1"/>
    </xf>
    <xf numFmtId="0" fontId="8" fillId="2" borderId="0" xfId="0" applyFont="1" applyFill="1" applyBorder="1" applyAlignment="1">
      <alignment horizontal="left" vertical="center" wrapText="1" indent="1"/>
    </xf>
    <xf numFmtId="2" fontId="12" fillId="2" borderId="0" xfId="0" applyNumberFormat="1" applyFont="1" applyFill="1" applyBorder="1" applyAlignment="1">
      <alignment horizontal="center" vertical="center" wrapText="1"/>
    </xf>
    <xf numFmtId="0" fontId="18" fillId="2" borderId="0"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7" fillId="3" borderId="0" xfId="0" applyFont="1" applyFill="1" applyAlignment="1">
      <alignment horizontal="center" vertical="center"/>
    </xf>
    <xf numFmtId="0" fontId="20" fillId="2" borderId="0" xfId="0" applyFont="1" applyFill="1" applyAlignment="1">
      <alignment horizontal="left"/>
    </xf>
    <xf numFmtId="0" fontId="17" fillId="2" borderId="0" xfId="0" applyFont="1" applyFill="1" applyAlignment="1">
      <alignment horizontal="center" vertical="center"/>
    </xf>
    <xf numFmtId="0" fontId="25" fillId="2" borderId="0" xfId="0" applyFont="1" applyFill="1" applyAlignment="1">
      <alignment horizontal="center" vertical="center"/>
    </xf>
    <xf numFmtId="0" fontId="18" fillId="2" borderId="0" xfId="0" applyFont="1" applyFill="1" applyBorder="1" applyAlignment="1">
      <alignment horizontal="left" vertical="center" wrapText="1"/>
    </xf>
    <xf numFmtId="0" fontId="1" fillId="2" borderId="0" xfId="0" applyFont="1" applyFill="1" applyBorder="1" applyAlignment="1">
      <alignment horizontal="left" vertical="center" wrapText="1" indent="1"/>
    </xf>
    <xf numFmtId="0" fontId="5" fillId="2" borderId="0" xfId="0" applyFont="1" applyFill="1" applyBorder="1" applyAlignment="1">
      <alignment horizontal="left" wrapText="1"/>
    </xf>
    <xf numFmtId="164" fontId="12" fillId="2" borderId="0" xfId="0" applyNumberFormat="1" applyFont="1" applyFill="1" applyBorder="1" applyAlignment="1">
      <alignment horizontal="center" vertical="center" wrapText="1"/>
    </xf>
    <xf numFmtId="0" fontId="0" fillId="2" borderId="0" xfId="0" applyFill="1" applyAlignment="1">
      <alignment vertical="top"/>
    </xf>
    <xf numFmtId="0" fontId="7" fillId="2" borderId="0" xfId="0" applyFont="1" applyFill="1" applyBorder="1" applyAlignment="1">
      <alignment horizontal="left" wrapText="1"/>
    </xf>
    <xf numFmtId="0" fontId="7" fillId="2" borderId="0" xfId="0" applyFont="1" applyFill="1" applyBorder="1" applyAlignment="1">
      <alignment horizontal="left" wrapText="1" indent="1"/>
    </xf>
    <xf numFmtId="0" fontId="36" fillId="2" borderId="0" xfId="0" applyFont="1" applyFill="1" applyAlignment="1">
      <alignment horizontal="left"/>
    </xf>
    <xf numFmtId="0" fontId="35" fillId="2" borderId="0" xfId="0" applyFont="1" applyFill="1"/>
    <xf numFmtId="49" fontId="24" fillId="2" borderId="0" xfId="0" applyNumberFormat="1" applyFont="1" applyFill="1" applyBorder="1" applyAlignment="1">
      <alignment horizontal="left" vertical="center" wrapText="1"/>
    </xf>
    <xf numFmtId="0" fontId="37" fillId="2" borderId="0" xfId="0" applyFont="1" applyFill="1"/>
    <xf numFmtId="0" fontId="35" fillId="2" borderId="0" xfId="0" applyFont="1" applyFill="1" applyBorder="1" applyAlignment="1">
      <alignment horizontal="center"/>
    </xf>
    <xf numFmtId="0" fontId="38" fillId="2" borderId="0"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35" fillId="2" borderId="0" xfId="0" applyFont="1" applyFill="1" applyAlignment="1">
      <alignment horizontal="left"/>
    </xf>
    <xf numFmtId="49" fontId="24" fillId="2" borderId="0" xfId="0" applyNumberFormat="1" applyFont="1" applyFill="1" applyBorder="1" applyAlignment="1">
      <alignment vertical="center" wrapText="1"/>
    </xf>
    <xf numFmtId="0" fontId="0" fillId="2" borderId="0" xfId="0" applyFill="1" applyAlignment="1">
      <alignment horizontal="left" indent="1"/>
    </xf>
    <xf numFmtId="164" fontId="40" fillId="2" borderId="0" xfId="0" applyNumberFormat="1" applyFont="1" applyFill="1" applyBorder="1" applyAlignment="1">
      <alignment horizontal="left" vertical="center" wrapText="1"/>
    </xf>
    <xf numFmtId="0" fontId="0" fillId="2" borderId="0" xfId="0" applyFill="1" applyProtection="1"/>
    <xf numFmtId="0" fontId="0" fillId="2" borderId="0" xfId="0" applyFill="1" applyBorder="1" applyProtection="1"/>
    <xf numFmtId="0" fontId="0" fillId="2" borderId="0" xfId="0" applyFill="1" applyAlignment="1" applyProtection="1"/>
    <xf numFmtId="0" fontId="0" fillId="2" borderId="0" xfId="0" applyFill="1" applyAlignment="1" applyProtection="1">
      <alignment wrapText="1"/>
      <protection locked="0"/>
    </xf>
    <xf numFmtId="0" fontId="0" fillId="2" borderId="0" xfId="0" applyFill="1" applyAlignment="1" applyProtection="1">
      <alignment vertical="center" wrapText="1"/>
      <protection locked="0"/>
    </xf>
    <xf numFmtId="0" fontId="0" fillId="2" borderId="0" xfId="0" applyFill="1" applyAlignment="1" applyProtection="1">
      <alignment vertical="center"/>
      <protection locked="0"/>
    </xf>
    <xf numFmtId="0" fontId="0" fillId="2" borderId="0" xfId="0" applyFill="1" applyProtection="1">
      <protection hidden="1"/>
    </xf>
    <xf numFmtId="0" fontId="0" fillId="2" borderId="0" xfId="0" applyFill="1" applyBorder="1" applyProtection="1">
      <protection hidden="1"/>
    </xf>
    <xf numFmtId="0" fontId="0" fillId="2" borderId="0" xfId="0" applyFill="1" applyAlignment="1" applyProtection="1">
      <alignment vertical="center" wrapText="1"/>
      <protection hidden="1"/>
    </xf>
    <xf numFmtId="0" fontId="0" fillId="2" borderId="0" xfId="0" applyFill="1" applyBorder="1" applyAlignment="1" applyProtection="1">
      <alignment vertical="center" wrapText="1"/>
      <protection hidden="1"/>
    </xf>
    <xf numFmtId="0" fontId="13" fillId="2" borderId="0" xfId="0" applyFont="1" applyFill="1" applyBorder="1" applyAlignment="1" applyProtection="1">
      <alignment wrapText="1"/>
      <protection hidden="1"/>
    </xf>
    <xf numFmtId="0" fontId="13" fillId="2" borderId="0" xfId="0" applyFont="1" applyFill="1" applyBorder="1" applyAlignment="1" applyProtection="1">
      <alignment vertical="center" wrapText="1"/>
      <protection hidden="1"/>
    </xf>
    <xf numFmtId="0" fontId="0" fillId="2" borderId="0" xfId="0" applyFill="1" applyAlignment="1" applyProtection="1">
      <alignment vertical="center"/>
      <protection hidden="1"/>
    </xf>
    <xf numFmtId="0" fontId="0" fillId="2" borderId="0" xfId="0" applyFill="1" applyBorder="1" applyAlignment="1" applyProtection="1">
      <alignment vertical="center"/>
      <protection hidden="1"/>
    </xf>
    <xf numFmtId="0" fontId="0" fillId="2" borderId="0" xfId="0" applyFill="1" applyAlignment="1" applyProtection="1">
      <alignment wrapText="1"/>
      <protection hidden="1"/>
    </xf>
    <xf numFmtId="0" fontId="0" fillId="2" borderId="0" xfId="0" applyFill="1" applyBorder="1" applyAlignment="1" applyProtection="1">
      <alignment wrapText="1"/>
      <protection hidden="1"/>
    </xf>
    <xf numFmtId="0" fontId="33" fillId="2" borderId="0" xfId="0" applyFont="1" applyFill="1" applyBorder="1" applyAlignment="1" applyProtection="1">
      <alignment horizontal="left" vertical="center" wrapText="1"/>
      <protection hidden="1"/>
    </xf>
    <xf numFmtId="0" fontId="0" fillId="3" borderId="0" xfId="0" applyFill="1" applyProtection="1">
      <protection locked="0" hidden="1"/>
    </xf>
    <xf numFmtId="0" fontId="8" fillId="2" borderId="0" xfId="0" applyFont="1" applyFill="1" applyAlignment="1" applyProtection="1">
      <alignment horizontal="center" wrapText="1"/>
      <protection locked="0" hidden="1"/>
    </xf>
    <xf numFmtId="0" fontId="0" fillId="2" borderId="0" xfId="0" applyFill="1" applyProtection="1">
      <protection locked="0" hidden="1"/>
    </xf>
    <xf numFmtId="0" fontId="0" fillId="2" borderId="0" xfId="0" applyFill="1" applyAlignment="1" applyProtection="1">
      <alignment wrapText="1"/>
      <protection locked="0" hidden="1"/>
    </xf>
    <xf numFmtId="0" fontId="3" fillId="2" borderId="0" xfId="0" applyFont="1" applyFill="1" applyBorder="1" applyAlignment="1" applyProtection="1">
      <alignment vertical="center"/>
      <protection locked="0" hidden="1"/>
    </xf>
    <xf numFmtId="0" fontId="0" fillId="2" borderId="0" xfId="0" applyFill="1" applyBorder="1" applyProtection="1">
      <protection locked="0" hidden="1"/>
    </xf>
    <xf numFmtId="0" fontId="0" fillId="2" borderId="2" xfId="0" applyFill="1" applyBorder="1" applyProtection="1">
      <protection locked="0" hidden="1"/>
    </xf>
    <xf numFmtId="0" fontId="0" fillId="3" borderId="0" xfId="0" applyFill="1" applyAlignment="1" applyProtection="1">
      <alignment vertical="center" wrapText="1"/>
      <protection locked="0" hidden="1"/>
    </xf>
    <xf numFmtId="0" fontId="0" fillId="2" borderId="0" xfId="0" applyFill="1" applyBorder="1" applyAlignment="1" applyProtection="1">
      <alignment vertical="center" wrapText="1"/>
      <protection locked="0" hidden="1"/>
    </xf>
    <xf numFmtId="0" fontId="8" fillId="4" borderId="3" xfId="0" applyFont="1" applyFill="1" applyBorder="1" applyAlignment="1" applyProtection="1">
      <alignment horizontal="center" vertical="center" wrapText="1"/>
      <protection locked="0" hidden="1"/>
    </xf>
    <xf numFmtId="0" fontId="0" fillId="2" borderId="0" xfId="0" applyFill="1" applyBorder="1" applyAlignment="1" applyProtection="1">
      <alignment horizontal="left" vertical="center" wrapText="1"/>
      <protection locked="0" hidden="1"/>
    </xf>
    <xf numFmtId="0" fontId="0" fillId="2" borderId="0" xfId="0" applyFill="1" applyAlignment="1" applyProtection="1">
      <alignment vertical="center" wrapText="1"/>
      <protection locked="0" hidden="1"/>
    </xf>
    <xf numFmtId="164" fontId="0" fillId="3" borderId="0" xfId="0" applyNumberFormat="1" applyFill="1" applyAlignment="1" applyProtection="1">
      <alignment vertical="center" wrapText="1"/>
      <protection locked="0" hidden="1"/>
    </xf>
    <xf numFmtId="164" fontId="0" fillId="2" borderId="0" xfId="0" applyNumberFormat="1" applyFill="1" applyBorder="1" applyAlignment="1" applyProtection="1">
      <alignment vertical="center" wrapText="1"/>
      <protection locked="0" hidden="1"/>
    </xf>
    <xf numFmtId="164" fontId="0" fillId="3" borderId="0" xfId="0" applyNumberFormat="1" applyFill="1" applyProtection="1">
      <protection locked="0" hidden="1"/>
    </xf>
    <xf numFmtId="164" fontId="0" fillId="2" borderId="0" xfId="0" applyNumberFormat="1" applyFill="1" applyProtection="1">
      <protection locked="0" hidden="1"/>
    </xf>
    <xf numFmtId="164" fontId="13" fillId="3" borderId="0" xfId="0" applyNumberFormat="1" applyFont="1" applyFill="1" applyAlignment="1" applyProtection="1">
      <alignment wrapText="1"/>
      <protection locked="0" hidden="1"/>
    </xf>
    <xf numFmtId="164" fontId="13" fillId="2" borderId="0" xfId="0" applyNumberFormat="1" applyFont="1" applyFill="1" applyBorder="1" applyAlignment="1" applyProtection="1">
      <alignment horizontal="center" wrapText="1"/>
      <protection locked="0" hidden="1"/>
    </xf>
    <xf numFmtId="0" fontId="13" fillId="2" borderId="0" xfId="0" applyFont="1" applyFill="1" applyBorder="1" applyAlignment="1" applyProtection="1">
      <alignment wrapText="1"/>
      <protection locked="0" hidden="1"/>
    </xf>
    <xf numFmtId="0" fontId="28" fillId="2" borderId="0" xfId="0" applyFont="1" applyFill="1" applyBorder="1" applyAlignment="1" applyProtection="1">
      <alignment wrapText="1"/>
      <protection locked="0" hidden="1"/>
    </xf>
    <xf numFmtId="0" fontId="26" fillId="2" borderId="0" xfId="0" applyFont="1" applyFill="1" applyBorder="1" applyAlignment="1" applyProtection="1">
      <alignment horizontal="center" vertical="center"/>
      <protection locked="0" hidden="1"/>
    </xf>
    <xf numFmtId="164" fontId="0" fillId="2" borderId="0" xfId="0" applyNumberFormat="1" applyFill="1" applyBorder="1" applyProtection="1">
      <protection locked="0" hidden="1"/>
    </xf>
    <xf numFmtId="164" fontId="0" fillId="2" borderId="0" xfId="0" applyNumberFormat="1" applyFill="1" applyBorder="1" applyAlignment="1" applyProtection="1">
      <alignment horizontal="center" vertical="center" wrapText="1"/>
      <protection locked="0" hidden="1"/>
    </xf>
    <xf numFmtId="164" fontId="0" fillId="2" borderId="2" xfId="0" applyNumberFormat="1" applyFill="1" applyBorder="1" applyAlignment="1" applyProtection="1">
      <alignment horizontal="center" vertical="center" wrapText="1"/>
      <protection locked="0" hidden="1"/>
    </xf>
    <xf numFmtId="0" fontId="8" fillId="4" borderId="3" xfId="0" applyFont="1" applyFill="1" applyBorder="1" applyAlignment="1" applyProtection="1">
      <alignment horizontal="center" vertical="center"/>
      <protection locked="0" hidden="1"/>
    </xf>
    <xf numFmtId="0" fontId="27" fillId="2" borderId="0" xfId="0" applyFont="1" applyFill="1" applyBorder="1" applyAlignment="1" applyProtection="1">
      <alignment horizontal="right" vertical="center" wrapText="1"/>
      <protection locked="0" hidden="1"/>
    </xf>
    <xf numFmtId="0" fontId="13" fillId="2" borderId="0" xfId="0" applyFont="1" applyFill="1" applyBorder="1" applyAlignment="1" applyProtection="1">
      <alignment vertical="center" wrapText="1"/>
      <protection locked="0" hidden="1"/>
    </xf>
    <xf numFmtId="0" fontId="0" fillId="0" borderId="0" xfId="0" applyBorder="1" applyAlignment="1" applyProtection="1">
      <protection locked="0" hidden="1"/>
    </xf>
    <xf numFmtId="0" fontId="27" fillId="2" borderId="0" xfId="0" applyFont="1" applyFill="1" applyBorder="1" applyAlignment="1" applyProtection="1">
      <alignment horizontal="left" vertical="center" wrapText="1"/>
      <protection locked="0" hidden="1"/>
    </xf>
    <xf numFmtId="0" fontId="8" fillId="4" borderId="5" xfId="0" applyFont="1" applyFill="1" applyBorder="1" applyAlignment="1" applyProtection="1">
      <alignment horizontal="center" vertical="center"/>
      <protection locked="0" hidden="1"/>
    </xf>
    <xf numFmtId="9" fontId="7" fillId="3" borderId="5" xfId="0" applyNumberFormat="1" applyFont="1" applyFill="1" applyBorder="1" applyAlignment="1" applyProtection="1">
      <alignment horizontal="center" vertical="center" wrapText="1"/>
      <protection locked="0" hidden="1"/>
    </xf>
    <xf numFmtId="0" fontId="0" fillId="2" borderId="0" xfId="0" applyFill="1" applyBorder="1" applyAlignment="1" applyProtection="1">
      <alignment vertical="center"/>
      <protection locked="0" hidden="1"/>
    </xf>
    <xf numFmtId="0" fontId="0" fillId="2" borderId="6" xfId="0" applyFill="1" applyBorder="1" applyProtection="1">
      <protection locked="0" hidden="1"/>
    </xf>
    <xf numFmtId="0" fontId="26" fillId="3" borderId="7" xfId="0" applyFont="1" applyFill="1" applyBorder="1" applyAlignment="1" applyProtection="1">
      <alignment horizontal="center" vertical="center"/>
      <protection locked="0" hidden="1"/>
    </xf>
    <xf numFmtId="0" fontId="14" fillId="2" borderId="0" xfId="0" applyFont="1" applyFill="1" applyBorder="1" applyAlignment="1" applyProtection="1">
      <protection locked="0" hidden="1"/>
    </xf>
    <xf numFmtId="0" fontId="14" fillId="2" borderId="0" xfId="0" applyFont="1" applyFill="1" applyBorder="1" applyAlignment="1" applyProtection="1">
      <alignment horizontal="center"/>
      <protection locked="0" hidden="1"/>
    </xf>
    <xf numFmtId="164" fontId="0" fillId="3" borderId="0" xfId="0" applyNumberFormat="1" applyFill="1" applyAlignment="1" applyProtection="1">
      <alignment vertical="center"/>
      <protection locked="0" hidden="1"/>
    </xf>
    <xf numFmtId="0" fontId="0" fillId="2" borderId="0" xfId="0" applyFill="1" applyAlignment="1" applyProtection="1">
      <alignment vertical="center"/>
      <protection locked="0" hidden="1"/>
    </xf>
    <xf numFmtId="0" fontId="0" fillId="2" borderId="0" xfId="0" applyFill="1" applyBorder="1" applyAlignment="1" applyProtection="1">
      <alignment wrapText="1"/>
      <protection locked="0" hidden="1"/>
    </xf>
    <xf numFmtId="0" fontId="0" fillId="2" borderId="8" xfId="0" applyFill="1" applyBorder="1" applyProtection="1">
      <protection locked="0" hidden="1"/>
    </xf>
    <xf numFmtId="9" fontId="0" fillId="3" borderId="3" xfId="0" applyNumberFormat="1" applyFill="1" applyBorder="1" applyProtection="1">
      <protection locked="0" hidden="1"/>
    </xf>
    <xf numFmtId="9" fontId="0" fillId="3" borderId="3" xfId="0" applyNumberFormat="1" applyFill="1" applyBorder="1" applyAlignment="1" applyProtection="1">
      <protection locked="0" hidden="1"/>
    </xf>
    <xf numFmtId="0" fontId="17" fillId="3" borderId="0" xfId="0" applyFont="1" applyFill="1" applyAlignment="1" applyProtection="1">
      <alignment horizontal="left" vertical="center"/>
      <protection hidden="1"/>
    </xf>
    <xf numFmtId="0" fontId="17" fillId="3" borderId="0" xfId="0" applyFont="1" applyFill="1" applyAlignment="1" applyProtection="1">
      <alignment horizontal="center" vertical="center"/>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23" fillId="2" borderId="0" xfId="0" applyFont="1" applyFill="1" applyAlignment="1" applyProtection="1">
      <alignment horizontal="right" vertical="top"/>
      <protection hidden="1"/>
    </xf>
    <xf numFmtId="0" fontId="0" fillId="3" borderId="0" xfId="0" applyFill="1" applyBorder="1" applyProtection="1">
      <protection hidden="1"/>
    </xf>
    <xf numFmtId="0" fontId="0" fillId="3" borderId="0" xfId="0" applyFill="1" applyBorder="1" applyAlignment="1" applyProtection="1">
      <alignment horizontal="right" vertical="top"/>
      <protection hidden="1"/>
    </xf>
    <xf numFmtId="0" fontId="0" fillId="3" borderId="0" xfId="0" applyFill="1" applyBorder="1" applyAlignment="1" applyProtection="1">
      <protection hidden="1"/>
    </xf>
    <xf numFmtId="0" fontId="7" fillId="2" borderId="0" xfId="0" applyNumberFormat="1" applyFont="1" applyFill="1" applyAlignment="1" applyProtection="1">
      <alignment vertical="top" wrapText="1"/>
      <protection hidden="1"/>
    </xf>
    <xf numFmtId="0" fontId="7" fillId="2" borderId="0" xfId="0" applyNumberFormat="1" applyFont="1" applyFill="1" applyAlignment="1" applyProtection="1">
      <alignment horizontal="left" vertical="top" wrapText="1"/>
      <protection hidden="1"/>
    </xf>
    <xf numFmtId="0" fontId="0" fillId="2" borderId="0" xfId="0" applyFill="1" applyAlignment="1" applyProtection="1">
      <alignment vertical="top"/>
      <protection hidden="1"/>
    </xf>
    <xf numFmtId="164" fontId="0" fillId="2" borderId="0" xfId="0" applyNumberFormat="1" applyFill="1" applyProtection="1">
      <protection hidden="1"/>
    </xf>
    <xf numFmtId="0" fontId="7" fillId="2" borderId="0" xfId="0" applyNumberFormat="1" applyFont="1" applyFill="1" applyAlignment="1" applyProtection="1">
      <alignment wrapText="1"/>
      <protection hidden="1"/>
    </xf>
    <xf numFmtId="0" fontId="33" fillId="2" borderId="0" xfId="0" applyFont="1" applyFill="1" applyBorder="1" applyAlignment="1" applyProtection="1">
      <alignment vertical="center" wrapText="1"/>
      <protection hidden="1"/>
    </xf>
    <xf numFmtId="0" fontId="21" fillId="2" borderId="0" xfId="0" applyFont="1" applyFill="1" applyAlignment="1" applyProtection="1">
      <protection hidden="1"/>
    </xf>
    <xf numFmtId="0" fontId="7" fillId="2" borderId="0" xfId="0" applyFont="1" applyFill="1" applyBorder="1" applyAlignment="1" applyProtection="1">
      <alignment horizontal="center" vertical="center" wrapText="1"/>
      <protection hidden="1"/>
    </xf>
    <xf numFmtId="0" fontId="0" fillId="2" borderId="0" xfId="0" applyFill="1" applyBorder="1" applyAlignment="1" applyProtection="1">
      <protection hidden="1"/>
    </xf>
    <xf numFmtId="0" fontId="22" fillId="2" borderId="0" xfId="0" applyFont="1" applyFill="1" applyAlignment="1" applyProtection="1">
      <alignment horizontal="left" vertical="center" wrapText="1"/>
      <protection hidden="1"/>
    </xf>
    <xf numFmtId="0" fontId="41" fillId="2" borderId="0" xfId="0" applyFont="1" applyFill="1" applyBorder="1" applyAlignment="1" applyProtection="1">
      <alignment horizontal="center" vertical="center"/>
      <protection hidden="1"/>
    </xf>
    <xf numFmtId="0" fontId="1" fillId="2" borderId="0" xfId="0" applyFont="1" applyFill="1" applyBorder="1" applyAlignment="1" applyProtection="1">
      <alignment horizontal="left" vertical="center" wrapText="1"/>
      <protection hidden="1"/>
    </xf>
    <xf numFmtId="0" fontId="0" fillId="2" borderId="0" xfId="0" applyFill="1" applyBorder="1" applyAlignment="1" applyProtection="1">
      <alignment horizontal="left"/>
      <protection hidden="1"/>
    </xf>
    <xf numFmtId="0" fontId="1" fillId="2" borderId="0" xfId="0" applyFont="1" applyFill="1" applyBorder="1" applyAlignment="1" applyProtection="1">
      <alignment horizontal="left" vertical="top" wrapText="1"/>
      <protection hidden="1"/>
    </xf>
    <xf numFmtId="0" fontId="25" fillId="3" borderId="0" xfId="0" applyFont="1" applyFill="1" applyAlignment="1" applyProtection="1">
      <alignment horizontal="center" vertical="center"/>
      <protection hidden="1"/>
    </xf>
    <xf numFmtId="0" fontId="3" fillId="2" borderId="0" xfId="0" applyFont="1" applyFill="1" applyAlignment="1" applyProtection="1">
      <alignment horizontal="left"/>
      <protection hidden="1"/>
    </xf>
    <xf numFmtId="2" fontId="0" fillId="2" borderId="0" xfId="0" applyNumberFormat="1" applyFill="1" applyAlignment="1" applyProtection="1">
      <alignment wrapText="1"/>
      <protection hidden="1"/>
    </xf>
    <xf numFmtId="0" fontId="0" fillId="2" borderId="0" xfId="0" applyFill="1" applyBorder="1" applyAlignment="1" applyProtection="1">
      <alignment vertical="top"/>
      <protection hidden="1"/>
    </xf>
    <xf numFmtId="0" fontId="22" fillId="2" borderId="1" xfId="0" applyFont="1" applyFill="1" applyBorder="1" applyAlignment="1" applyProtection="1">
      <alignment horizontal="left" vertical="center"/>
      <protection hidden="1"/>
    </xf>
    <xf numFmtId="0" fontId="0" fillId="2" borderId="1" xfId="0" applyFill="1" applyBorder="1" applyAlignment="1" applyProtection="1">
      <alignment horizontal="left" vertical="center"/>
      <protection hidden="1"/>
    </xf>
    <xf numFmtId="0" fontId="19" fillId="2" borderId="0" xfId="0" applyFont="1" applyFill="1" applyBorder="1" applyAlignment="1" applyProtection="1">
      <alignment horizontal="left" vertical="center"/>
      <protection hidden="1"/>
    </xf>
    <xf numFmtId="0" fontId="0" fillId="2" borderId="0" xfId="0" applyFill="1" applyBorder="1" applyAlignment="1" applyProtection="1">
      <alignment horizontal="left" vertical="center"/>
      <protection hidden="1"/>
    </xf>
    <xf numFmtId="0" fontId="11" fillId="2" borderId="0" xfId="0" applyFont="1" applyFill="1" applyAlignment="1" applyProtection="1">
      <protection hidden="1"/>
    </xf>
    <xf numFmtId="0" fontId="29" fillId="2" borderId="0" xfId="0" applyFont="1" applyFill="1" applyAlignment="1" applyProtection="1">
      <protection hidden="1"/>
    </xf>
    <xf numFmtId="0" fontId="29" fillId="2" borderId="0" xfId="0" applyFont="1" applyFill="1" applyAlignment="1" applyProtection="1">
      <alignment vertical="center"/>
      <protection hidden="1"/>
    </xf>
    <xf numFmtId="22" fontId="0" fillId="2" borderId="0" xfId="0" applyNumberFormat="1" applyFill="1" applyAlignment="1" applyProtection="1">
      <alignment vertical="center"/>
      <protection hidden="1"/>
    </xf>
    <xf numFmtId="0" fontId="12" fillId="2" borderId="0" xfId="0" applyFont="1" applyFill="1" applyAlignment="1" applyProtection="1">
      <alignment vertical="center"/>
      <protection hidden="1"/>
    </xf>
    <xf numFmtId="0" fontId="35" fillId="2" borderId="0" xfId="0" applyFont="1" applyFill="1" applyProtection="1">
      <protection hidden="1"/>
    </xf>
    <xf numFmtId="0" fontId="17" fillId="3" borderId="0" xfId="0" applyFont="1" applyFill="1" applyAlignment="1">
      <alignment vertical="center"/>
    </xf>
    <xf numFmtId="0" fontId="45" fillId="2" borderId="0" xfId="0" applyFont="1" applyFill="1" applyBorder="1" applyAlignment="1" applyProtection="1">
      <alignment horizontal="center" vertical="center" wrapText="1"/>
      <protection hidden="1"/>
    </xf>
    <xf numFmtId="49" fontId="46" fillId="2" borderId="0" xfId="0" applyNumberFormat="1" applyFont="1" applyFill="1" applyBorder="1" applyAlignment="1" applyProtection="1">
      <alignment horizontal="center" vertical="center" wrapText="1"/>
      <protection hidden="1"/>
    </xf>
    <xf numFmtId="0" fontId="22" fillId="2" borderId="0" xfId="0" applyFont="1" applyFill="1" applyBorder="1" applyAlignment="1">
      <alignment horizontal="left" vertical="center" wrapText="1"/>
    </xf>
    <xf numFmtId="0" fontId="0" fillId="2" borderId="9" xfId="0" applyFill="1" applyBorder="1" applyAlignment="1" applyProtection="1">
      <alignment horizontal="left" vertical="center" wrapText="1"/>
      <protection locked="0" hidden="1"/>
    </xf>
    <xf numFmtId="0" fontId="0" fillId="2" borderId="0" xfId="0" applyFill="1" applyBorder="1" applyAlignment="1" applyProtection="1">
      <alignment horizontal="center" vertical="center" wrapText="1"/>
      <protection locked="0" hidden="1"/>
    </xf>
    <xf numFmtId="0" fontId="0" fillId="2" borderId="2" xfId="0" applyFill="1" applyBorder="1" applyAlignment="1" applyProtection="1">
      <alignment horizontal="center" vertical="center" wrapText="1"/>
      <protection locked="0" hidden="1"/>
    </xf>
    <xf numFmtId="0" fontId="0" fillId="2" borderId="0" xfId="0" quotePrefix="1" applyFill="1" applyBorder="1" applyAlignment="1" applyProtection="1">
      <alignment horizontal="left" vertical="center" wrapText="1"/>
      <protection locked="0" hidden="1"/>
    </xf>
    <xf numFmtId="0" fontId="13" fillId="2" borderId="0" xfId="0" applyFont="1" applyFill="1" applyBorder="1" applyAlignment="1" applyProtection="1">
      <alignment horizontal="center" vertical="center" wrapText="1"/>
      <protection locked="0" hidden="1"/>
    </xf>
    <xf numFmtId="4" fontId="13" fillId="2" borderId="1" xfId="0" applyNumberFormat="1" applyFont="1" applyFill="1" applyBorder="1" applyAlignment="1" applyProtection="1">
      <alignment horizontal="center" vertical="center" wrapText="1"/>
      <protection locked="0" hidden="1"/>
    </xf>
    <xf numFmtId="0" fontId="48" fillId="2" borderId="0" xfId="0" applyFont="1" applyFill="1" applyAlignment="1" applyProtection="1">
      <alignment vertical="center" wrapText="1"/>
      <protection hidden="1"/>
    </xf>
    <xf numFmtId="0" fontId="49" fillId="2" borderId="0" xfId="0" applyFont="1" applyFill="1" applyAlignment="1">
      <alignment wrapText="1"/>
    </xf>
    <xf numFmtId="0" fontId="49" fillId="0" borderId="0" xfId="0" applyFont="1" applyAlignment="1">
      <alignment wrapText="1"/>
    </xf>
    <xf numFmtId="0" fontId="0" fillId="3" borderId="6" xfId="0" applyFill="1" applyBorder="1" applyAlignment="1" applyProtection="1">
      <alignment horizontal="left" vertical="center" wrapText="1"/>
      <protection locked="0" hidden="1"/>
    </xf>
    <xf numFmtId="0" fontId="0" fillId="2" borderId="0" xfId="0" applyFill="1" applyBorder="1" applyAlignment="1" applyProtection="1">
      <alignment horizontal="center" vertical="center"/>
      <protection locked="0" hidden="1"/>
    </xf>
    <xf numFmtId="0" fontId="0" fillId="2" borderId="2" xfId="0" applyFill="1" applyBorder="1" applyAlignment="1" applyProtection="1">
      <alignment horizontal="left" vertical="center" wrapText="1"/>
      <protection locked="0" hidden="1"/>
    </xf>
    <xf numFmtId="0" fontId="13" fillId="2" borderId="11" xfId="0" applyFont="1" applyFill="1" applyBorder="1" applyAlignment="1" applyProtection="1">
      <alignment horizontal="left" vertical="center" wrapText="1"/>
      <protection locked="0" hidden="1"/>
    </xf>
    <xf numFmtId="0" fontId="13" fillId="2" borderId="0" xfId="0" applyFont="1" applyFill="1" applyBorder="1" applyAlignment="1" applyProtection="1">
      <alignment horizontal="left" vertical="center" wrapText="1"/>
      <protection locked="0" hidden="1"/>
    </xf>
    <xf numFmtId="0" fontId="28" fillId="2" borderId="0" xfId="0" applyFont="1" applyFill="1" applyBorder="1" applyAlignment="1" applyProtection="1">
      <alignment horizontal="center" wrapText="1"/>
      <protection locked="0" hidden="1"/>
    </xf>
    <xf numFmtId="0" fontId="28" fillId="2" borderId="0" xfId="0" quotePrefix="1" applyFont="1" applyFill="1" applyBorder="1" applyAlignment="1" applyProtection="1">
      <alignment horizontal="center" wrapText="1"/>
      <protection locked="0" hidden="1"/>
    </xf>
    <xf numFmtId="0" fontId="2" fillId="2" borderId="0" xfId="0" applyFont="1" applyFill="1" applyBorder="1" applyAlignment="1" applyProtection="1">
      <alignment vertical="center" wrapText="1"/>
      <protection locked="0" hidden="1"/>
    </xf>
    <xf numFmtId="0" fontId="1" fillId="2" borderId="0" xfId="0" applyFont="1" applyFill="1"/>
    <xf numFmtId="0" fontId="1" fillId="2" borderId="0" xfId="0" applyFont="1" applyFill="1" applyBorder="1" applyAlignment="1" applyProtection="1">
      <alignment horizontal="center" vertical="center"/>
      <protection locked="0" hidden="1"/>
    </xf>
    <xf numFmtId="0" fontId="0" fillId="0" borderId="0" xfId="0" applyAlignment="1">
      <alignment horizontal="left" vertical="top" wrapText="1"/>
    </xf>
    <xf numFmtId="0" fontId="0" fillId="0" borderId="0" xfId="0" applyAlignment="1">
      <alignment vertical="top" wrapText="1"/>
    </xf>
    <xf numFmtId="0" fontId="7" fillId="2" borderId="0" xfId="0" applyFont="1" applyFill="1" applyBorder="1" applyAlignment="1" applyProtection="1">
      <alignment horizontal="center" vertical="center"/>
      <protection hidden="1"/>
    </xf>
    <xf numFmtId="0" fontId="1" fillId="2" borderId="0" xfId="0" applyFont="1" applyFill="1" applyBorder="1" applyAlignment="1" applyProtection="1">
      <alignment horizontal="left" vertical="center"/>
      <protection hidden="1"/>
    </xf>
    <xf numFmtId="0" fontId="43" fillId="2" borderId="13" xfId="0" applyFont="1" applyFill="1" applyBorder="1" applyAlignment="1" applyProtection="1">
      <alignment horizontal="left" vertical="center"/>
      <protection hidden="1"/>
    </xf>
    <xf numFmtId="0" fontId="0" fillId="2" borderId="0" xfId="0" applyFill="1" applyAlignment="1" applyProtection="1">
      <protection locked="0" hidden="1"/>
    </xf>
    <xf numFmtId="0" fontId="0" fillId="2" borderId="0" xfId="0" applyFill="1" applyAlignment="1" applyProtection="1">
      <protection locked="0"/>
    </xf>
    <xf numFmtId="0" fontId="0" fillId="2" borderId="0" xfId="0" applyFill="1" applyBorder="1" applyAlignment="1" applyProtection="1">
      <protection locked="0"/>
    </xf>
    <xf numFmtId="0" fontId="0" fillId="2" borderId="0" xfId="0" applyFill="1" applyBorder="1" applyAlignment="1" applyProtection="1">
      <protection locked="0" hidden="1"/>
    </xf>
    <xf numFmtId="164" fontId="0" fillId="3" borderId="14" xfId="0" applyNumberFormat="1" applyFill="1" applyBorder="1" applyProtection="1">
      <protection locked="0" hidden="1"/>
    </xf>
    <xf numFmtId="0" fontId="3" fillId="2" borderId="14" xfId="0" applyFont="1" applyFill="1" applyBorder="1" applyAlignment="1" applyProtection="1">
      <alignment vertical="center"/>
      <protection locked="0" hidden="1"/>
    </xf>
    <xf numFmtId="0" fontId="3" fillId="2" borderId="15" xfId="0" applyFont="1" applyFill="1" applyBorder="1" applyAlignment="1" applyProtection="1">
      <alignment vertical="center"/>
      <protection locked="0" hidden="1"/>
    </xf>
    <xf numFmtId="0" fontId="0" fillId="2" borderId="15" xfId="0" applyFill="1" applyBorder="1" applyProtection="1">
      <protection locked="0" hidden="1"/>
    </xf>
    <xf numFmtId="0" fontId="0" fillId="2" borderId="15" xfId="0" applyFill="1" applyBorder="1" applyAlignment="1" applyProtection="1">
      <alignment horizontal="left" vertical="center" wrapText="1"/>
      <protection locked="0" hidden="1"/>
    </xf>
    <xf numFmtId="0" fontId="0" fillId="2" borderId="14" xfId="0" applyFill="1" applyBorder="1" applyAlignment="1" applyProtection="1">
      <protection locked="0"/>
    </xf>
    <xf numFmtId="0" fontId="0" fillId="2" borderId="14" xfId="0" applyFill="1" applyBorder="1" applyAlignment="1" applyProtection="1">
      <protection hidden="1"/>
    </xf>
    <xf numFmtId="164" fontId="0" fillId="3" borderId="15" xfId="0" applyNumberFormat="1" applyFill="1" applyBorder="1" applyProtection="1">
      <protection locked="0" hidden="1"/>
    </xf>
    <xf numFmtId="0" fontId="12" fillId="2" borderId="15" xfId="0" applyFont="1" applyFill="1" applyBorder="1" applyAlignment="1" applyProtection="1">
      <alignment vertical="center" wrapText="1"/>
      <protection locked="0" hidden="1"/>
    </xf>
    <xf numFmtId="0" fontId="12" fillId="2" borderId="14" xfId="0" applyFont="1" applyFill="1" applyBorder="1" applyAlignment="1" applyProtection="1">
      <alignment vertical="center" wrapText="1"/>
      <protection locked="0" hidden="1"/>
    </xf>
    <xf numFmtId="0" fontId="0" fillId="2" borderId="14" xfId="0" applyFill="1" applyBorder="1" applyProtection="1">
      <protection locked="0" hidden="1"/>
    </xf>
    <xf numFmtId="0" fontId="13" fillId="2" borderId="0" xfId="0" applyFont="1" applyFill="1" applyBorder="1" applyAlignment="1" applyProtection="1">
      <alignment wrapText="1"/>
      <protection locked="0"/>
    </xf>
    <xf numFmtId="0" fontId="12" fillId="2" borderId="0" xfId="0" applyFont="1" applyFill="1" applyBorder="1" applyAlignment="1" applyProtection="1">
      <alignment horizontal="left" vertical="center" wrapText="1"/>
      <protection locked="0" hidden="1"/>
    </xf>
    <xf numFmtId="0" fontId="47" fillId="2" borderId="0" xfId="0" applyFont="1" applyFill="1" applyBorder="1" applyAlignment="1" applyProtection="1">
      <alignment horizontal="center" vertical="center" wrapText="1"/>
      <protection locked="0" hidden="1"/>
    </xf>
    <xf numFmtId="0" fontId="1" fillId="2" borderId="0" xfId="0" applyFont="1" applyFill="1" applyAlignment="1" applyProtection="1">
      <protection locked="0" hidden="1"/>
    </xf>
    <xf numFmtId="0" fontId="0" fillId="2" borderId="0" xfId="0" applyFill="1" applyBorder="1" applyAlignment="1" applyProtection="1">
      <alignment vertical="center" wrapText="1"/>
      <protection locked="0"/>
    </xf>
    <xf numFmtId="0" fontId="0" fillId="2" borderId="16" xfId="0" applyFill="1" applyBorder="1"/>
    <xf numFmtId="0" fontId="1" fillId="2" borderId="0" xfId="0" applyFont="1" applyFill="1" applyBorder="1" applyProtection="1">
      <protection locked="0" hidden="1"/>
    </xf>
    <xf numFmtId="0" fontId="1" fillId="2" borderId="0" xfId="0" applyFont="1" applyFill="1" applyBorder="1" applyAlignment="1" applyProtection="1">
      <alignment horizontal="center" vertical="top"/>
      <protection hidden="1"/>
    </xf>
    <xf numFmtId="164" fontId="1" fillId="2" borderId="0" xfId="0" applyNumberFormat="1" applyFont="1" applyFill="1" applyBorder="1" applyAlignment="1" applyProtection="1">
      <alignment horizontal="center" vertical="center" wrapText="1"/>
      <protection locked="0" hidden="1"/>
    </xf>
    <xf numFmtId="0" fontId="1" fillId="2" borderId="0" xfId="0" applyFont="1" applyFill="1" applyBorder="1" applyAlignment="1" applyProtection="1">
      <alignment horizontal="center" vertical="center" wrapText="1"/>
      <protection locked="0" hidden="1"/>
    </xf>
    <xf numFmtId="0" fontId="14" fillId="2" borderId="0" xfId="0" applyFont="1" applyFill="1" applyBorder="1" applyAlignment="1" applyProtection="1">
      <alignment horizontal="center" wrapText="1"/>
      <protection locked="0" hidden="1"/>
    </xf>
    <xf numFmtId="0" fontId="1" fillId="2" borderId="0" xfId="0" applyFont="1" applyFill="1" applyBorder="1" applyAlignment="1" applyProtection="1">
      <alignment horizontal="left" vertical="center" wrapText="1"/>
      <protection locked="0" hidden="1"/>
    </xf>
    <xf numFmtId="0" fontId="8" fillId="2" borderId="0" xfId="0" applyFont="1" applyFill="1" applyBorder="1" applyAlignment="1">
      <alignment horizontal="left"/>
    </xf>
    <xf numFmtId="0" fontId="8" fillId="2" borderId="0" xfId="0" applyFont="1" applyFill="1" applyAlignment="1">
      <alignment horizontal="left"/>
    </xf>
    <xf numFmtId="0" fontId="6" fillId="2" borderId="4" xfId="0" applyFont="1" applyFill="1" applyBorder="1" applyAlignment="1" applyProtection="1">
      <alignment horizontal="left" vertical="center" wrapText="1"/>
      <protection locked="0" hidden="1"/>
    </xf>
    <xf numFmtId="0" fontId="1" fillId="2" borderId="0" xfId="0" applyFont="1" applyFill="1" applyProtection="1">
      <protection hidden="1"/>
    </xf>
    <xf numFmtId="0" fontId="1" fillId="2" borderId="0" xfId="0" applyFont="1" applyFill="1" applyBorder="1" applyAlignment="1" applyProtection="1">
      <alignment wrapText="1"/>
      <protection locked="0" hidden="1"/>
    </xf>
    <xf numFmtId="0" fontId="23" fillId="2" borderId="1" xfId="0" applyFont="1" applyFill="1" applyBorder="1" applyAlignment="1" applyProtection="1">
      <alignment horizontal="left" vertical="center" wrapText="1"/>
      <protection hidden="1"/>
    </xf>
    <xf numFmtId="0" fontId="15" fillId="2" borderId="0" xfId="2" applyFont="1" applyFill="1" applyBorder="1" applyAlignment="1" applyProtection="1">
      <alignment horizontal="center" vertical="center" wrapText="1"/>
      <protection locked="0" hidden="1"/>
    </xf>
    <xf numFmtId="0" fontId="22" fillId="2" borderId="0" xfId="0" applyFont="1" applyFill="1" applyBorder="1" applyAlignment="1" applyProtection="1">
      <alignment horizontal="left" vertical="center" wrapText="1"/>
      <protection locked="0" hidden="1"/>
    </xf>
    <xf numFmtId="0" fontId="0" fillId="2" borderId="17" xfId="0" applyFill="1" applyBorder="1" applyAlignment="1"/>
    <xf numFmtId="0" fontId="44" fillId="2" borderId="0" xfId="0" applyFont="1" applyFill="1" applyBorder="1" applyAlignment="1" applyProtection="1">
      <alignment horizontal="center" vertical="center"/>
      <protection hidden="1"/>
    </xf>
    <xf numFmtId="0" fontId="42" fillId="2" borderId="0" xfId="0" applyFont="1" applyFill="1" applyBorder="1" applyAlignment="1" applyProtection="1">
      <alignment horizontal="left" vertical="center"/>
      <protection hidden="1"/>
    </xf>
    <xf numFmtId="0" fontId="43" fillId="2" borderId="0" xfId="0" applyFont="1" applyFill="1" applyBorder="1" applyAlignment="1" applyProtection="1">
      <alignment horizontal="left" vertical="center"/>
      <protection hidden="1"/>
    </xf>
    <xf numFmtId="0" fontId="1" fillId="2" borderId="0" xfId="0" applyFont="1" applyFill="1" applyProtection="1">
      <protection locked="0" hidden="1"/>
    </xf>
    <xf numFmtId="0" fontId="3" fillId="2" borderId="0" xfId="0" applyFont="1" applyFill="1" applyAlignment="1" applyProtection="1">
      <alignment vertical="center"/>
      <protection locked="0" hidden="1"/>
    </xf>
    <xf numFmtId="0" fontId="1" fillId="2" borderId="0" xfId="0" applyFont="1" applyFill="1" applyAlignment="1" applyProtection="1">
      <alignment horizontal="left" vertical="center"/>
      <protection locked="0" hidden="1"/>
    </xf>
    <xf numFmtId="0" fontId="1" fillId="2" borderId="0" xfId="0" applyFont="1" applyFill="1" applyAlignment="1" applyProtection="1">
      <alignment vertical="center"/>
      <protection locked="0" hidden="1"/>
    </xf>
    <xf numFmtId="0" fontId="0" fillId="2" borderId="12" xfId="0" applyFill="1" applyBorder="1" applyProtection="1">
      <protection locked="0" hidden="1"/>
    </xf>
    <xf numFmtId="0" fontId="0" fillId="2" borderId="18" xfId="0" applyFill="1" applyBorder="1" applyProtection="1">
      <protection locked="0" hidden="1"/>
    </xf>
    <xf numFmtId="0" fontId="0" fillId="2" borderId="19" xfId="0" applyFill="1" applyBorder="1" applyAlignment="1" applyProtection="1">
      <alignment vertical="center" wrapText="1"/>
      <protection locked="0" hidden="1"/>
    </xf>
    <xf numFmtId="0" fontId="0" fillId="2" borderId="20" xfId="0" applyFill="1" applyBorder="1" applyAlignment="1" applyProtection="1">
      <alignment horizontal="center" vertical="center" wrapText="1"/>
      <protection locked="0" hidden="1"/>
    </xf>
    <xf numFmtId="0" fontId="0" fillId="2" borderId="21" xfId="0" applyFill="1" applyBorder="1" applyAlignment="1" applyProtection="1">
      <alignment vertical="center" wrapText="1"/>
      <protection locked="0" hidden="1"/>
    </xf>
    <xf numFmtId="0" fontId="0" fillId="2" borderId="22" xfId="0" applyFill="1" applyBorder="1" applyAlignment="1" applyProtection="1">
      <alignment horizontal="center" vertical="center" wrapText="1"/>
      <protection locked="0" hidden="1"/>
    </xf>
    <xf numFmtId="0" fontId="0" fillId="2" borderId="23" xfId="0" applyFill="1" applyBorder="1" applyAlignment="1" applyProtection="1">
      <alignment vertical="center" wrapText="1"/>
      <protection locked="0" hidden="1"/>
    </xf>
    <xf numFmtId="0" fontId="1" fillId="2" borderId="24" xfId="0" applyFont="1" applyFill="1" applyBorder="1" applyAlignment="1" applyProtection="1">
      <alignment horizontal="center" vertical="center" wrapText="1"/>
      <protection locked="0" hidden="1"/>
    </xf>
    <xf numFmtId="0" fontId="47" fillId="2" borderId="0" xfId="0" applyFont="1" applyFill="1" applyAlignment="1" applyProtection="1">
      <alignment horizontal="left" vertical="center"/>
      <protection locked="0" hidden="1"/>
    </xf>
    <xf numFmtId="0" fontId="8" fillId="2" borderId="0" xfId="0" applyFont="1" applyFill="1" applyAlignment="1" applyProtection="1">
      <alignment vertical="center"/>
      <protection hidden="1"/>
    </xf>
    <xf numFmtId="0" fontId="0" fillId="2" borderId="19" xfId="0" applyNumberFormat="1" applyFill="1" applyBorder="1" applyAlignment="1" applyProtection="1">
      <alignment vertical="center" wrapText="1"/>
      <protection hidden="1"/>
    </xf>
    <xf numFmtId="0" fontId="0" fillId="2" borderId="25" xfId="0" applyFill="1" applyBorder="1" applyAlignment="1" applyProtection="1">
      <alignment horizontal="left" vertical="center" wrapText="1"/>
      <protection locked="0" hidden="1"/>
    </xf>
    <xf numFmtId="0" fontId="0" fillId="2" borderId="26" xfId="0" applyFill="1" applyBorder="1" applyAlignment="1" applyProtection="1">
      <alignment horizontal="left" vertical="center" wrapText="1"/>
      <protection locked="0" hidden="1"/>
    </xf>
    <xf numFmtId="0" fontId="0" fillId="2" borderId="27" xfId="0" applyFill="1" applyBorder="1" applyAlignment="1" applyProtection="1">
      <alignment horizontal="left" vertical="center" wrapText="1"/>
      <protection locked="0" hidden="1"/>
    </xf>
    <xf numFmtId="0" fontId="23" fillId="2" borderId="0" xfId="0" applyFont="1" applyFill="1" applyBorder="1" applyAlignment="1" applyProtection="1">
      <alignment horizontal="left" vertical="center" wrapText="1"/>
      <protection hidden="1"/>
    </xf>
    <xf numFmtId="164" fontId="0" fillId="2" borderId="0" xfId="0" applyNumberFormat="1" applyFill="1" applyAlignment="1">
      <alignment vertical="top" wrapText="1"/>
    </xf>
    <xf numFmtId="4" fontId="6" fillId="2" borderId="10" xfId="0" applyNumberFormat="1" applyFont="1" applyFill="1" applyBorder="1" applyAlignment="1" applyProtection="1">
      <alignment horizontal="center" vertical="center" wrapText="1"/>
      <protection locked="0" hidden="1"/>
    </xf>
    <xf numFmtId="164" fontId="0" fillId="2" borderId="0" xfId="0" applyNumberFormat="1" applyFill="1" applyAlignment="1"/>
    <xf numFmtId="164" fontId="0" fillId="5" borderId="0" xfId="0" applyNumberFormat="1" applyFill="1" applyAlignment="1">
      <alignment vertical="top" wrapText="1"/>
    </xf>
    <xf numFmtId="0" fontId="0" fillId="5" borderId="0" xfId="0" applyFill="1" applyAlignment="1"/>
    <xf numFmtId="0" fontId="0" fillId="5" borderId="0" xfId="0" applyFill="1" applyAlignment="1" applyProtection="1">
      <protection hidden="1"/>
    </xf>
    <xf numFmtId="0" fontId="0" fillId="5" borderId="0" xfId="0" applyFill="1"/>
    <xf numFmtId="0" fontId="17" fillId="5" borderId="0" xfId="0" applyFont="1" applyFill="1" applyAlignment="1">
      <alignment horizontal="center" vertical="center"/>
    </xf>
    <xf numFmtId="0" fontId="28" fillId="2" borderId="11" xfId="0" applyFont="1" applyFill="1" applyBorder="1" applyAlignment="1" applyProtection="1">
      <alignment horizontal="center" wrapText="1"/>
      <protection locked="0" hidden="1"/>
    </xf>
    <xf numFmtId="164" fontId="13" fillId="2" borderId="11" xfId="0" applyNumberFormat="1" applyFont="1" applyFill="1" applyBorder="1" applyAlignment="1" applyProtection="1">
      <alignment horizontal="center" vertical="center" wrapText="1"/>
      <protection locked="0" hidden="1"/>
    </xf>
    <xf numFmtId="0" fontId="0" fillId="5" borderId="0" xfId="0" applyFill="1" applyProtection="1">
      <protection hidden="1"/>
    </xf>
    <xf numFmtId="0" fontId="25" fillId="2" borderId="0" xfId="0" applyFont="1" applyFill="1" applyAlignment="1" applyProtection="1">
      <alignment vertical="top"/>
      <protection hidden="1"/>
    </xf>
    <xf numFmtId="0" fontId="0" fillId="5" borderId="0" xfId="0" applyFill="1" applyBorder="1" applyProtection="1">
      <protection hidden="1"/>
    </xf>
    <xf numFmtId="0" fontId="0" fillId="5" borderId="0" xfId="0" applyFill="1" applyBorder="1"/>
    <xf numFmtId="0" fontId="53" fillId="2" borderId="1" xfId="0" applyFont="1" applyFill="1" applyBorder="1" applyAlignment="1" applyProtection="1">
      <alignment horizontal="left" vertical="center" wrapText="1"/>
      <protection hidden="1"/>
    </xf>
    <xf numFmtId="0" fontId="52" fillId="2" borderId="0" xfId="0" applyFont="1" applyFill="1"/>
    <xf numFmtId="0" fontId="54" fillId="2" borderId="0" xfId="0" applyFont="1" applyFill="1" applyProtection="1">
      <protection hidden="1"/>
    </xf>
    <xf numFmtId="0" fontId="53" fillId="2" borderId="0" xfId="0" applyFont="1" applyFill="1" applyBorder="1" applyAlignment="1" applyProtection="1">
      <alignment horizontal="left" vertical="center" wrapText="1"/>
      <protection hidden="1"/>
    </xf>
    <xf numFmtId="0" fontId="54" fillId="2" borderId="0" xfId="0" applyFont="1" applyFill="1" applyBorder="1"/>
    <xf numFmtId="0" fontId="54" fillId="2" borderId="0" xfId="0" applyFont="1" applyFill="1"/>
    <xf numFmtId="0" fontId="54" fillId="2" borderId="28" xfId="0" applyFont="1" applyFill="1" applyBorder="1" applyProtection="1">
      <protection hidden="1"/>
    </xf>
    <xf numFmtId="164" fontId="1" fillId="5" borderId="0" xfId="0" applyNumberFormat="1" applyFont="1" applyFill="1" applyBorder="1" applyAlignment="1" applyProtection="1">
      <alignment horizontal="left" vertical="top" wrapText="1"/>
      <protection hidden="1"/>
    </xf>
    <xf numFmtId="0" fontId="0" fillId="5" borderId="0" xfId="0" applyFill="1" applyAlignment="1">
      <alignment horizontal="left" vertical="top" wrapText="1"/>
    </xf>
    <xf numFmtId="0" fontId="55"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16" fillId="2" borderId="0" xfId="0" applyFont="1" applyFill="1" applyAlignment="1" applyProtection="1">
      <alignment vertical="center"/>
      <protection hidden="1"/>
    </xf>
    <xf numFmtId="0" fontId="16" fillId="2" borderId="0" xfId="0" applyFont="1" applyFill="1" applyBorder="1" applyAlignment="1" applyProtection="1">
      <alignment vertical="center"/>
      <protection hidden="1"/>
    </xf>
    <xf numFmtId="0" fontId="16" fillId="2" borderId="0" xfId="0" applyFont="1" applyFill="1" applyAlignment="1" applyProtection="1">
      <alignment horizontal="right" vertical="center"/>
      <protection hidden="1"/>
    </xf>
    <xf numFmtId="0" fontId="16" fillId="2" borderId="0" xfId="0" applyFont="1" applyFill="1" applyAlignment="1" applyProtection="1">
      <alignment horizontal="left" vertical="center"/>
      <protection hidden="1"/>
    </xf>
    <xf numFmtId="0" fontId="51" fillId="2" borderId="0" xfId="0" applyFont="1" applyFill="1" applyAlignment="1" applyProtection="1">
      <protection hidden="1"/>
    </xf>
    <xf numFmtId="0" fontId="52" fillId="2" borderId="0" xfId="0" applyFont="1" applyFill="1" applyAlignment="1" applyProtection="1">
      <alignment vertical="top"/>
      <protection hidden="1"/>
    </xf>
    <xf numFmtId="0" fontId="34" fillId="5" borderId="0" xfId="0" applyFont="1" applyFill="1" applyBorder="1" applyAlignment="1" applyProtection="1">
      <alignment horizontal="center" vertical="center"/>
      <protection hidden="1"/>
    </xf>
    <xf numFmtId="0" fontId="2" fillId="5" borderId="0" xfId="0" applyFont="1" applyFill="1" applyBorder="1" applyAlignment="1" applyProtection="1">
      <alignment horizontal="left" vertical="center"/>
      <protection hidden="1"/>
    </xf>
    <xf numFmtId="0" fontId="54" fillId="2" borderId="0" xfId="0" applyFont="1" applyFill="1" applyBorder="1" applyProtection="1">
      <protection hidden="1"/>
    </xf>
    <xf numFmtId="0" fontId="0" fillId="2" borderId="21" xfId="0" applyNumberFormat="1" applyFill="1" applyBorder="1" applyAlignment="1" applyProtection="1">
      <alignment vertical="center" wrapText="1"/>
      <protection hidden="1"/>
    </xf>
    <xf numFmtId="0" fontId="0" fillId="2" borderId="23" xfId="0" applyNumberFormat="1" applyFill="1" applyBorder="1" applyAlignment="1" applyProtection="1">
      <alignment vertical="center" wrapText="1"/>
      <protection hidden="1"/>
    </xf>
    <xf numFmtId="0" fontId="1" fillId="2" borderId="19" xfId="0" applyFont="1" applyFill="1" applyBorder="1" applyAlignment="1" applyProtection="1">
      <alignment horizontal="center"/>
      <protection locked="0" hidden="1"/>
    </xf>
    <xf numFmtId="0" fontId="8" fillId="2" borderId="20" xfId="0" applyFont="1" applyFill="1" applyBorder="1" applyAlignment="1" applyProtection="1">
      <alignment horizontal="center"/>
      <protection locked="0" hidden="1"/>
    </xf>
    <xf numFmtId="0" fontId="0" fillId="2" borderId="23" xfId="0" applyFill="1" applyBorder="1" applyProtection="1">
      <protection locked="0" hidden="1"/>
    </xf>
    <xf numFmtId="0" fontId="0" fillId="2" borderId="24" xfId="0" applyFill="1" applyBorder="1" applyProtection="1">
      <protection locked="0" hidden="1"/>
    </xf>
    <xf numFmtId="0" fontId="1" fillId="2" borderId="19" xfId="0" applyFont="1" applyFill="1" applyBorder="1" applyProtection="1">
      <protection locked="0" hidden="1"/>
    </xf>
    <xf numFmtId="0" fontId="0" fillId="2" borderId="20" xfId="0" applyFill="1" applyBorder="1" applyProtection="1">
      <protection locked="0" hidden="1"/>
    </xf>
    <xf numFmtId="0" fontId="1" fillId="2" borderId="20" xfId="0" applyFont="1" applyFill="1" applyBorder="1" applyProtection="1">
      <protection locked="0" hidden="1"/>
    </xf>
    <xf numFmtId="0" fontId="1" fillId="2" borderId="24" xfId="0" applyFont="1" applyFill="1" applyBorder="1" applyProtection="1">
      <protection locked="0" hidden="1"/>
    </xf>
    <xf numFmtId="0" fontId="1" fillId="2" borderId="25" xfId="0" applyFont="1" applyFill="1" applyBorder="1" applyProtection="1">
      <protection locked="0" hidden="1"/>
    </xf>
    <xf numFmtId="0" fontId="0" fillId="2" borderId="27" xfId="0" applyFill="1" applyBorder="1" applyProtection="1">
      <protection locked="0" hidden="1"/>
    </xf>
    <xf numFmtId="0" fontId="3" fillId="2" borderId="11" xfId="0" applyFont="1" applyFill="1" applyBorder="1" applyAlignment="1" applyProtection="1">
      <alignment vertical="center"/>
      <protection locked="0" hidden="1"/>
    </xf>
    <xf numFmtId="0" fontId="0" fillId="2" borderId="11" xfId="0" applyFill="1" applyBorder="1" applyProtection="1">
      <protection locked="0" hidden="1"/>
    </xf>
    <xf numFmtId="0" fontId="0" fillId="2" borderId="19" xfId="0" applyFill="1" applyBorder="1" applyProtection="1">
      <protection locked="0" hidden="1"/>
    </xf>
    <xf numFmtId="0" fontId="0" fillId="2" borderId="29" xfId="0" applyFill="1" applyBorder="1" applyProtection="1">
      <protection locked="0" hidden="1"/>
    </xf>
    <xf numFmtId="0" fontId="0" fillId="2" borderId="21" xfId="0" applyFill="1" applyBorder="1" applyProtection="1">
      <protection locked="0" hidden="1"/>
    </xf>
    <xf numFmtId="164" fontId="0" fillId="2" borderId="21" xfId="0" applyNumberFormat="1" applyFill="1" applyBorder="1" applyAlignment="1" applyProtection="1">
      <alignment vertical="center" wrapText="1"/>
      <protection locked="0" hidden="1"/>
    </xf>
    <xf numFmtId="164" fontId="0" fillId="2" borderId="23" xfId="0" applyNumberFormat="1" applyFill="1" applyBorder="1" applyAlignment="1" applyProtection="1">
      <alignment vertical="center" wrapText="1"/>
      <protection locked="0" hidden="1"/>
    </xf>
    <xf numFmtId="0" fontId="8" fillId="4" borderId="30" xfId="0" applyFont="1" applyFill="1" applyBorder="1" applyAlignment="1" applyProtection="1">
      <alignment horizontal="center" vertical="center" wrapText="1"/>
      <protection locked="0" hidden="1"/>
    </xf>
    <xf numFmtId="0" fontId="0" fillId="2" borderId="31" xfId="0" applyFill="1" applyBorder="1" applyAlignment="1" applyProtection="1">
      <alignment vertical="center" wrapText="1"/>
      <protection locked="0" hidden="1"/>
    </xf>
    <xf numFmtId="0" fontId="0" fillId="2" borderId="32" xfId="0" applyFill="1" applyBorder="1" applyProtection="1">
      <protection locked="0" hidden="1"/>
    </xf>
    <xf numFmtId="0" fontId="62" fillId="0" borderId="0" xfId="0" applyFont="1" applyFill="1" applyBorder="1" applyAlignment="1" applyProtection="1">
      <alignment vertical="center"/>
      <protection locked="0" hidden="1"/>
    </xf>
    <xf numFmtId="0" fontId="7" fillId="2" borderId="0" xfId="0" applyFont="1" applyFill="1" applyBorder="1" applyAlignment="1" applyProtection="1">
      <alignment horizontal="center" vertical="center" wrapText="1"/>
      <protection locked="0" hidden="1"/>
    </xf>
    <xf numFmtId="0" fontId="6" fillId="2" borderId="0" xfId="0" applyFont="1" applyFill="1" applyBorder="1" applyAlignment="1" applyProtection="1">
      <alignment horizontal="center" vertical="center" wrapText="1"/>
      <protection locked="0" hidden="1"/>
    </xf>
    <xf numFmtId="0" fontId="8" fillId="4" borderId="33" xfId="0" applyFont="1" applyFill="1" applyBorder="1" applyAlignment="1" applyProtection="1">
      <alignment horizontal="center" vertical="center"/>
      <protection locked="0" hidden="1"/>
    </xf>
    <xf numFmtId="0" fontId="0" fillId="6" borderId="3" xfId="0" applyFill="1" applyBorder="1" applyAlignment="1" applyProtection="1">
      <protection locked="0" hidden="1"/>
    </xf>
    <xf numFmtId="0" fontId="1" fillId="2" borderId="0" xfId="0" applyFont="1" applyFill="1" applyBorder="1" applyAlignment="1" applyProtection="1">
      <alignment vertical="top"/>
      <protection locked="0" hidden="1"/>
    </xf>
    <xf numFmtId="0" fontId="0" fillId="2" borderId="38" xfId="0" applyFill="1" applyBorder="1" applyProtection="1">
      <protection locked="0" hidden="1"/>
    </xf>
    <xf numFmtId="0" fontId="0" fillId="2" borderId="38" xfId="0" applyFill="1" applyBorder="1" applyAlignment="1" applyProtection="1">
      <protection locked="0" hidden="1"/>
    </xf>
    <xf numFmtId="0" fontId="0" fillId="2" borderId="38" xfId="0" applyFill="1" applyBorder="1" applyAlignment="1" applyProtection="1">
      <alignment horizontal="left" vertical="center" wrapText="1"/>
      <protection locked="0" hidden="1"/>
    </xf>
    <xf numFmtId="0" fontId="0" fillId="2" borderId="39" xfId="0" applyFill="1" applyBorder="1" applyAlignment="1" applyProtection="1">
      <protection locked="0" hidden="1"/>
    </xf>
    <xf numFmtId="0" fontId="0" fillId="2" borderId="40" xfId="0" applyFill="1" applyBorder="1" applyProtection="1">
      <protection locked="0" hidden="1"/>
    </xf>
    <xf numFmtId="0" fontId="0" fillId="2" borderId="41" xfId="0" applyFill="1" applyBorder="1" applyProtection="1">
      <protection locked="0" hidden="1"/>
    </xf>
    <xf numFmtId="9" fontId="0" fillId="5" borderId="0" xfId="0" applyNumberFormat="1" applyFill="1" applyBorder="1" applyProtection="1">
      <protection locked="0" hidden="1"/>
    </xf>
    <xf numFmtId="164" fontId="0" fillId="2" borderId="37" xfId="0" applyNumberFormat="1" applyFill="1" applyBorder="1" applyAlignment="1" applyProtection="1">
      <alignment horizontal="center" vertical="center" wrapText="1"/>
      <protection locked="0" hidden="1"/>
    </xf>
    <xf numFmtId="164" fontId="13" fillId="2" borderId="37" xfId="0" applyNumberFormat="1" applyFont="1" applyFill="1" applyBorder="1" applyAlignment="1" applyProtection="1">
      <alignment horizontal="center" wrapText="1"/>
      <protection locked="0" hidden="1"/>
    </xf>
    <xf numFmtId="164" fontId="13" fillId="2" borderId="42" xfId="0" applyNumberFormat="1" applyFont="1" applyFill="1" applyBorder="1" applyAlignment="1" applyProtection="1">
      <alignment horizontal="center" vertical="center" wrapText="1"/>
      <protection locked="0" hidden="1"/>
    </xf>
    <xf numFmtId="0" fontId="0" fillId="2" borderId="37" xfId="0" applyFill="1" applyBorder="1" applyAlignment="1" applyProtection="1">
      <protection hidden="1"/>
    </xf>
    <xf numFmtId="0" fontId="28" fillId="2" borderId="37" xfId="0" applyFont="1" applyFill="1" applyBorder="1" applyAlignment="1" applyProtection="1">
      <alignment horizontal="center" wrapText="1"/>
      <protection locked="0" hidden="1"/>
    </xf>
    <xf numFmtId="0" fontId="16" fillId="2" borderId="37" xfId="0" applyFont="1" applyFill="1" applyBorder="1" applyAlignment="1" applyProtection="1">
      <alignment horizontal="center" wrapText="1"/>
      <protection locked="0" hidden="1"/>
    </xf>
    <xf numFmtId="0" fontId="0" fillId="2" borderId="37" xfId="0" applyFill="1" applyBorder="1" applyProtection="1">
      <protection locked="0" hidden="1"/>
    </xf>
    <xf numFmtId="0" fontId="0" fillId="2" borderId="43" xfId="0" applyFill="1" applyBorder="1" applyProtection="1">
      <protection locked="0" hidden="1"/>
    </xf>
    <xf numFmtId="0" fontId="1" fillId="2" borderId="44" xfId="0" applyFont="1" applyFill="1" applyBorder="1" applyProtection="1">
      <protection locked="0" hidden="1"/>
    </xf>
    <xf numFmtId="164" fontId="0" fillId="2" borderId="45" xfId="0" applyNumberFormat="1" applyFill="1" applyBorder="1" applyAlignment="1" applyProtection="1">
      <alignment horizontal="center" vertical="center" wrapText="1"/>
      <protection locked="0" hidden="1"/>
    </xf>
    <xf numFmtId="0" fontId="0" fillId="2" borderId="44" xfId="0" applyFill="1" applyBorder="1" applyProtection="1">
      <protection locked="0" hidden="1"/>
    </xf>
    <xf numFmtId="0" fontId="0" fillId="2" borderId="45" xfId="0" applyFill="1" applyBorder="1" applyProtection="1">
      <protection locked="0" hidden="1"/>
    </xf>
    <xf numFmtId="0" fontId="0" fillId="2" borderId="46" xfId="0" applyFill="1" applyBorder="1" applyProtection="1">
      <protection locked="0" hidden="1"/>
    </xf>
    <xf numFmtId="0" fontId="0" fillId="2" borderId="47" xfId="0" applyFill="1" applyBorder="1" applyProtection="1">
      <protection locked="0" hidden="1"/>
    </xf>
    <xf numFmtId="0" fontId="26" fillId="3" borderId="48" xfId="0" applyFont="1" applyFill="1" applyBorder="1" applyAlignment="1" applyProtection="1">
      <alignment horizontal="center" vertical="center"/>
      <protection locked="0" hidden="1"/>
    </xf>
    <xf numFmtId="0" fontId="0" fillId="2" borderId="42" xfId="0" applyFill="1" applyBorder="1" applyAlignment="1" applyProtection="1">
      <protection hidden="1"/>
    </xf>
    <xf numFmtId="0" fontId="0" fillId="2" borderId="37" xfId="0" applyFill="1" applyBorder="1" applyAlignment="1" applyProtection="1">
      <alignment vertical="center" wrapText="1"/>
      <protection locked="0" hidden="1"/>
    </xf>
    <xf numFmtId="0" fontId="0" fillId="2" borderId="45" xfId="0" applyFill="1" applyBorder="1" applyAlignment="1" applyProtection="1">
      <alignment vertical="center"/>
      <protection locked="0" hidden="1"/>
    </xf>
    <xf numFmtId="0" fontId="0" fillId="2" borderId="46" xfId="0" applyFill="1" applyBorder="1" applyAlignment="1" applyProtection="1">
      <alignment vertical="center"/>
      <protection locked="0" hidden="1"/>
    </xf>
    <xf numFmtId="0" fontId="0" fillId="3" borderId="38" xfId="0" applyFill="1" applyBorder="1" applyAlignment="1" applyProtection="1">
      <alignment horizontal="left" vertical="center" wrapText="1"/>
      <protection locked="0" hidden="1"/>
    </xf>
    <xf numFmtId="0" fontId="28" fillId="2" borderId="42" xfId="0" applyFont="1" applyFill="1" applyBorder="1" applyAlignment="1" applyProtection="1">
      <alignment horizontal="center" wrapText="1"/>
      <protection locked="0" hidden="1"/>
    </xf>
    <xf numFmtId="0" fontId="28" fillId="2" borderId="42" xfId="0" quotePrefix="1" applyFont="1" applyFill="1" applyBorder="1" applyAlignment="1" applyProtection="1">
      <alignment horizontal="center" wrapText="1"/>
      <protection locked="0" hidden="1"/>
    </xf>
    <xf numFmtId="0" fontId="28" fillId="2" borderId="37" xfId="0" quotePrefix="1" applyFont="1" applyFill="1" applyBorder="1" applyAlignment="1" applyProtection="1">
      <alignment horizontal="center" wrapText="1"/>
      <protection locked="0" hidden="1"/>
    </xf>
    <xf numFmtId="0" fontId="0" fillId="2" borderId="45" xfId="0" quotePrefix="1" applyFill="1" applyBorder="1" applyAlignment="1" applyProtection="1">
      <alignment horizontal="left" vertical="center" wrapText="1"/>
      <protection locked="0" hidden="1"/>
    </xf>
    <xf numFmtId="0" fontId="0" fillId="2" borderId="45" xfId="0" applyFill="1" applyBorder="1" applyAlignment="1" applyProtection="1">
      <alignment horizontal="center" vertical="center" wrapText="1"/>
      <protection locked="0" hidden="1"/>
    </xf>
    <xf numFmtId="0" fontId="0" fillId="2" borderId="42" xfId="0" applyFill="1" applyBorder="1" applyProtection="1">
      <protection locked="0" hidden="1"/>
    </xf>
    <xf numFmtId="0" fontId="0" fillId="2" borderId="37" xfId="0" applyFill="1" applyBorder="1" applyAlignment="1" applyProtection="1">
      <protection locked="0" hidden="1"/>
    </xf>
    <xf numFmtId="0" fontId="2" fillId="2" borderId="37" xfId="0" applyFont="1" applyFill="1" applyBorder="1" applyAlignment="1" applyProtection="1">
      <alignment horizontal="center" vertical="center" wrapText="1"/>
      <protection locked="0" hidden="1"/>
    </xf>
    <xf numFmtId="0" fontId="2" fillId="2" borderId="42" xfId="0" applyFont="1" applyFill="1" applyBorder="1" applyAlignment="1" applyProtection="1">
      <alignment horizontal="center" vertical="center" wrapText="1"/>
      <protection locked="0" hidden="1"/>
    </xf>
    <xf numFmtId="0" fontId="7" fillId="2" borderId="45" xfId="0" applyFont="1" applyFill="1" applyBorder="1" applyAlignment="1" applyProtection="1">
      <alignment horizontal="center" vertical="center" wrapText="1"/>
      <protection locked="0" hidden="1"/>
    </xf>
    <xf numFmtId="0" fontId="6" fillId="2" borderId="45" xfId="0" applyFont="1" applyFill="1" applyBorder="1" applyAlignment="1" applyProtection="1">
      <alignment horizontal="center" vertical="center" wrapText="1"/>
      <protection locked="0" hidden="1"/>
    </xf>
    <xf numFmtId="0" fontId="0" fillId="2" borderId="45" xfId="0" applyFill="1" applyBorder="1" applyAlignment="1" applyProtection="1">
      <protection locked="0" hidden="1"/>
    </xf>
    <xf numFmtId="0" fontId="14" fillId="2" borderId="45" xfId="0" applyFont="1" applyFill="1" applyBorder="1" applyAlignment="1" applyProtection="1">
      <alignment horizontal="center" wrapText="1"/>
      <protection locked="0" hidden="1"/>
    </xf>
    <xf numFmtId="0" fontId="0" fillId="2" borderId="50" xfId="0" applyFill="1" applyBorder="1" applyAlignment="1" applyProtection="1">
      <alignment horizontal="left" vertical="center" wrapText="1"/>
      <protection locked="0" hidden="1"/>
    </xf>
    <xf numFmtId="0" fontId="0" fillId="2" borderId="51" xfId="0" applyFill="1" applyBorder="1" applyProtection="1">
      <protection locked="0" hidden="1"/>
    </xf>
    <xf numFmtId="0" fontId="0" fillId="2" borderId="45" xfId="0" applyFill="1" applyBorder="1"/>
    <xf numFmtId="0" fontId="0" fillId="2" borderId="44" xfId="0" applyFill="1" applyBorder="1"/>
    <xf numFmtId="0" fontId="12" fillId="2" borderId="52" xfId="0" applyFont="1" applyFill="1" applyBorder="1" applyAlignment="1" applyProtection="1">
      <alignment horizontal="left" vertical="center" wrapText="1"/>
      <protection locked="0" hidden="1"/>
    </xf>
    <xf numFmtId="0" fontId="0" fillId="2" borderId="52" xfId="0" applyFill="1" applyBorder="1" applyAlignment="1" applyProtection="1">
      <alignment vertical="center" wrapText="1"/>
      <protection locked="0" hidden="1"/>
    </xf>
    <xf numFmtId="0" fontId="0" fillId="2" borderId="52" xfId="0" applyFill="1" applyBorder="1" applyProtection="1">
      <protection locked="0" hidden="1"/>
    </xf>
    <xf numFmtId="0" fontId="13" fillId="2" borderId="52" xfId="0" applyFont="1" applyFill="1" applyBorder="1" applyAlignment="1" applyProtection="1">
      <alignment horizontal="left" vertical="center" wrapText="1"/>
      <protection locked="0" hidden="1"/>
    </xf>
    <xf numFmtId="0" fontId="13" fillId="2" borderId="52" xfId="0" applyFont="1" applyFill="1" applyBorder="1" applyAlignment="1" applyProtection="1">
      <alignment vertical="center" wrapText="1"/>
      <protection locked="0" hidden="1"/>
    </xf>
    <xf numFmtId="0" fontId="0" fillId="2" borderId="52" xfId="0" applyFill="1" applyBorder="1" applyAlignment="1" applyProtection="1">
      <alignment wrapText="1"/>
      <protection locked="0" hidden="1"/>
    </xf>
    <xf numFmtId="0" fontId="0" fillId="2" borderId="2" xfId="0" applyFill="1" applyBorder="1"/>
    <xf numFmtId="0" fontId="1" fillId="2" borderId="2" xfId="0" applyFont="1" applyFill="1" applyBorder="1" applyAlignment="1" applyProtection="1">
      <alignment horizontal="left" vertical="center"/>
      <protection locked="0" hidden="1"/>
    </xf>
    <xf numFmtId="0" fontId="47" fillId="2" borderId="2" xfId="0" applyFont="1" applyFill="1" applyBorder="1" applyAlignment="1" applyProtection="1">
      <alignment horizontal="left" vertical="center" wrapText="1"/>
      <protection locked="0" hidden="1"/>
    </xf>
    <xf numFmtId="0" fontId="0" fillId="2" borderId="2" xfId="0" applyFill="1" applyBorder="1" applyAlignment="1"/>
    <xf numFmtId="0" fontId="28" fillId="2" borderId="0" xfId="0" applyFont="1" applyFill="1" applyAlignment="1" applyProtection="1">
      <alignment horizontal="left" vertical="center"/>
      <protection locked="0" hidden="1"/>
    </xf>
    <xf numFmtId="0" fontId="28" fillId="2" borderId="0" xfId="0" applyFont="1" applyFill="1" applyBorder="1" applyAlignment="1" applyProtection="1">
      <alignment horizontal="left" vertical="center"/>
      <protection locked="0" hidden="1"/>
    </xf>
    <xf numFmtId="0" fontId="28" fillId="2" borderId="52" xfId="0" applyFont="1" applyFill="1" applyBorder="1" applyAlignment="1">
      <alignment horizontal="left" vertical="center"/>
    </xf>
    <xf numFmtId="0" fontId="56" fillId="2" borderId="52" xfId="0" applyFont="1" applyFill="1" applyBorder="1" applyAlignment="1">
      <alignment horizontal="left" vertical="center"/>
    </xf>
    <xf numFmtId="0" fontId="62" fillId="2" borderId="29" xfId="0" applyFont="1" applyFill="1" applyBorder="1" applyProtection="1">
      <protection locked="0" hidden="1"/>
    </xf>
    <xf numFmtId="0" fontId="62" fillId="2" borderId="0" xfId="0" applyFont="1" applyFill="1" applyBorder="1" applyProtection="1">
      <protection locked="0" hidden="1"/>
    </xf>
    <xf numFmtId="0" fontId="62" fillId="2" borderId="22" xfId="0" applyFont="1" applyFill="1" applyBorder="1" applyProtection="1">
      <protection locked="0" hidden="1"/>
    </xf>
    <xf numFmtId="0" fontId="1" fillId="5" borderId="0" xfId="0" applyFont="1" applyFill="1" applyBorder="1" applyAlignment="1" applyProtection="1">
      <alignment horizontal="left" vertical="center"/>
      <protection hidden="1"/>
    </xf>
    <xf numFmtId="164" fontId="22" fillId="5" borderId="0" xfId="0" applyNumberFormat="1" applyFont="1" applyFill="1" applyBorder="1" applyAlignment="1" applyProtection="1">
      <alignment horizontal="center" vertical="center"/>
      <protection hidden="1"/>
    </xf>
    <xf numFmtId="164" fontId="16" fillId="5" borderId="0" xfId="0" applyNumberFormat="1" applyFont="1" applyFill="1" applyBorder="1" applyAlignment="1" applyProtection="1">
      <alignment horizontal="left" vertical="top"/>
      <protection hidden="1"/>
    </xf>
    <xf numFmtId="0" fontId="16" fillId="5" borderId="0" xfId="0" applyFont="1" applyFill="1" applyBorder="1" applyAlignment="1" applyProtection="1">
      <alignment horizontal="center" vertical="top"/>
      <protection hidden="1"/>
    </xf>
    <xf numFmtId="0" fontId="16" fillId="5" borderId="0" xfId="0" applyFont="1" applyFill="1" applyAlignment="1">
      <alignment horizontal="left" vertical="top"/>
    </xf>
    <xf numFmtId="0" fontId="6" fillId="0" borderId="0" xfId="0" applyFont="1" applyAlignment="1">
      <alignment wrapText="1"/>
    </xf>
    <xf numFmtId="0" fontId="58" fillId="0" borderId="0" xfId="0" applyFont="1" applyAlignment="1">
      <alignment wrapText="1"/>
    </xf>
    <xf numFmtId="0" fontId="0" fillId="0" borderId="38" xfId="0" applyFill="1" applyBorder="1" applyProtection="1">
      <protection locked="0" hidden="1"/>
    </xf>
    <xf numFmtId="0" fontId="59" fillId="2" borderId="0" xfId="0" applyFont="1" applyFill="1"/>
    <xf numFmtId="0" fontId="54" fillId="5" borderId="0" xfId="0" applyFont="1" applyFill="1" applyBorder="1" applyAlignment="1" applyProtection="1">
      <alignment horizontal="center" vertical="top"/>
      <protection hidden="1"/>
    </xf>
    <xf numFmtId="0" fontId="61" fillId="2" borderId="0" xfId="0" applyFont="1" applyFill="1" applyAlignment="1" applyProtection="1">
      <protection hidden="1"/>
    </xf>
    <xf numFmtId="0" fontId="53" fillId="2" borderId="0" xfId="0" applyFont="1" applyFill="1" applyAlignment="1" applyProtection="1">
      <alignment horizontal="left" vertical="center" wrapText="1"/>
      <protection hidden="1"/>
    </xf>
    <xf numFmtId="0" fontId="0" fillId="5" borderId="0" xfId="0" applyFill="1" applyProtection="1">
      <protection hidden="1"/>
    </xf>
    <xf numFmtId="0" fontId="41" fillId="2" borderId="0" xfId="0" applyFont="1" applyFill="1" applyBorder="1" applyAlignment="1" applyProtection="1">
      <alignment horizontal="center" vertical="center"/>
      <protection hidden="1"/>
    </xf>
    <xf numFmtId="0" fontId="64" fillId="2" borderId="0" xfId="0" applyFont="1" applyFill="1" applyAlignment="1" applyProtection="1">
      <alignment vertical="center"/>
      <protection hidden="1"/>
    </xf>
    <xf numFmtId="0" fontId="60" fillId="2" borderId="0" xfId="0" applyFont="1" applyFill="1"/>
    <xf numFmtId="0" fontId="66" fillId="2" borderId="0" xfId="0" applyFont="1" applyFill="1" applyAlignment="1" applyProtection="1">
      <alignment horizontal="left" vertical="center" wrapText="1"/>
      <protection hidden="1"/>
    </xf>
    <xf numFmtId="0" fontId="65" fillId="5" borderId="0" xfId="0" applyFont="1" applyFill="1" applyBorder="1" applyAlignment="1" applyProtection="1">
      <alignment horizontal="left" vertical="center"/>
      <protection hidden="1"/>
    </xf>
    <xf numFmtId="164" fontId="64" fillId="5" borderId="0" xfId="0" applyNumberFormat="1" applyFont="1" applyFill="1" applyBorder="1" applyAlignment="1" applyProtection="1">
      <alignment horizontal="center" vertical="center"/>
      <protection hidden="1"/>
    </xf>
    <xf numFmtId="0" fontId="65" fillId="5" borderId="0" xfId="0" applyFont="1" applyFill="1" applyAlignment="1">
      <alignment horizontal="left" vertical="top"/>
    </xf>
    <xf numFmtId="0" fontId="64" fillId="2" borderId="0" xfId="0" applyFont="1" applyFill="1" applyAlignment="1" applyProtection="1">
      <alignment vertical="top"/>
      <protection hidden="1"/>
    </xf>
    <xf numFmtId="0" fontId="65" fillId="5" borderId="0" xfId="0" applyFont="1" applyFill="1" applyBorder="1" applyAlignment="1" applyProtection="1">
      <alignment horizontal="left" vertical="top"/>
      <protection hidden="1"/>
    </xf>
    <xf numFmtId="0" fontId="65" fillId="2" borderId="0" xfId="0" applyFont="1" applyFill="1" applyAlignment="1"/>
    <xf numFmtId="0" fontId="65" fillId="5" borderId="0" xfId="0" applyFont="1" applyFill="1" applyBorder="1" applyAlignment="1" applyProtection="1">
      <alignment horizontal="left" vertical="top" wrapText="1"/>
      <protection hidden="1"/>
    </xf>
    <xf numFmtId="0" fontId="65" fillId="5" borderId="0" xfId="0" applyFont="1" applyFill="1" applyAlignment="1"/>
    <xf numFmtId="164" fontId="65" fillId="5" borderId="0" xfId="0" applyNumberFormat="1" applyFont="1" applyFill="1" applyAlignment="1">
      <alignment vertical="top" wrapText="1"/>
    </xf>
    <xf numFmtId="0" fontId="64" fillId="2" borderId="0" xfId="0" applyFont="1" applyFill="1" applyAlignment="1" applyProtection="1">
      <protection hidden="1"/>
    </xf>
    <xf numFmtId="0" fontId="65" fillId="2" borderId="0" xfId="0" applyFont="1" applyFill="1"/>
    <xf numFmtId="0" fontId="64" fillId="2" borderId="0" xfId="0" applyFont="1" applyFill="1" applyAlignment="1" applyProtection="1">
      <alignment horizontal="left" vertical="center"/>
      <protection hidden="1"/>
    </xf>
    <xf numFmtId="164" fontId="65" fillId="5" borderId="0" xfId="0" applyNumberFormat="1" applyFont="1" applyFill="1" applyBorder="1" applyAlignment="1" applyProtection="1">
      <alignment horizontal="left" vertical="top"/>
      <protection hidden="1"/>
    </xf>
    <xf numFmtId="0" fontId="65" fillId="5" borderId="0" xfId="0" applyFont="1" applyFill="1" applyBorder="1" applyAlignment="1" applyProtection="1">
      <alignment horizontal="center" vertical="top"/>
      <protection hidden="1"/>
    </xf>
    <xf numFmtId="0" fontId="64" fillId="2" borderId="0" xfId="0" applyFont="1" applyFill="1" applyAlignment="1" applyProtection="1">
      <alignment horizontal="left" vertical="center" wrapText="1"/>
      <protection hidden="1"/>
    </xf>
    <xf numFmtId="0" fontId="65" fillId="2" borderId="0" xfId="0" applyFont="1" applyFill="1" applyProtection="1">
      <protection hidden="1"/>
    </xf>
    <xf numFmtId="0" fontId="65" fillId="2" borderId="0" xfId="0" applyFont="1" applyFill="1" applyBorder="1" applyAlignment="1" applyProtection="1">
      <alignment horizontal="left" vertical="center"/>
      <protection hidden="1"/>
    </xf>
    <xf numFmtId="0" fontId="67" fillId="2" borderId="0" xfId="0" applyFont="1" applyFill="1" applyBorder="1" applyAlignment="1">
      <alignment horizontal="left"/>
    </xf>
    <xf numFmtId="0" fontId="65" fillId="5" borderId="0" xfId="0" applyFont="1" applyFill="1" applyAlignment="1" applyProtection="1">
      <protection hidden="1"/>
    </xf>
    <xf numFmtId="4" fontId="65" fillId="2" borderId="0" xfId="0" applyNumberFormat="1" applyFont="1" applyFill="1" applyBorder="1" applyAlignment="1" applyProtection="1">
      <alignment horizontal="center" vertical="center" wrapText="1"/>
      <protection locked="0" hidden="1"/>
    </xf>
    <xf numFmtId="0" fontId="65" fillId="2" borderId="0" xfId="0" applyFont="1" applyFill="1" applyBorder="1" applyAlignment="1" applyProtection="1">
      <alignment vertical="center"/>
      <protection hidden="1"/>
    </xf>
    <xf numFmtId="9" fontId="0" fillId="0" borderId="0" xfId="0" applyNumberFormat="1"/>
    <xf numFmtId="0" fontId="0" fillId="7" borderId="0" xfId="0" applyFill="1"/>
    <xf numFmtId="9" fontId="0" fillId="7" borderId="0" xfId="0" applyNumberFormat="1" applyFill="1"/>
    <xf numFmtId="0" fontId="41" fillId="2" borderId="0" xfId="0" applyFont="1" applyFill="1" applyBorder="1" applyAlignment="1" applyProtection="1">
      <alignment horizontal="center" vertical="center"/>
      <protection hidden="1"/>
    </xf>
    <xf numFmtId="0" fontId="0" fillId="5" borderId="0" xfId="0" applyFill="1" applyProtection="1">
      <protection hidden="1"/>
    </xf>
    <xf numFmtId="0" fontId="70" fillId="2" borderId="0" xfId="0" applyFont="1" applyFill="1" applyBorder="1" applyAlignment="1" applyProtection="1">
      <alignment horizontal="center" vertical="center"/>
      <protection locked="0" hidden="1"/>
    </xf>
    <xf numFmtId="0" fontId="0" fillId="0" borderId="0" xfId="0" applyFill="1"/>
    <xf numFmtId="9" fontId="0" fillId="0" borderId="0" xfId="0" applyNumberFormat="1" applyFill="1"/>
    <xf numFmtId="0" fontId="65" fillId="2" borderId="0" xfId="0" applyNumberFormat="1" applyFont="1" applyFill="1" applyBorder="1" applyAlignment="1" applyProtection="1">
      <alignment horizontal="left" vertical="center"/>
      <protection hidden="1"/>
    </xf>
    <xf numFmtId="0" fontId="65" fillId="5" borderId="0" xfId="0" applyNumberFormat="1" applyFont="1" applyFill="1" applyBorder="1" applyAlignment="1" applyProtection="1">
      <alignment horizontal="left" vertical="center"/>
      <protection hidden="1"/>
    </xf>
    <xf numFmtId="0" fontId="69" fillId="5" borderId="0" xfId="0" applyFont="1" applyFill="1" applyBorder="1" applyAlignment="1" applyProtection="1">
      <alignment horizontal="left" vertical="center"/>
      <protection hidden="1"/>
    </xf>
    <xf numFmtId="0" fontId="65" fillId="5" borderId="0" xfId="0" applyFont="1" applyFill="1" applyBorder="1" applyAlignment="1" applyProtection="1">
      <protection hidden="1"/>
    </xf>
    <xf numFmtId="0" fontId="65" fillId="5" borderId="0" xfId="0" applyNumberFormat="1" applyFont="1" applyFill="1" applyBorder="1" applyAlignment="1" applyProtection="1">
      <alignment vertical="center"/>
      <protection hidden="1"/>
    </xf>
    <xf numFmtId="0" fontId="65" fillId="5" borderId="0" xfId="0" applyFont="1" applyFill="1" applyBorder="1" applyAlignment="1" applyProtection="1">
      <alignment horizontal="left"/>
      <protection hidden="1"/>
    </xf>
    <xf numFmtId="0" fontId="65" fillId="0" borderId="0" xfId="0" applyFont="1" applyAlignment="1"/>
    <xf numFmtId="0" fontId="41" fillId="2" borderId="0" xfId="0" applyFont="1" applyFill="1" applyBorder="1" applyAlignment="1" applyProtection="1">
      <alignment horizontal="center" vertical="center"/>
      <protection hidden="1"/>
    </xf>
    <xf numFmtId="0" fontId="0" fillId="5" borderId="0" xfId="0" applyFill="1" applyProtection="1">
      <protection hidden="1"/>
    </xf>
    <xf numFmtId="0" fontId="65" fillId="5" borderId="0" xfId="0" applyFont="1" applyFill="1" applyAlignment="1"/>
    <xf numFmtId="0" fontId="0" fillId="2" borderId="0" xfId="0" applyFill="1" applyBorder="1" applyAlignment="1" applyProtection="1">
      <alignment vertical="center" wrapText="1"/>
      <protection locked="0" hidden="1"/>
    </xf>
    <xf numFmtId="0" fontId="13" fillId="2" borderId="0" xfId="0" applyFont="1" applyFill="1" applyBorder="1" applyAlignment="1" applyProtection="1">
      <alignment horizontal="left" vertical="center" wrapText="1"/>
      <protection locked="0" hidden="1"/>
    </xf>
    <xf numFmtId="0" fontId="1" fillId="2" borderId="49" xfId="0" applyFont="1" applyFill="1" applyBorder="1" applyAlignment="1" applyProtection="1">
      <alignment wrapText="1"/>
      <protection locked="0" hidden="1"/>
    </xf>
    <xf numFmtId="0" fontId="1" fillId="2" borderId="49" xfId="0" applyFont="1" applyFill="1" applyBorder="1" applyAlignment="1" applyProtection="1">
      <alignment vertical="center" wrapText="1"/>
      <protection locked="0" hidden="1"/>
    </xf>
    <xf numFmtId="0" fontId="71" fillId="0" borderId="0" xfId="0" applyFont="1" applyAlignment="1">
      <alignment wrapText="1"/>
    </xf>
    <xf numFmtId="0" fontId="67" fillId="5" borderId="0" xfId="0" applyFont="1" applyFill="1" applyAlignment="1">
      <alignment horizontal="left" vertical="center" wrapText="1"/>
    </xf>
    <xf numFmtId="0" fontId="0" fillId="5" borderId="0" xfId="0" applyFill="1" applyBorder="1" applyAlignment="1" applyProtection="1">
      <alignment vertical="top"/>
      <protection hidden="1"/>
    </xf>
    <xf numFmtId="0" fontId="0" fillId="5" borderId="0" xfId="0" applyFill="1" applyAlignment="1">
      <alignment vertical="center" wrapText="1"/>
    </xf>
    <xf numFmtId="0" fontId="68" fillId="2" borderId="0" xfId="0" applyFont="1" applyFill="1" applyBorder="1" applyAlignment="1" applyProtection="1">
      <alignment horizontal="left" vertical="center" wrapText="1"/>
      <protection hidden="1"/>
    </xf>
    <xf numFmtId="0" fontId="8" fillId="2" borderId="0" xfId="0" applyFont="1" applyFill="1" applyAlignment="1"/>
    <xf numFmtId="0" fontId="13" fillId="2" borderId="0" xfId="0" applyNumberFormat="1" applyFont="1" applyFill="1" applyBorder="1" applyAlignment="1" applyProtection="1">
      <alignment horizontal="left" vertical="center" wrapText="1"/>
      <protection locked="0" hidden="1"/>
    </xf>
    <xf numFmtId="0" fontId="27" fillId="2" borderId="0" xfId="0" applyNumberFormat="1" applyFont="1" applyFill="1" applyBorder="1" applyAlignment="1" applyProtection="1">
      <alignment horizontal="left" vertical="center" wrapText="1"/>
      <protection locked="0" hidden="1"/>
    </xf>
    <xf numFmtId="0" fontId="72" fillId="2" borderId="0" xfId="0" applyFont="1" applyFill="1" applyAlignment="1">
      <alignment horizontal="left" vertical="center"/>
    </xf>
    <xf numFmtId="0" fontId="67" fillId="2" borderId="0" xfId="0" applyFont="1" applyFill="1" applyAlignment="1"/>
    <xf numFmtId="0" fontId="12" fillId="2" borderId="0" xfId="0" applyFont="1" applyFill="1" applyBorder="1" applyAlignment="1" applyProtection="1">
      <alignment horizontal="left" vertical="top"/>
      <protection locked="0" hidden="1"/>
    </xf>
    <xf numFmtId="0" fontId="12" fillId="2" borderId="0" xfId="0" applyFont="1" applyFill="1" applyBorder="1" applyAlignment="1" applyProtection="1">
      <alignment horizontal="left" vertical="center" wrapText="1" indent="1"/>
      <protection locked="0" hidden="1"/>
    </xf>
    <xf numFmtId="0" fontId="8" fillId="0" borderId="0" xfId="0" applyFont="1" applyAlignment="1">
      <alignment vertical="center"/>
    </xf>
    <xf numFmtId="0" fontId="8" fillId="5" borderId="0" xfId="0" applyFont="1" applyFill="1" applyAlignment="1">
      <alignment vertical="center"/>
    </xf>
    <xf numFmtId="0" fontId="1" fillId="0" borderId="0" xfId="0" applyFont="1" applyFill="1"/>
    <xf numFmtId="0" fontId="8" fillId="5" borderId="0" xfId="0" applyFont="1" applyFill="1" applyBorder="1" applyAlignment="1">
      <alignment vertical="center"/>
    </xf>
    <xf numFmtId="0" fontId="8" fillId="5" borderId="53" xfId="0" applyFont="1" applyFill="1" applyBorder="1" applyAlignment="1">
      <alignment vertical="center"/>
    </xf>
    <xf numFmtId="0" fontId="8" fillId="5" borderId="54" xfId="0" applyFont="1" applyFill="1" applyBorder="1" applyAlignment="1">
      <alignment vertical="center"/>
    </xf>
    <xf numFmtId="0" fontId="8" fillId="5" borderId="55" xfId="0" applyFont="1" applyFill="1" applyBorder="1" applyAlignment="1">
      <alignment vertical="center"/>
    </xf>
    <xf numFmtId="0" fontId="41" fillId="2" borderId="0" xfId="0" applyFont="1" applyFill="1" applyBorder="1" applyAlignment="1" applyProtection="1">
      <alignment horizontal="center" vertical="top"/>
      <protection hidden="1"/>
    </xf>
    <xf numFmtId="0" fontId="22" fillId="2" borderId="0" xfId="0" applyFont="1" applyFill="1" applyAlignment="1" applyProtection="1">
      <alignment horizontal="left"/>
      <protection hidden="1"/>
    </xf>
    <xf numFmtId="0" fontId="0" fillId="5" borderId="0" xfId="0" applyFill="1" applyProtection="1">
      <protection hidden="1"/>
    </xf>
    <xf numFmtId="0" fontId="0" fillId="8" borderId="0" xfId="0" applyFill="1" applyProtection="1">
      <protection hidden="1"/>
    </xf>
    <xf numFmtId="0" fontId="0" fillId="5" borderId="0" xfId="0" applyFill="1" applyAlignment="1" applyProtection="1">
      <alignment vertical="center"/>
      <protection hidden="1"/>
    </xf>
    <xf numFmtId="164" fontId="0" fillId="5" borderId="0" xfId="0" applyNumberFormat="1" applyFill="1" applyProtection="1">
      <protection hidden="1"/>
    </xf>
    <xf numFmtId="164" fontId="0" fillId="5" borderId="0" xfId="0" applyNumberFormat="1" applyFill="1" applyAlignment="1" applyProtection="1">
      <protection hidden="1"/>
    </xf>
    <xf numFmtId="0" fontId="0" fillId="8" borderId="0" xfId="0" applyFill="1" applyBorder="1" applyProtection="1">
      <protection hidden="1"/>
    </xf>
    <xf numFmtId="0" fontId="0" fillId="5" borderId="0" xfId="0" applyFill="1" applyAlignment="1" applyProtection="1">
      <alignment wrapText="1"/>
      <protection hidden="1"/>
    </xf>
    <xf numFmtId="164" fontId="54" fillId="5" borderId="0" xfId="0" applyNumberFormat="1" applyFont="1" applyFill="1" applyProtection="1">
      <protection hidden="1"/>
    </xf>
    <xf numFmtId="164" fontId="0" fillId="5" borderId="0" xfId="0" applyNumberFormat="1" applyFill="1" applyAlignment="1" applyProtection="1">
      <alignment vertical="top"/>
      <protection hidden="1"/>
    </xf>
    <xf numFmtId="0" fontId="7" fillId="2" borderId="0" xfId="0" applyFont="1" applyFill="1" applyBorder="1" applyAlignment="1">
      <alignment horizontal="left" wrapText="1"/>
    </xf>
    <xf numFmtId="0" fontId="7" fillId="2" borderId="0" xfId="0" applyFont="1" applyFill="1" applyBorder="1" applyAlignment="1">
      <alignment horizontal="left" wrapText="1" indent="1"/>
    </xf>
    <xf numFmtId="0" fontId="76" fillId="2" borderId="0" xfId="0" applyFont="1" applyFill="1" applyAlignment="1" applyProtection="1">
      <alignment vertical="top"/>
      <protection hidden="1"/>
    </xf>
    <xf numFmtId="0" fontId="19" fillId="2" borderId="1" xfId="0" applyFont="1" applyFill="1" applyBorder="1" applyAlignment="1" applyProtection="1">
      <alignment horizontal="left" vertical="center"/>
      <protection hidden="1"/>
    </xf>
    <xf numFmtId="0" fontId="20" fillId="2" borderId="0" xfId="0" applyFont="1" applyFill="1" applyAlignment="1">
      <alignment horizontal="left" vertical="center"/>
    </xf>
    <xf numFmtId="0" fontId="13" fillId="2" borderId="0" xfId="0" applyFont="1" applyFill="1" applyBorder="1" applyAlignment="1" applyProtection="1">
      <alignment horizontal="left" vertical="center" wrapText="1"/>
      <protection locked="0" hidden="1"/>
    </xf>
    <xf numFmtId="164" fontId="5" fillId="0" borderId="0" xfId="0" applyNumberFormat="1" applyFont="1" applyFill="1" applyBorder="1" applyAlignment="1" applyProtection="1">
      <alignment horizontal="left" vertical="center" wrapText="1"/>
      <protection hidden="1"/>
    </xf>
    <xf numFmtId="0" fontId="6" fillId="2" borderId="0" xfId="0" applyFont="1" applyFill="1" applyBorder="1" applyAlignment="1" applyProtection="1">
      <alignment horizontal="left" vertical="center" wrapText="1"/>
      <protection hidden="1"/>
    </xf>
    <xf numFmtId="0" fontId="5" fillId="2" borderId="0" xfId="0" applyFont="1" applyFill="1" applyBorder="1" applyAlignment="1" applyProtection="1">
      <alignment horizontal="left" vertical="center" wrapText="1"/>
      <protection hidden="1"/>
    </xf>
    <xf numFmtId="0" fontId="0" fillId="2" borderId="56" xfId="0" applyFill="1" applyBorder="1" applyProtection="1">
      <protection locked="0" hidden="1"/>
    </xf>
    <xf numFmtId="0" fontId="12" fillId="2" borderId="56" xfId="0" applyFont="1" applyFill="1" applyBorder="1" applyAlignment="1" applyProtection="1">
      <alignment horizontal="left" vertical="center" wrapText="1"/>
      <protection locked="0" hidden="1"/>
    </xf>
    <xf numFmtId="0" fontId="13" fillId="2" borderId="56" xfId="0" applyFont="1" applyFill="1" applyBorder="1" applyAlignment="1" applyProtection="1">
      <alignment horizontal="left" vertical="center" wrapText="1"/>
      <protection locked="0" hidden="1"/>
    </xf>
    <xf numFmtId="0" fontId="12" fillId="2" borderId="57" xfId="0" applyFont="1" applyFill="1" applyBorder="1" applyAlignment="1" applyProtection="1">
      <alignment horizontal="left" vertical="center" wrapText="1"/>
      <protection locked="0" hidden="1"/>
    </xf>
    <xf numFmtId="0" fontId="12" fillId="2" borderId="58" xfId="0" applyFont="1" applyFill="1" applyBorder="1" applyAlignment="1" applyProtection="1">
      <alignment horizontal="left" vertical="center" wrapText="1"/>
      <protection locked="0" hidden="1"/>
    </xf>
    <xf numFmtId="0" fontId="13" fillId="2" borderId="59" xfId="0" applyFont="1" applyFill="1" applyBorder="1" applyAlignment="1" applyProtection="1">
      <alignment horizontal="left" vertical="center" wrapText="1"/>
      <protection locked="0" hidden="1"/>
    </xf>
    <xf numFmtId="0" fontId="6" fillId="2" borderId="61" xfId="0" applyFont="1" applyFill="1" applyBorder="1" applyAlignment="1" applyProtection="1">
      <alignment horizontal="left" vertical="center" wrapText="1"/>
      <protection locked="0" hidden="1"/>
    </xf>
    <xf numFmtId="0" fontId="13" fillId="2" borderId="62" xfId="0" applyFont="1" applyFill="1" applyBorder="1" applyAlignment="1" applyProtection="1">
      <alignment horizontal="left" vertical="center" wrapText="1"/>
      <protection locked="0" hidden="1"/>
    </xf>
    <xf numFmtId="0" fontId="13" fillId="2" borderId="63" xfId="0" applyFont="1" applyFill="1" applyBorder="1" applyAlignment="1" applyProtection="1">
      <alignment horizontal="left" vertical="center" wrapText="1"/>
      <protection locked="0" hidden="1"/>
    </xf>
    <xf numFmtId="0" fontId="77" fillId="2" borderId="0" xfId="0" applyFont="1" applyFill="1" applyBorder="1" applyAlignment="1" applyProtection="1">
      <alignment horizontal="center" vertical="center" wrapText="1"/>
      <protection locked="0" hidden="1"/>
    </xf>
    <xf numFmtId="0" fontId="22" fillId="2" borderId="0" xfId="0" applyFont="1" applyFill="1" applyBorder="1" applyAlignment="1" applyProtection="1">
      <alignment horizontal="center" vertical="center" wrapText="1"/>
      <protection locked="0" hidden="1"/>
    </xf>
    <xf numFmtId="4" fontId="6" fillId="2" borderId="0" xfId="0" applyNumberFormat="1" applyFont="1" applyFill="1" applyBorder="1" applyAlignment="1" applyProtection="1">
      <alignment horizontal="center" vertical="center" wrapText="1"/>
      <protection locked="0" hidden="1"/>
    </xf>
    <xf numFmtId="0" fontId="27" fillId="2" borderId="0" xfId="0" applyFont="1" applyFill="1" applyBorder="1" applyAlignment="1" applyProtection="1">
      <alignment horizontal="center" vertical="center" wrapText="1"/>
      <protection locked="0" hidden="1"/>
    </xf>
    <xf numFmtId="4" fontId="0" fillId="2" borderId="0" xfId="0" applyNumberFormat="1" applyFill="1" applyBorder="1" applyAlignment="1" applyProtection="1">
      <alignment horizontal="center" vertical="center" wrapText="1"/>
      <protection locked="0" hidden="1"/>
    </xf>
    <xf numFmtId="4" fontId="1" fillId="2" borderId="0" xfId="0" applyNumberFormat="1" applyFont="1" applyFill="1" applyBorder="1" applyAlignment="1" applyProtection="1">
      <alignment horizontal="center" vertical="center" wrapText="1"/>
      <protection locked="0" hidden="1"/>
    </xf>
    <xf numFmtId="0" fontId="22" fillId="2" borderId="2" xfId="0" applyFont="1" applyFill="1" applyBorder="1" applyAlignment="1" applyProtection="1">
      <alignment horizontal="center" vertical="center" wrapText="1"/>
      <protection locked="0" hidden="1"/>
    </xf>
    <xf numFmtId="4" fontId="0" fillId="2" borderId="2" xfId="0" applyNumberFormat="1" applyFill="1" applyBorder="1" applyAlignment="1" applyProtection="1">
      <alignment horizontal="center" vertical="center" wrapText="1"/>
      <protection locked="0" hidden="1"/>
    </xf>
    <xf numFmtId="0" fontId="22" fillId="2" borderId="57" xfId="0" applyFont="1" applyFill="1" applyBorder="1" applyAlignment="1" applyProtection="1">
      <alignment horizontal="center" vertical="center" wrapText="1"/>
      <protection locked="0" hidden="1"/>
    </xf>
    <xf numFmtId="0" fontId="22" fillId="2" borderId="58" xfId="0" applyFont="1" applyFill="1" applyBorder="1" applyAlignment="1" applyProtection="1">
      <alignment horizontal="center" vertical="center" wrapText="1"/>
      <protection locked="0" hidden="1"/>
    </xf>
    <xf numFmtId="4" fontId="0" fillId="2" borderId="64" xfId="0" applyNumberFormat="1" applyFill="1" applyBorder="1" applyAlignment="1" applyProtection="1">
      <alignment horizontal="right" vertical="center" wrapText="1"/>
      <protection locked="0" hidden="1"/>
    </xf>
    <xf numFmtId="4" fontId="13" fillId="2" borderId="65" xfId="0" applyNumberFormat="1" applyFont="1" applyFill="1" applyBorder="1" applyAlignment="1" applyProtection="1">
      <alignment horizontal="center" vertical="center" wrapText="1"/>
      <protection locked="0" hidden="1"/>
    </xf>
    <xf numFmtId="0" fontId="27" fillId="2" borderId="66" xfId="0" applyFont="1" applyFill="1" applyBorder="1" applyAlignment="1" applyProtection="1">
      <alignment horizontal="right" vertical="center" wrapText="1"/>
      <protection locked="0" hidden="1"/>
    </xf>
    <xf numFmtId="0" fontId="6" fillId="2" borderId="67" xfId="0" applyFont="1" applyFill="1" applyBorder="1" applyAlignment="1" applyProtection="1">
      <alignment horizontal="center" vertical="center" wrapText="1"/>
      <protection locked="0" hidden="1"/>
    </xf>
    <xf numFmtId="0" fontId="13" fillId="2" borderId="68" xfId="0" applyFont="1" applyFill="1" applyBorder="1" applyAlignment="1" applyProtection="1">
      <alignment horizontal="center" vertical="center" wrapText="1"/>
      <protection locked="0" hidden="1"/>
    </xf>
    <xf numFmtId="0" fontId="13" fillId="2" borderId="69" xfId="0" applyFont="1" applyFill="1" applyBorder="1" applyAlignment="1" applyProtection="1">
      <alignment horizontal="center" vertical="center" wrapText="1"/>
      <protection locked="0" hidden="1"/>
    </xf>
    <xf numFmtId="4" fontId="0" fillId="2" borderId="71" xfId="0" applyNumberFormat="1" applyFill="1" applyBorder="1" applyAlignment="1" applyProtection="1">
      <alignment horizontal="right" vertical="center" wrapText="1"/>
      <protection locked="0" hidden="1"/>
    </xf>
    <xf numFmtId="0" fontId="22" fillId="2" borderId="70" xfId="0" applyFont="1" applyFill="1" applyBorder="1" applyAlignment="1" applyProtection="1">
      <alignment horizontal="center" vertical="center" wrapText="1"/>
      <protection locked="0" hidden="1"/>
    </xf>
    <xf numFmtId="0" fontId="6" fillId="2" borderId="52" xfId="0" applyFont="1" applyFill="1" applyBorder="1" applyAlignment="1" applyProtection="1">
      <alignment horizontal="right" vertical="center" wrapText="1"/>
      <protection locked="0" hidden="1"/>
    </xf>
    <xf numFmtId="0" fontId="6" fillId="2" borderId="60" xfId="0" applyFont="1" applyFill="1" applyBorder="1" applyAlignment="1" applyProtection="1">
      <alignment horizontal="right" vertical="center" wrapText="1"/>
      <protection locked="0" hidden="1"/>
    </xf>
    <xf numFmtId="164" fontId="16" fillId="2" borderId="0" xfId="0" applyNumberFormat="1" applyFont="1" applyFill="1" applyBorder="1" applyAlignment="1">
      <alignment horizontal="left" vertical="center" wrapText="1"/>
    </xf>
    <xf numFmtId="164" fontId="16" fillId="2" borderId="0" xfId="0" applyNumberFormat="1" applyFont="1" applyFill="1" applyBorder="1" applyAlignment="1">
      <alignment vertical="center" wrapText="1"/>
    </xf>
    <xf numFmtId="164" fontId="31" fillId="2" borderId="0" xfId="0" applyNumberFormat="1" applyFont="1" applyFill="1" applyBorder="1" applyAlignment="1">
      <alignment vertical="center" wrapText="1"/>
    </xf>
    <xf numFmtId="0" fontId="11" fillId="2" borderId="0" xfId="1" applyFont="1" applyFill="1" applyAlignment="1" applyProtection="1">
      <alignment horizontal="center"/>
      <protection hidden="1"/>
    </xf>
    <xf numFmtId="0" fontId="10" fillId="2" borderId="0" xfId="0" applyFont="1" applyFill="1" applyAlignment="1" applyProtection="1">
      <alignment horizontal="center" vertical="center" wrapText="1"/>
      <protection hidden="1"/>
    </xf>
    <xf numFmtId="0" fontId="29" fillId="2" borderId="0" xfId="0" applyFont="1" applyFill="1" applyAlignment="1" applyProtection="1">
      <alignment horizontal="left" vertical="center"/>
      <protection hidden="1"/>
    </xf>
    <xf numFmtId="0" fontId="31" fillId="2" borderId="0" xfId="0" applyFont="1" applyFill="1" applyAlignment="1" applyProtection="1">
      <alignment horizontal="left" vertical="center"/>
      <protection hidden="1"/>
    </xf>
    <xf numFmtId="0" fontId="0" fillId="2" borderId="0" xfId="0" quotePrefix="1" applyNumberFormat="1" applyFill="1" applyAlignment="1" applyProtection="1">
      <alignment vertical="center" wrapText="1"/>
      <protection hidden="1"/>
    </xf>
    <xf numFmtId="0" fontId="22" fillId="2" borderId="0" xfId="0" quotePrefix="1" applyFont="1" applyFill="1" applyAlignment="1" applyProtection="1">
      <alignment horizontal="left" wrapText="1"/>
      <protection hidden="1"/>
    </xf>
    <xf numFmtId="0" fontId="0" fillId="2" borderId="12" xfId="0" quotePrefix="1" applyNumberFormat="1" applyFill="1" applyBorder="1" applyAlignment="1" applyProtection="1">
      <alignment vertical="top" wrapText="1"/>
      <protection hidden="1"/>
    </xf>
    <xf numFmtId="0" fontId="22" fillId="2" borderId="0" xfId="0" applyFont="1" applyFill="1" applyBorder="1" applyAlignment="1">
      <alignment horizontal="right" vertical="center" wrapText="1"/>
    </xf>
    <xf numFmtId="0" fontId="22" fillId="2" borderId="0" xfId="0" applyFont="1" applyFill="1" applyBorder="1" applyAlignment="1">
      <alignment horizontal="left" vertical="center" wrapText="1"/>
    </xf>
    <xf numFmtId="164" fontId="65" fillId="2" borderId="0" xfId="0" applyNumberFormat="1" applyFont="1" applyFill="1" applyAlignment="1" applyProtection="1">
      <alignment horizontal="left" vertical="top" wrapText="1"/>
      <protection hidden="1"/>
    </xf>
    <xf numFmtId="0" fontId="0" fillId="5" borderId="0" xfId="0" applyFill="1" applyProtection="1">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center"/>
      <protection hidden="1"/>
    </xf>
    <xf numFmtId="0" fontId="78" fillId="0" borderId="0" xfId="0" applyFont="1" applyBorder="1" applyAlignment="1">
      <alignment horizontal="left" readingOrder="1"/>
    </xf>
    <xf numFmtId="0" fontId="16" fillId="2" borderId="0" xfId="0" applyFont="1" applyFill="1" applyAlignment="1" applyProtection="1">
      <alignment horizontal="center" vertical="center" wrapText="1"/>
      <protection hidden="1"/>
    </xf>
    <xf numFmtId="0" fontId="80" fillId="2" borderId="0" xfId="0" applyFont="1" applyFill="1" applyAlignment="1" applyProtection="1">
      <alignment horizontal="left" vertical="center"/>
      <protection hidden="1"/>
    </xf>
    <xf numFmtId="0" fontId="11" fillId="2" borderId="0" xfId="0" applyFont="1" applyFill="1" applyAlignment="1" applyProtection="1">
      <alignment horizontal="left" vertical="center"/>
      <protection hidden="1"/>
    </xf>
    <xf numFmtId="0" fontId="22" fillId="2" borderId="11" xfId="0" applyFont="1" applyFill="1" applyBorder="1" applyAlignment="1" applyProtection="1">
      <alignment horizontal="left" vertical="center"/>
      <protection hidden="1"/>
    </xf>
    <xf numFmtId="0" fontId="0" fillId="2" borderId="11" xfId="0" applyFill="1" applyBorder="1" applyAlignment="1" applyProtection="1">
      <alignment horizontal="left" vertical="center"/>
      <protection hidden="1"/>
    </xf>
    <xf numFmtId="0" fontId="22" fillId="2" borderId="0" xfId="0" applyFont="1" applyFill="1" applyBorder="1" applyAlignment="1" applyProtection="1">
      <alignment horizontal="left" vertical="center"/>
      <protection hidden="1"/>
    </xf>
    <xf numFmtId="0" fontId="6" fillId="2" borderId="0" xfId="0" applyFont="1" applyFill="1" applyBorder="1" applyAlignment="1" applyProtection="1">
      <alignment vertical="center" wrapText="1"/>
      <protection hidden="1"/>
    </xf>
    <xf numFmtId="0" fontId="6" fillId="2" borderId="0" xfId="0" applyFont="1" applyFill="1" applyBorder="1" applyAlignment="1" applyProtection="1">
      <alignment horizontal="left" vertical="top" wrapText="1"/>
      <protection hidden="1"/>
    </xf>
    <xf numFmtId="0" fontId="22" fillId="5" borderId="0" xfId="0" applyFont="1" applyFill="1" applyBorder="1" applyAlignment="1">
      <alignment horizontal="left" vertical="center" wrapText="1"/>
    </xf>
    <xf numFmtId="0" fontId="7" fillId="2" borderId="0" xfId="0" applyFont="1" applyFill="1" applyBorder="1" applyAlignment="1">
      <alignment wrapText="1"/>
    </xf>
    <xf numFmtId="0" fontId="0" fillId="5" borderId="0" xfId="0" applyFill="1" applyBorder="1" applyAlignment="1">
      <alignment horizontal="left"/>
    </xf>
    <xf numFmtId="164" fontId="65" fillId="5" borderId="0" xfId="0" applyNumberFormat="1" applyFont="1" applyFill="1"/>
    <xf numFmtId="164" fontId="0" fillId="5" borderId="0" xfId="0" applyNumberFormat="1" applyFill="1" applyAlignment="1" applyProtection="1">
      <alignment vertical="center"/>
      <protection hidden="1"/>
    </xf>
    <xf numFmtId="164" fontId="0" fillId="2" borderId="0" xfId="0" applyNumberFormat="1" applyFill="1" applyAlignment="1" applyProtection="1">
      <alignment vertical="center"/>
      <protection hidden="1"/>
    </xf>
    <xf numFmtId="0" fontId="65" fillId="2" borderId="0" xfId="0" applyFont="1" applyFill="1" applyBorder="1" applyAlignment="1" applyProtection="1">
      <alignment horizontal="center" vertical="center"/>
      <protection hidden="1"/>
    </xf>
    <xf numFmtId="164" fontId="65" fillId="2" borderId="0" xfId="0" applyNumberFormat="1" applyFont="1" applyFill="1" applyAlignment="1">
      <alignment vertical="center"/>
    </xf>
    <xf numFmtId="164" fontId="0" fillId="2" borderId="0" xfId="0" applyNumberFormat="1" applyFill="1" applyAlignment="1">
      <alignment vertical="center"/>
    </xf>
    <xf numFmtId="0" fontId="0" fillId="0" borderId="0" xfId="0" applyAlignment="1">
      <alignment vertical="center"/>
    </xf>
    <xf numFmtId="164" fontId="1" fillId="5" borderId="0" xfId="0" applyNumberFormat="1" applyFont="1" applyFill="1" applyProtection="1">
      <protection hidden="1"/>
    </xf>
    <xf numFmtId="0" fontId="1" fillId="5" borderId="0" xfId="0" applyFont="1" applyFill="1" applyProtection="1">
      <protection hidden="1"/>
    </xf>
    <xf numFmtId="0" fontId="1" fillId="5" borderId="0" xfId="0" applyFont="1" applyFill="1" applyAlignment="1"/>
    <xf numFmtId="164" fontId="1" fillId="5" borderId="0" xfId="0" applyNumberFormat="1" applyFont="1" applyFill="1"/>
    <xf numFmtId="0" fontId="1" fillId="5" borderId="0" xfId="0" applyFont="1" applyFill="1" applyAlignment="1">
      <alignment vertical="top"/>
    </xf>
    <xf numFmtId="164" fontId="1" fillId="2" borderId="0" xfId="0" applyNumberFormat="1" applyFont="1" applyFill="1" applyProtection="1">
      <protection hidden="1"/>
    </xf>
    <xf numFmtId="0" fontId="1" fillId="2" borderId="0" xfId="0" applyFont="1" applyFill="1" applyAlignment="1">
      <alignment vertical="top"/>
    </xf>
    <xf numFmtId="164" fontId="1" fillId="2" borderId="0" xfId="0" applyNumberFormat="1" applyFont="1" applyFill="1"/>
    <xf numFmtId="0" fontId="67" fillId="2" borderId="0" xfId="0" applyFont="1" applyFill="1" applyAlignment="1" applyProtection="1">
      <alignment vertical="center"/>
      <protection hidden="1"/>
    </xf>
    <xf numFmtId="0" fontId="65" fillId="2" borderId="0" xfId="0" applyFont="1" applyFill="1" applyAlignment="1" applyProtection="1">
      <alignment vertical="center"/>
      <protection hidden="1"/>
    </xf>
    <xf numFmtId="0" fontId="82" fillId="0" borderId="0" xfId="0" applyFont="1" applyBorder="1" applyAlignment="1">
      <alignment horizontal="left" readingOrder="1"/>
    </xf>
    <xf numFmtId="0" fontId="79" fillId="5" borderId="0" xfId="0" applyFont="1" applyFill="1" applyBorder="1" applyAlignment="1">
      <alignment horizontal="left" readingOrder="1"/>
    </xf>
    <xf numFmtId="0" fontId="11" fillId="2" borderId="0" xfId="2" applyFont="1" applyFill="1" applyAlignment="1" applyProtection="1">
      <alignment horizontal="left" vertical="center"/>
      <protection hidden="1"/>
    </xf>
    <xf numFmtId="0" fontId="11" fillId="0" borderId="0" xfId="2" applyFont="1" applyAlignment="1" applyProtection="1">
      <alignment vertical="center"/>
    </xf>
    <xf numFmtId="0" fontId="65" fillId="5" borderId="0" xfId="0" applyFont="1" applyFill="1" applyBorder="1" applyAlignment="1" applyProtection="1">
      <alignment horizontal="center" vertical="center"/>
      <protection hidden="1"/>
    </xf>
    <xf numFmtId="0" fontId="1" fillId="2" borderId="0" xfId="0" applyFont="1" applyFill="1" applyBorder="1" applyAlignment="1" applyProtection="1">
      <alignment vertical="center" wrapText="1"/>
      <protection locked="0" hidden="1"/>
    </xf>
    <xf numFmtId="164" fontId="1" fillId="2" borderId="0" xfId="0" applyNumberFormat="1" applyFont="1" applyFill="1" applyProtection="1">
      <protection locked="0" hidden="1"/>
    </xf>
    <xf numFmtId="164" fontId="16" fillId="2" borderId="0" xfId="0" applyNumberFormat="1" applyFont="1" applyFill="1" applyBorder="1" applyAlignment="1">
      <alignment horizontal="left" vertical="top" wrapText="1"/>
    </xf>
    <xf numFmtId="0" fontId="83" fillId="2" borderId="0" xfId="0" applyFont="1" applyFill="1" applyAlignment="1" applyProtection="1">
      <alignment horizontal="center" vertical="center"/>
      <protection hidden="1"/>
    </xf>
    <xf numFmtId="0" fontId="1" fillId="2" borderId="0" xfId="0" applyFont="1" applyFill="1" applyAlignment="1" applyProtection="1">
      <alignment vertical="center"/>
      <protection hidden="1"/>
    </xf>
    <xf numFmtId="0" fontId="45" fillId="2" borderId="0" xfId="0" applyFont="1" applyFill="1" applyBorder="1" applyAlignment="1" applyProtection="1">
      <alignment horizontal="center" vertical="top" wrapText="1"/>
      <protection hidden="1"/>
    </xf>
    <xf numFmtId="0" fontId="0" fillId="2" borderId="0" xfId="0" applyNumberFormat="1" applyFill="1" applyBorder="1" applyAlignment="1" applyProtection="1">
      <protection hidden="1"/>
    </xf>
    <xf numFmtId="0" fontId="0" fillId="2" borderId="0" xfId="0" applyNumberFormat="1" applyFill="1" applyProtection="1">
      <protection hidden="1"/>
    </xf>
    <xf numFmtId="0" fontId="0" fillId="5" borderId="0" xfId="0" applyFill="1" applyAlignment="1">
      <alignment vertical="top" wrapText="1"/>
    </xf>
    <xf numFmtId="0" fontId="84" fillId="2" borderId="0" xfId="0" applyFont="1" applyFill="1" applyBorder="1" applyAlignment="1" applyProtection="1">
      <alignment horizontal="center" vertical="center"/>
      <protection hidden="1"/>
    </xf>
    <xf numFmtId="0" fontId="0" fillId="5" borderId="0" xfId="0" applyFill="1" applyAlignment="1">
      <alignment vertical="center"/>
    </xf>
    <xf numFmtId="0" fontId="84" fillId="2" borderId="0" xfId="0" applyFont="1" applyFill="1" applyBorder="1" applyAlignment="1" applyProtection="1">
      <alignment horizontal="center" vertical="top"/>
      <protection hidden="1"/>
    </xf>
    <xf numFmtId="0" fontId="84" fillId="2" borderId="34" xfId="0" applyFont="1" applyFill="1" applyBorder="1" applyAlignment="1" applyProtection="1">
      <alignment horizontal="center" vertical="top"/>
      <protection hidden="1"/>
    </xf>
    <xf numFmtId="0" fontId="75" fillId="3" borderId="0" xfId="0" applyFont="1" applyFill="1" applyBorder="1" applyAlignment="1" applyProtection="1">
      <alignment vertical="center"/>
      <protection hidden="1"/>
    </xf>
    <xf numFmtId="0" fontId="75" fillId="5" borderId="0" xfId="0" applyFont="1" applyFill="1" applyBorder="1" applyProtection="1">
      <protection hidden="1"/>
    </xf>
    <xf numFmtId="0" fontId="11" fillId="2" borderId="0" xfId="1" applyFont="1" applyFill="1" applyAlignment="1" applyProtection="1">
      <alignment horizontal="center"/>
      <protection hidden="1"/>
    </xf>
    <xf numFmtId="0" fontId="10" fillId="2" borderId="0" xfId="0" applyFont="1" applyFill="1" applyAlignment="1" applyProtection="1">
      <alignment horizontal="center" vertical="center" wrapText="1"/>
      <protection hidden="1"/>
    </xf>
    <xf numFmtId="0" fontId="16" fillId="2" borderId="0" xfId="0" applyFont="1" applyFill="1" applyAlignment="1" applyProtection="1">
      <alignment horizontal="center" vertical="center" wrapText="1"/>
      <protection hidden="1"/>
    </xf>
    <xf numFmtId="0" fontId="1" fillId="2" borderId="0" xfId="0" quotePrefix="1" applyNumberFormat="1" applyFont="1" applyFill="1" applyBorder="1" applyAlignment="1" applyProtection="1">
      <alignment wrapText="1"/>
      <protection hidden="1"/>
    </xf>
    <xf numFmtId="0" fontId="0" fillId="0" borderId="0" xfId="0" applyAlignment="1">
      <alignment wrapText="1"/>
    </xf>
    <xf numFmtId="0" fontId="1" fillId="2" borderId="0" xfId="0" applyNumberFormat="1" applyFont="1" applyFill="1" applyAlignment="1" applyProtection="1">
      <alignment vertical="center" wrapText="1"/>
      <protection hidden="1"/>
    </xf>
    <xf numFmtId="0" fontId="0" fillId="0" borderId="0" xfId="0" applyAlignment="1">
      <alignment vertical="center" wrapText="1"/>
    </xf>
    <xf numFmtId="0" fontId="1" fillId="2" borderId="1" xfId="0" applyFont="1" applyFill="1" applyBorder="1" applyAlignment="1" applyProtection="1">
      <alignment vertical="center" wrapText="1"/>
      <protection hidden="1"/>
    </xf>
    <xf numFmtId="0" fontId="0" fillId="2" borderId="1" xfId="0" quotePrefix="1" applyFill="1" applyBorder="1" applyAlignment="1" applyProtection="1">
      <alignment vertical="center" wrapText="1"/>
      <protection hidden="1"/>
    </xf>
    <xf numFmtId="0" fontId="0" fillId="2" borderId="0" xfId="0" quotePrefix="1" applyFill="1" applyBorder="1" applyAlignment="1" applyProtection="1">
      <alignment vertical="center" wrapText="1"/>
      <protection hidden="1"/>
    </xf>
    <xf numFmtId="0" fontId="0" fillId="2" borderId="0" xfId="0" quotePrefix="1" applyNumberFormat="1" applyFill="1" applyAlignment="1" applyProtection="1">
      <alignment vertical="top" wrapText="1"/>
      <protection hidden="1"/>
    </xf>
    <xf numFmtId="0" fontId="0" fillId="2" borderId="0" xfId="0" quotePrefix="1" applyNumberFormat="1" applyFill="1" applyBorder="1" applyAlignment="1" applyProtection="1">
      <alignment vertical="top" wrapText="1"/>
      <protection hidden="1"/>
    </xf>
    <xf numFmtId="0" fontId="1" fillId="2" borderId="0" xfId="0" quotePrefix="1" applyNumberFormat="1" applyFont="1" applyFill="1" applyBorder="1" applyAlignment="1" applyProtection="1">
      <alignment vertical="center" wrapText="1"/>
      <protection hidden="1"/>
    </xf>
    <xf numFmtId="0" fontId="0" fillId="2" borderId="0" xfId="0" quotePrefix="1" applyNumberFormat="1" applyFill="1" applyBorder="1" applyAlignment="1" applyProtection="1">
      <alignment vertical="center" wrapText="1"/>
      <protection hidden="1"/>
    </xf>
    <xf numFmtId="2" fontId="6" fillId="2" borderId="0" xfId="0" applyNumberFormat="1" applyFont="1" applyFill="1" applyAlignment="1" applyProtection="1">
      <alignment vertical="center" wrapText="1"/>
      <protection hidden="1"/>
    </xf>
    <xf numFmtId="0" fontId="6" fillId="0" borderId="0" xfId="0" applyFont="1" applyAlignment="1" applyProtection="1">
      <alignment vertical="center" wrapText="1"/>
      <protection hidden="1"/>
    </xf>
    <xf numFmtId="0" fontId="25" fillId="3" borderId="0" xfId="0" applyFont="1" applyFill="1" applyAlignment="1" applyProtection="1">
      <alignment horizontal="left" vertical="center" wrapText="1"/>
      <protection hidden="1"/>
    </xf>
    <xf numFmtId="2" fontId="20" fillId="2" borderId="0" xfId="0" applyNumberFormat="1" applyFont="1" applyFill="1" applyAlignment="1" applyProtection="1">
      <alignment vertical="center" wrapText="1"/>
      <protection hidden="1"/>
    </xf>
    <xf numFmtId="0" fontId="32" fillId="0" borderId="0" xfId="0" applyFont="1" applyAlignment="1" applyProtection="1">
      <alignment vertical="center"/>
      <protection hidden="1"/>
    </xf>
    <xf numFmtId="2" fontId="6" fillId="2" borderId="0" xfId="0" applyNumberFormat="1" applyFont="1" applyFill="1" applyBorder="1" applyAlignment="1" applyProtection="1">
      <alignment vertical="center" wrapText="1"/>
      <protection hidden="1"/>
    </xf>
    <xf numFmtId="0" fontId="6" fillId="0" borderId="0" xfId="0" applyFont="1" applyBorder="1" applyAlignment="1" applyProtection="1">
      <alignment vertical="center"/>
      <protection hidden="1"/>
    </xf>
    <xf numFmtId="0" fontId="25" fillId="3" borderId="0" xfId="0" applyFont="1" applyFill="1" applyAlignment="1">
      <alignment horizontal="left" vertical="center" wrapText="1"/>
    </xf>
    <xf numFmtId="0" fontId="0" fillId="0" borderId="0" xfId="0" applyAlignment="1">
      <alignment vertical="center"/>
    </xf>
    <xf numFmtId="0" fontId="25" fillId="3" borderId="0" xfId="0" applyFont="1" applyFill="1" applyAlignment="1">
      <alignment vertical="center" wrapText="1"/>
    </xf>
    <xf numFmtId="0" fontId="1"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22" fillId="2" borderId="0" xfId="0" applyFont="1" applyFill="1" applyBorder="1" applyAlignment="1">
      <alignment horizontal="right" vertical="center" wrapText="1"/>
    </xf>
    <xf numFmtId="0" fontId="7" fillId="2" borderId="0" xfId="0" applyFont="1" applyFill="1" applyBorder="1" applyAlignment="1">
      <alignment horizontal="left" wrapText="1"/>
    </xf>
    <xf numFmtId="0" fontId="22" fillId="5" borderId="0" xfId="0" applyFont="1" applyFill="1" applyBorder="1" applyAlignment="1">
      <alignment horizontal="left" vertical="center" wrapText="1"/>
    </xf>
    <xf numFmtId="0" fontId="0" fillId="0" borderId="0" xfId="0" applyAlignment="1"/>
    <xf numFmtId="0" fontId="8" fillId="2" borderId="0" xfId="0" applyFont="1" applyFill="1" applyBorder="1" applyAlignment="1">
      <alignment horizontal="left" vertical="center" wrapText="1"/>
    </xf>
    <xf numFmtId="0" fontId="68" fillId="5" borderId="1" xfId="0" applyFont="1" applyFill="1" applyBorder="1" applyAlignment="1" applyProtection="1">
      <alignment horizontal="left" vertical="center" wrapText="1"/>
      <protection hidden="1"/>
    </xf>
    <xf numFmtId="164" fontId="65" fillId="2" borderId="0" xfId="0" applyNumberFormat="1" applyFont="1" applyFill="1" applyAlignment="1" applyProtection="1">
      <alignment horizontal="left" vertical="top" wrapText="1"/>
      <protection hidden="1"/>
    </xf>
    <xf numFmtId="0" fontId="65" fillId="5" borderId="0" xfId="0" applyFont="1" applyFill="1" applyBorder="1" applyAlignment="1" applyProtection="1">
      <alignment horizontal="left" vertical="center" wrapText="1"/>
      <protection hidden="1"/>
    </xf>
    <xf numFmtId="0" fontId="65" fillId="0" borderId="0" xfId="0" applyFont="1" applyAlignment="1">
      <alignment vertical="center"/>
    </xf>
    <xf numFmtId="0" fontId="68" fillId="2" borderId="1" xfId="0" applyFont="1" applyFill="1" applyBorder="1" applyAlignment="1" applyProtection="1">
      <alignment horizontal="left" vertical="center" wrapText="1"/>
      <protection hidden="1"/>
    </xf>
    <xf numFmtId="0" fontId="0" fillId="5" borderId="0" xfId="0" applyFill="1" applyProtection="1">
      <protection hidden="1"/>
    </xf>
    <xf numFmtId="0" fontId="67" fillId="2" borderId="0" xfId="0" applyFont="1" applyFill="1" applyBorder="1" applyAlignment="1" applyProtection="1">
      <alignment horizontal="left" vertical="center" wrapText="1"/>
      <protection hidden="1"/>
    </xf>
    <xf numFmtId="0" fontId="67" fillId="0" borderId="0" xfId="0" applyFont="1" applyAlignment="1"/>
    <xf numFmtId="0" fontId="67" fillId="0" borderId="0" xfId="0" applyFont="1" applyAlignment="1">
      <alignment horizontal="left" wrapText="1"/>
    </xf>
    <xf numFmtId="164" fontId="65" fillId="5" borderId="0" xfId="0" applyNumberFormat="1" applyFont="1" applyFill="1" applyBorder="1" applyAlignment="1" applyProtection="1">
      <alignment horizontal="left" vertical="top" wrapText="1"/>
      <protection hidden="1"/>
    </xf>
    <xf numFmtId="0" fontId="65" fillId="2" borderId="0" xfId="0" applyFont="1" applyFill="1" applyBorder="1" applyAlignment="1" applyProtection="1">
      <alignment horizontal="left" vertical="top" wrapText="1"/>
      <protection hidden="1"/>
    </xf>
    <xf numFmtId="0" fontId="0" fillId="0" borderId="0" xfId="0" applyAlignment="1">
      <alignment vertical="top"/>
    </xf>
    <xf numFmtId="0" fontId="67" fillId="2" borderId="0" xfId="0" applyFont="1" applyFill="1" applyBorder="1" applyAlignment="1" applyProtection="1">
      <alignment horizontal="left" wrapText="1"/>
      <protection hidden="1"/>
    </xf>
    <xf numFmtId="0" fontId="84" fillId="2" borderId="0" xfId="0" applyFont="1" applyFill="1" applyBorder="1" applyAlignment="1" applyProtection="1">
      <alignment horizontal="center" vertical="top"/>
      <protection hidden="1"/>
    </xf>
    <xf numFmtId="0" fontId="65" fillId="5" borderId="0" xfId="0" applyFont="1" applyFill="1" applyAlignment="1">
      <alignment wrapText="1"/>
    </xf>
    <xf numFmtId="0" fontId="65" fillId="5" borderId="0" xfId="0" applyFont="1" applyFill="1" applyAlignment="1"/>
    <xf numFmtId="0" fontId="65" fillId="0" borderId="0" xfId="0" applyFont="1" applyAlignment="1">
      <alignment wrapText="1"/>
    </xf>
    <xf numFmtId="4" fontId="67" fillId="2" borderId="0" xfId="0" applyNumberFormat="1" applyFont="1" applyFill="1" applyBorder="1" applyAlignment="1" applyProtection="1">
      <alignment horizontal="left" wrapText="1"/>
      <protection locked="0" hidden="1"/>
    </xf>
    <xf numFmtId="0" fontId="64" fillId="2" borderId="0" xfId="0" applyFont="1" applyFill="1" applyAlignment="1" applyProtection="1">
      <alignment horizontal="center" vertical="center"/>
      <protection hidden="1"/>
    </xf>
    <xf numFmtId="0" fontId="0" fillId="0" borderId="0" xfId="0" applyAlignment="1">
      <alignment horizontal="center" vertical="center"/>
    </xf>
    <xf numFmtId="0" fontId="67" fillId="5" borderId="0" xfId="0" applyFont="1" applyFill="1" applyBorder="1" applyAlignment="1" applyProtection="1">
      <alignment horizontal="left" vertical="top" wrapText="1"/>
      <protection hidden="1"/>
    </xf>
    <xf numFmtId="0" fontId="0" fillId="0" borderId="0" xfId="0" applyAlignment="1">
      <alignment vertical="top" wrapText="1"/>
    </xf>
    <xf numFmtId="0" fontId="84" fillId="2" borderId="0" xfId="0" applyFont="1" applyFill="1" applyBorder="1" applyAlignment="1" applyProtection="1">
      <alignment horizontal="center" vertical="center"/>
      <protection hidden="1"/>
    </xf>
    <xf numFmtId="0" fontId="74" fillId="2" borderId="0" xfId="0" applyFont="1" applyFill="1" applyAlignment="1">
      <alignment horizontal="center" vertical="center" wrapText="1"/>
    </xf>
    <xf numFmtId="0" fontId="74" fillId="0" borderId="0" xfId="0" applyFont="1" applyAlignment="1">
      <alignment horizontal="center" vertical="center"/>
    </xf>
    <xf numFmtId="0" fontId="72" fillId="2" borderId="0" xfId="0" applyFont="1" applyFill="1" applyAlignment="1">
      <alignment horizontal="left" vertical="center"/>
    </xf>
    <xf numFmtId="0" fontId="67" fillId="0" borderId="0" xfId="0" applyFont="1" applyAlignment="1">
      <alignment horizontal="left" vertical="center"/>
    </xf>
    <xf numFmtId="0" fontId="65" fillId="2" borderId="0" xfId="0" applyFont="1" applyFill="1" applyAlignment="1">
      <alignment horizontal="left" vertical="center" wrapText="1"/>
    </xf>
    <xf numFmtId="0" fontId="65" fillId="0" borderId="0" xfId="0" applyFont="1" applyAlignment="1">
      <alignment horizontal="left" vertical="center"/>
    </xf>
    <xf numFmtId="0" fontId="65" fillId="0" borderId="0" xfId="0" applyFont="1" applyAlignment="1">
      <alignment horizontal="left"/>
    </xf>
    <xf numFmtId="0" fontId="67" fillId="2" borderId="0" xfId="0" applyFont="1" applyFill="1" applyBorder="1" applyAlignment="1" applyProtection="1">
      <alignment horizontal="left" vertical="top" wrapText="1"/>
      <protection locked="0" hidden="1"/>
    </xf>
    <xf numFmtId="0" fontId="65" fillId="2" borderId="0" xfId="0" applyFont="1" applyFill="1" applyBorder="1" applyAlignment="1" applyProtection="1">
      <alignment horizontal="left" vertical="top" wrapText="1"/>
      <protection locked="0" hidden="1"/>
    </xf>
    <xf numFmtId="0" fontId="65" fillId="5" borderId="0" xfId="0" applyFont="1" applyFill="1" applyBorder="1" applyAlignment="1" applyProtection="1">
      <alignment horizontal="left" vertical="center"/>
      <protection hidden="1"/>
    </xf>
    <xf numFmtId="0" fontId="84" fillId="5" borderId="0" xfId="0" applyFont="1" applyFill="1" applyBorder="1" applyAlignment="1" applyProtection="1">
      <alignment horizontal="center" vertical="center"/>
      <protection hidden="1"/>
    </xf>
    <xf numFmtId="0" fontId="0" fillId="0" borderId="34" xfId="0" applyBorder="1" applyAlignment="1">
      <alignment horizontal="center" vertical="center"/>
    </xf>
    <xf numFmtId="0" fontId="84" fillId="2" borderId="34" xfId="0" applyFont="1" applyFill="1" applyBorder="1" applyAlignment="1" applyProtection="1">
      <alignment horizontal="center" vertical="center"/>
      <protection hidden="1"/>
    </xf>
    <xf numFmtId="0" fontId="12" fillId="2" borderId="0" xfId="2" applyFont="1" applyFill="1" applyAlignment="1" applyProtection="1">
      <alignment horizontal="left"/>
      <protection hidden="1"/>
    </xf>
    <xf numFmtId="0" fontId="0" fillId="2" borderId="0" xfId="0" applyFill="1" applyAlignment="1" applyProtection="1">
      <alignment horizontal="left" vertical="top" wrapText="1"/>
      <protection hidden="1"/>
    </xf>
    <xf numFmtId="0" fontId="0" fillId="2" borderId="0" xfId="0" applyFill="1" applyAlignment="1" applyProtection="1">
      <alignment vertical="top" wrapText="1"/>
      <protection hidden="1"/>
    </xf>
    <xf numFmtId="0" fontId="30" fillId="2" borderId="0" xfId="2" applyFill="1" applyAlignment="1" applyProtection="1">
      <alignment horizontal="left"/>
      <protection hidden="1"/>
    </xf>
    <xf numFmtId="0" fontId="12" fillId="2" borderId="72" xfId="0" applyFont="1" applyFill="1" applyBorder="1" applyAlignment="1" applyProtection="1">
      <alignment horizontal="left" vertical="center" wrapText="1"/>
      <protection locked="0" hidden="1"/>
    </xf>
    <xf numFmtId="0" fontId="0" fillId="0" borderId="73" xfId="0" applyBorder="1" applyAlignment="1">
      <alignment wrapText="1"/>
    </xf>
    <xf numFmtId="0" fontId="0" fillId="2" borderId="0" xfId="0" applyFill="1" applyBorder="1" applyAlignment="1" applyProtection="1">
      <alignment horizontal="left" wrapText="1"/>
      <protection locked="0" hidden="1"/>
    </xf>
    <xf numFmtId="0" fontId="0" fillId="2" borderId="9" xfId="0" applyFill="1" applyBorder="1" applyAlignment="1" applyProtection="1">
      <alignment horizontal="left" vertical="center" wrapText="1"/>
      <protection locked="0" hidden="1"/>
    </xf>
    <xf numFmtId="0" fontId="0" fillId="2" borderId="0" xfId="0" applyFill="1" applyBorder="1" applyAlignment="1" applyProtection="1">
      <alignment horizontal="left" vertical="center" wrapText="1"/>
      <protection locked="0" hidden="1"/>
    </xf>
    <xf numFmtId="2" fontId="5" fillId="2" borderId="29" xfId="0" applyNumberFormat="1" applyFont="1" applyFill="1" applyBorder="1" applyAlignment="1" applyProtection="1">
      <alignment wrapText="1"/>
      <protection locked="0" hidden="1"/>
    </xf>
    <xf numFmtId="0" fontId="62" fillId="2" borderId="0" xfId="0" applyFont="1" applyFill="1" applyBorder="1" applyAlignment="1" applyProtection="1">
      <alignment horizontal="left" vertical="center" wrapText="1"/>
      <protection locked="0" hidden="1"/>
    </xf>
    <xf numFmtId="0" fontId="62" fillId="2" borderId="22" xfId="0" applyFont="1" applyFill="1" applyBorder="1" applyAlignment="1" applyProtection="1">
      <alignment horizontal="left" vertical="center" wrapText="1"/>
      <protection locked="0" hidden="1"/>
    </xf>
    <xf numFmtId="0" fontId="0" fillId="2" borderId="45" xfId="0" applyFill="1" applyBorder="1" applyAlignment="1" applyProtection="1">
      <alignment horizontal="center" vertical="center" wrapText="1"/>
      <protection locked="0" hidden="1"/>
    </xf>
    <xf numFmtId="0" fontId="0" fillId="2" borderId="0" xfId="0" applyFill="1" applyBorder="1" applyAlignment="1" applyProtection="1">
      <alignment horizontal="center" vertical="center" wrapText="1"/>
      <protection locked="0" hidden="1"/>
    </xf>
    <xf numFmtId="0" fontId="0" fillId="2" borderId="9" xfId="0" applyFill="1" applyBorder="1" applyAlignment="1" applyProtection="1">
      <alignment horizontal="left" vertical="center" wrapText="1" indent="1"/>
      <protection locked="0" hidden="1"/>
    </xf>
    <xf numFmtId="0" fontId="0" fillId="2" borderId="0" xfId="0" applyFill="1" applyBorder="1" applyAlignment="1" applyProtection="1">
      <alignment horizontal="left" vertical="center" wrapText="1" indent="1"/>
      <protection locked="0" hidden="1"/>
    </xf>
    <xf numFmtId="0" fontId="0" fillId="2" borderId="9" xfId="0" applyFill="1" applyBorder="1" applyAlignment="1" applyProtection="1">
      <alignment horizontal="center" vertical="center" wrapText="1"/>
      <protection locked="0" hidden="1"/>
    </xf>
    <xf numFmtId="164" fontId="0" fillId="2" borderId="45" xfId="0" applyNumberFormat="1" applyFill="1" applyBorder="1" applyAlignment="1" applyProtection="1">
      <alignment horizontal="center" vertical="center" wrapText="1"/>
      <protection locked="0" hidden="1"/>
    </xf>
    <xf numFmtId="164" fontId="0" fillId="2" borderId="0" xfId="0" applyNumberFormat="1" applyFill="1" applyBorder="1" applyAlignment="1" applyProtection="1">
      <alignment horizontal="center" vertical="center" wrapText="1"/>
      <protection locked="0" hidden="1"/>
    </xf>
    <xf numFmtId="0" fontId="63" fillId="2" borderId="35" xfId="0" applyFont="1" applyFill="1" applyBorder="1" applyAlignment="1" applyProtection="1">
      <alignment horizontal="center"/>
      <protection locked="0" hidden="1"/>
    </xf>
    <xf numFmtId="0" fontId="63" fillId="2" borderId="20" xfId="0" applyFont="1" applyFill="1" applyBorder="1" applyAlignment="1" applyProtection="1">
      <alignment horizontal="center"/>
      <protection locked="0" hidden="1"/>
    </xf>
    <xf numFmtId="0" fontId="14" fillId="2" borderId="45" xfId="0" applyFont="1" applyFill="1" applyBorder="1" applyAlignment="1" applyProtection="1">
      <alignment horizontal="center"/>
      <protection locked="0" hidden="1"/>
    </xf>
    <xf numFmtId="0" fontId="14" fillId="2" borderId="0" xfId="0" applyFont="1" applyFill="1" applyBorder="1" applyAlignment="1" applyProtection="1">
      <alignment horizontal="center"/>
      <protection locked="0" hidden="1"/>
    </xf>
    <xf numFmtId="0" fontId="0" fillId="2" borderId="45" xfId="0" applyFill="1" applyBorder="1" applyAlignment="1" applyProtection="1">
      <alignment horizontal="left" vertical="center" wrapText="1"/>
      <protection locked="0" hidden="1"/>
    </xf>
    <xf numFmtId="0" fontId="0" fillId="3" borderId="38" xfId="0" applyFill="1" applyBorder="1" applyAlignment="1" applyProtection="1">
      <alignment horizontal="left" vertical="center" wrapText="1"/>
      <protection locked="0" hidden="1"/>
    </xf>
    <xf numFmtId="0" fontId="57" fillId="2" borderId="0" xfId="0" applyFont="1" applyFill="1" applyAlignment="1" applyProtection="1">
      <alignment horizontal="center" wrapText="1"/>
      <protection locked="0" hidden="1"/>
    </xf>
    <xf numFmtId="0" fontId="2" fillId="2" borderId="0" xfId="0" applyFont="1" applyFill="1" applyBorder="1" applyAlignment="1" applyProtection="1">
      <alignment vertical="center" wrapText="1"/>
      <protection locked="0" hidden="1"/>
    </xf>
    <xf numFmtId="0" fontId="8" fillId="2" borderId="29" xfId="0" applyFont="1" applyFill="1" applyBorder="1" applyAlignment="1" applyProtection="1">
      <alignment horizontal="left" wrapText="1"/>
      <protection locked="0" hidden="1"/>
    </xf>
    <xf numFmtId="0" fontId="2" fillId="2" borderId="0" xfId="0" applyFont="1" applyFill="1" applyBorder="1" applyAlignment="1" applyProtection="1">
      <alignment horizontal="left" vertical="center" wrapText="1"/>
      <protection locked="0" hidden="1"/>
    </xf>
    <xf numFmtId="0" fontId="0" fillId="2" borderId="36" xfId="0" applyFill="1" applyBorder="1" applyAlignment="1" applyProtection="1">
      <alignment horizontal="center" vertical="center" wrapText="1"/>
      <protection locked="0" hidden="1"/>
    </xf>
    <xf numFmtId="0" fontId="0" fillId="2" borderId="31" xfId="0" applyFill="1" applyBorder="1" applyAlignment="1" applyProtection="1">
      <alignment horizontal="center" vertical="center" wrapText="1"/>
      <protection locked="0" hidden="1"/>
    </xf>
    <xf numFmtId="0" fontId="1" fillId="2" borderId="9" xfId="0" applyFont="1" applyFill="1" applyBorder="1" applyAlignment="1" applyProtection="1">
      <alignment horizontal="center" vertical="center" wrapText="1"/>
      <protection locked="0" hidden="1"/>
    </xf>
    <xf numFmtId="0" fontId="62" fillId="2" borderId="31" xfId="0" applyFont="1" applyFill="1" applyBorder="1" applyAlignment="1" applyProtection="1">
      <alignment horizontal="left" vertical="center" wrapText="1"/>
      <protection locked="0" hidden="1"/>
    </xf>
    <xf numFmtId="0" fontId="62" fillId="2" borderId="24" xfId="0" applyFont="1" applyFill="1" applyBorder="1" applyAlignment="1" applyProtection="1">
      <alignment horizontal="left" vertical="center" wrapText="1"/>
      <protection locked="0" hidden="1"/>
    </xf>
    <xf numFmtId="0" fontId="1" fillId="2" borderId="0" xfId="0" applyFont="1" applyFill="1" applyBorder="1" applyAlignment="1" applyProtection="1">
      <alignment horizontal="center" vertical="center" wrapText="1"/>
      <protection locked="0" hidden="1"/>
    </xf>
    <xf numFmtId="0" fontId="0" fillId="3" borderId="6" xfId="0" applyFill="1" applyBorder="1" applyAlignment="1" applyProtection="1">
      <alignment horizontal="left" vertical="center" wrapText="1"/>
      <protection locked="0" hidden="1"/>
    </xf>
    <xf numFmtId="0" fontId="6" fillId="2" borderId="0" xfId="0" applyFont="1" applyFill="1" applyBorder="1" applyAlignment="1" applyProtection="1">
      <alignment horizontal="left" vertical="center" wrapText="1"/>
      <protection locked="0" hidden="1"/>
    </xf>
    <xf numFmtId="0" fontId="13" fillId="2" borderId="0" xfId="0" applyFont="1" applyFill="1" applyBorder="1" applyAlignment="1" applyProtection="1">
      <alignment horizontal="left" vertical="center" wrapText="1"/>
      <protection locked="0" hidden="1"/>
    </xf>
    <xf numFmtId="0" fontId="13" fillId="2" borderId="56" xfId="0" applyFont="1" applyFill="1" applyBorder="1" applyAlignment="1" applyProtection="1">
      <alignment horizontal="left" vertical="center" wrapText="1"/>
      <protection locked="0" hidden="1"/>
    </xf>
    <xf numFmtId="0" fontId="0" fillId="0" borderId="0" xfId="0" applyBorder="1" applyAlignment="1">
      <alignment horizontal="left" vertical="center" wrapText="1"/>
    </xf>
    <xf numFmtId="0" fontId="1" fillId="2" borderId="9" xfId="0" applyFont="1" applyFill="1" applyBorder="1" applyAlignment="1" applyProtection="1">
      <alignment horizontal="left" vertical="center" wrapText="1"/>
      <protection locked="0" hidden="1"/>
    </xf>
    <xf numFmtId="0" fontId="12" fillId="2" borderId="0" xfId="0" applyFont="1" applyFill="1" applyBorder="1" applyAlignment="1" applyProtection="1">
      <alignment horizontal="left" vertical="center" wrapText="1" indent="1"/>
      <protection locked="0" hidden="1"/>
    </xf>
    <xf numFmtId="0" fontId="0" fillId="2" borderId="9" xfId="0" applyFill="1" applyBorder="1" applyAlignment="1" applyProtection="1">
      <alignment vertical="center" wrapText="1"/>
      <protection locked="0" hidden="1"/>
    </xf>
    <xf numFmtId="0" fontId="0" fillId="2" borderId="0" xfId="0" applyFill="1" applyBorder="1" applyAlignment="1" applyProtection="1">
      <alignment vertical="center" wrapText="1"/>
      <protection locked="0" hidden="1"/>
    </xf>
    <xf numFmtId="0" fontId="73" fillId="5" borderId="0" xfId="0" applyFont="1" applyFill="1" applyAlignment="1">
      <alignment horizontal="center" wrapText="1"/>
    </xf>
  </cellXfs>
  <cellStyles count="3">
    <cellStyle name="Besuchter Hyperlink" xfId="1" builtinId="9"/>
    <cellStyle name="Hyperlink" xfId="2" builtinId="8"/>
    <cellStyle name="Standard" xfId="0" builtinId="0"/>
  </cellStyles>
  <dxfs count="27">
    <dxf>
      <font>
        <condense val="0"/>
        <extend val="0"/>
        <color indexed="13"/>
      </font>
    </dxf>
    <dxf>
      <font>
        <condense val="0"/>
        <extend val="0"/>
        <color indexed="10"/>
      </font>
    </dxf>
    <dxf>
      <font>
        <color rgb="FF92D050"/>
      </font>
    </dxf>
    <dxf>
      <font>
        <color rgb="FFFFEB00"/>
      </font>
    </dxf>
    <dxf>
      <font>
        <color rgb="FFFF0000"/>
      </font>
    </dxf>
    <dxf>
      <font>
        <b val="0"/>
        <i val="0"/>
        <condense val="0"/>
        <extend val="0"/>
        <color indexed="9"/>
      </font>
      <fill>
        <patternFill>
          <bgColor indexed="10"/>
        </patternFill>
      </fill>
    </dxf>
    <dxf>
      <font>
        <b val="0"/>
        <i val="0"/>
        <condense val="0"/>
        <extend val="0"/>
        <color indexed="9"/>
      </font>
      <fill>
        <patternFill>
          <bgColor indexed="10"/>
        </patternFill>
      </fill>
    </dxf>
    <dxf>
      <font>
        <b val="0"/>
        <i val="0"/>
        <condense val="0"/>
        <extend val="0"/>
        <color indexed="9"/>
      </font>
      <fill>
        <patternFill>
          <bgColor indexed="57"/>
        </patternFill>
      </fill>
    </dxf>
    <dxf>
      <font>
        <b val="0"/>
        <i val="0"/>
        <condense val="0"/>
        <extend val="0"/>
        <color indexed="22"/>
      </font>
      <fill>
        <patternFill>
          <bgColor indexed="13"/>
        </patternFill>
      </fill>
    </dxf>
    <dxf>
      <border>
        <left style="hair">
          <color indexed="22"/>
        </left>
        <right/>
        <top/>
        <bottom/>
      </border>
    </dxf>
    <dxf>
      <border>
        <left style="hair">
          <color indexed="22"/>
        </left>
        <right/>
        <top/>
        <bottom/>
      </border>
    </dxf>
    <dxf>
      <border>
        <left style="hair">
          <color indexed="22"/>
        </left>
        <right/>
        <top/>
        <bottom/>
      </border>
    </dxf>
    <dxf>
      <border>
        <left style="hair">
          <color indexed="22"/>
        </left>
        <right/>
        <top/>
        <bottom/>
      </border>
    </dxf>
    <dxf>
      <border>
        <left style="hair">
          <color indexed="22"/>
        </left>
        <right/>
        <top/>
        <bottom/>
      </border>
    </dxf>
    <dxf>
      <border>
        <left style="hair">
          <color indexed="22"/>
        </left>
        <right/>
        <top/>
        <bottom/>
      </border>
    </dxf>
    <dxf>
      <border>
        <left style="hair">
          <color indexed="22"/>
        </left>
        <right/>
        <top/>
        <bottom/>
      </border>
    </dxf>
    <dxf>
      <border>
        <left style="hair">
          <color indexed="22"/>
        </left>
        <right/>
        <top/>
        <bottom style="hair">
          <color indexed="22"/>
        </bottom>
      </border>
    </dxf>
    <dxf>
      <border>
        <left style="hair">
          <color indexed="22"/>
        </left>
        <right/>
        <top/>
        <bottom/>
      </border>
    </dxf>
    <dxf>
      <border>
        <left style="hair">
          <color indexed="22"/>
        </left>
        <right/>
        <top/>
        <bottom/>
      </border>
    </dxf>
    <dxf>
      <border>
        <left style="hair">
          <color indexed="22"/>
        </left>
        <right/>
        <top/>
        <bottom/>
      </border>
    </dxf>
    <dxf>
      <fill>
        <patternFill>
          <bgColor indexed="9"/>
        </patternFill>
      </fill>
      <border>
        <left style="hair">
          <color indexed="22"/>
        </left>
        <right/>
        <top/>
        <bottom/>
      </border>
    </dxf>
    <dxf>
      <border>
        <left style="hair">
          <color indexed="22"/>
        </left>
        <right/>
        <top/>
        <bottom/>
      </border>
    </dxf>
    <dxf>
      <fill>
        <patternFill>
          <bgColor indexed="9"/>
        </patternFill>
      </fill>
      <border>
        <left style="hair">
          <color indexed="22"/>
        </left>
        <right/>
        <top/>
        <bottom/>
      </border>
    </dxf>
    <dxf>
      <border>
        <left style="hair">
          <color indexed="22"/>
        </left>
        <right/>
        <top/>
        <bottom/>
      </border>
    </dxf>
    <dxf>
      <fill>
        <patternFill>
          <bgColor indexed="9"/>
        </patternFill>
      </fill>
      <border>
        <left style="hair">
          <color indexed="22"/>
        </left>
        <right/>
        <top/>
        <bottom/>
      </border>
    </dxf>
    <dxf>
      <border>
        <left style="hair">
          <color indexed="22"/>
        </left>
        <right/>
        <top/>
        <bottom/>
      </border>
    </dxf>
    <dxf>
      <fill>
        <patternFill>
          <bgColor indexed="9"/>
        </patternFill>
      </fill>
      <border>
        <left style="hair">
          <color indexed="22"/>
        </left>
        <right/>
        <top/>
        <bottom/>
      </border>
    </dxf>
  </dxfs>
  <tableStyles count="0" defaultTableStyle="TableStyleMedium9" defaultPivotStyle="PivotStyleLight16"/>
  <colors>
    <mruColors>
      <color rgb="FF008080"/>
      <color rgb="FFFFEB00"/>
      <color rgb="FF33CC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charts/_rels/chart1.xml.rels><?xml version="1.0" encoding="UTF-8" standalone="yes"?>
<Relationships xmlns="http://schemas.openxmlformats.org/package/2006/relationships"><Relationship Id="rId1" Type="http://schemas.openxmlformats.org/officeDocument/2006/relationships/image" Target="../media/image18.png"/></Relationships>
</file>

<file path=xl/charts/_rels/chart2.xml.rels><?xml version="1.0" encoding="UTF-8" standalone="yes"?>
<Relationships xmlns="http://schemas.openxmlformats.org/package/2006/relationships"><Relationship Id="rId1" Type="http://schemas.openxmlformats.org/officeDocument/2006/relationships/image" Target="../media/image18.png"/></Relationships>
</file>

<file path=xl/charts/_rels/chart3.xml.rels><?xml version="1.0" encoding="UTF-8" standalone="yes"?>
<Relationships xmlns="http://schemas.openxmlformats.org/package/2006/relationships"><Relationship Id="rId1" Type="http://schemas.openxmlformats.org/officeDocument/2006/relationships/image" Target="../media/image18.png"/></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xml"/></Relationships>
</file>

<file path=xl/charts/_rels/chart5.xml.rels><?xml version="1.0" encoding="UTF-8" standalone="yes"?>
<Relationships xmlns="http://schemas.openxmlformats.org/package/2006/relationships"><Relationship Id="rId1" Type="http://schemas.openxmlformats.org/officeDocument/2006/relationships/image" Target="../media/image18.png"/></Relationships>
</file>

<file path=xl/charts/_rels/chart6.xml.rels><?xml version="1.0" encoding="UTF-8" standalone="yes"?>
<Relationships xmlns="http://schemas.openxmlformats.org/package/2006/relationships"><Relationship Id="rId1" Type="http://schemas.openxmlformats.org/officeDocument/2006/relationships/image" Target="../media/image18.png"/></Relationships>
</file>

<file path=xl/charts/_rels/chart7.xml.rels><?xml version="1.0" encoding="UTF-8" standalone="yes"?>
<Relationships xmlns="http://schemas.openxmlformats.org/package/2006/relationships"><Relationship Id="rId1" Type="http://schemas.openxmlformats.org/officeDocument/2006/relationships/image" Target="../media/image18.png"/></Relationships>
</file>

<file path=xl/charts/_rels/chart8.xml.rels><?xml version="1.0" encoding="UTF-8" standalone="yes"?>
<Relationships xmlns="http://schemas.openxmlformats.org/package/2006/relationships"><Relationship Id="rId1" Type="http://schemas.openxmlformats.org/officeDocument/2006/relationships/image" Target="../media/image18.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378574730863219E-2"/>
          <c:y val="0.20129090578948144"/>
          <c:w val="0.94583983884816836"/>
          <c:h val="0.27864074752876844"/>
        </c:manualLayout>
      </c:layout>
      <c:bubbleChart>
        <c:varyColors val="0"/>
        <c:ser>
          <c:idx val="0"/>
          <c:order val="0"/>
          <c:tx>
            <c:v>Wissen Speichern</c:v>
          </c:tx>
          <c:spPr>
            <a:solidFill>
              <a:sysClr val="windowText" lastClr="000000">
                <a:lumMod val="50000"/>
                <a:lumOff val="50000"/>
              </a:sysClr>
            </a:solidFill>
            <a:ln w="0" cmpd="sng"/>
            <a:effectLst>
              <a:innerShdw blurRad="444500" dist="50800" dir="18900000">
                <a:sysClr val="window" lastClr="FFFFFF">
                  <a:alpha val="50000"/>
                </a:sysClr>
              </a:innerShdw>
            </a:effectLst>
            <a:scene3d>
              <a:camera prst="orthographicFront"/>
              <a:lightRig rig="flood" dir="t">
                <a:rot lat="0" lon="0" rev="3000000"/>
              </a:lightRig>
            </a:scene3d>
            <a:sp3d prstMaterial="dkEdge">
              <a:bevelT w="152400" h="44450"/>
              <a:bevelB w="25400" h="158750"/>
            </a:sp3d>
          </c:spPr>
          <c:invertIfNegative val="0"/>
          <c:trendline>
            <c:trendlineType val="linear"/>
            <c:dispRSqr val="0"/>
            <c:dispEq val="0"/>
          </c:trendline>
          <c:trendline>
            <c:trendlineType val="linear"/>
            <c:dispRSqr val="0"/>
            <c:dispEq val="0"/>
          </c:trendline>
          <c:xVal>
            <c:numRef>
              <c:f>Datenblatt!$G$40</c:f>
              <c:numCache>
                <c:formatCode>0%</c:formatCode>
                <c:ptCount val="1"/>
                <c:pt idx="0">
                  <c:v>0</c:v>
                </c:pt>
              </c:numCache>
            </c:numRef>
          </c:xVal>
          <c:yVal>
            <c:numLit>
              <c:formatCode>General</c:formatCode>
              <c:ptCount val="1"/>
              <c:pt idx="0">
                <c:v>1</c:v>
              </c:pt>
            </c:numLit>
          </c:yVal>
          <c:bubbleSize>
            <c:numLit>
              <c:formatCode>General</c:formatCode>
              <c:ptCount val="1"/>
              <c:pt idx="0">
                <c:v>0.2</c:v>
              </c:pt>
            </c:numLit>
          </c:bubbleSize>
          <c:bubble3D val="0"/>
        </c:ser>
        <c:dLbls>
          <c:showLegendKey val="0"/>
          <c:showVal val="0"/>
          <c:showCatName val="0"/>
          <c:showSerName val="0"/>
          <c:showPercent val="0"/>
          <c:showBubbleSize val="0"/>
        </c:dLbls>
        <c:bubbleScale val="100"/>
        <c:showNegBubbles val="0"/>
        <c:axId val="96207616"/>
        <c:axId val="96210304"/>
      </c:bubbleChart>
      <c:valAx>
        <c:axId val="96207616"/>
        <c:scaling>
          <c:orientation val="minMax"/>
          <c:max val="1.0174999999999816"/>
          <c:min val="0"/>
        </c:scaling>
        <c:delete val="0"/>
        <c:axPos val="b"/>
        <c:numFmt formatCode="0%" sourceLinked="1"/>
        <c:majorTickMark val="cross"/>
        <c:minorTickMark val="none"/>
        <c:tickLblPos val="nextTo"/>
        <c:txPr>
          <a:bodyPr rot="0" vert="horz"/>
          <a:lstStyle/>
          <a:p>
            <a:pPr>
              <a:defRPr sz="2000" b="0" i="0" u="none" strike="noStrike" baseline="0">
                <a:solidFill>
                  <a:srgbClr val="000000"/>
                </a:solidFill>
                <a:latin typeface="Calibri"/>
                <a:ea typeface="Calibri"/>
                <a:cs typeface="Calibri"/>
              </a:defRPr>
            </a:pPr>
            <a:endParaRPr lang="de-DE"/>
          </a:p>
        </c:txPr>
        <c:crossAx val="96210304"/>
        <c:crossesAt val="0"/>
        <c:crossBetween val="midCat"/>
        <c:majorUnit val="0.2"/>
        <c:minorUnit val="0.05"/>
      </c:valAx>
      <c:valAx>
        <c:axId val="96210304"/>
        <c:scaling>
          <c:orientation val="minMax"/>
          <c:max val="2"/>
          <c:min val="0"/>
        </c:scaling>
        <c:delete val="1"/>
        <c:axPos val="l"/>
        <c:numFmt formatCode="General" sourceLinked="1"/>
        <c:majorTickMark val="out"/>
        <c:minorTickMark val="none"/>
        <c:tickLblPos val="none"/>
        <c:crossAx val="96207616"/>
        <c:crossesAt val="0"/>
        <c:crossBetween val="midCat"/>
        <c:majorUnit val="1"/>
        <c:minorUnit val="4.0000000000000022E-2"/>
      </c:valAx>
      <c:spPr>
        <a:blipFill>
          <a:blip xmlns:r="http://schemas.openxmlformats.org/officeDocument/2006/relationships" r:embed="rId1"/>
          <a:stretch>
            <a:fillRect/>
          </a:stretch>
        </a:blipFill>
      </c:spPr>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397769835373886E-2"/>
          <c:y val="0.20129090578948144"/>
          <c:w val="0.94580561703353105"/>
          <c:h val="0.27864074752876844"/>
        </c:manualLayout>
      </c:layout>
      <c:bubbleChart>
        <c:varyColors val="0"/>
        <c:ser>
          <c:idx val="0"/>
          <c:order val="0"/>
          <c:spPr>
            <a:solidFill>
              <a:sysClr val="windowText" lastClr="000000">
                <a:lumMod val="50000"/>
                <a:lumOff val="50000"/>
              </a:sysClr>
            </a:solidFill>
            <a:ln w="0" cmpd="sng"/>
            <a:effectLst>
              <a:innerShdw blurRad="444500" dist="50800" dir="18900000">
                <a:sysClr val="window" lastClr="FFFFFF">
                  <a:alpha val="50000"/>
                </a:sysClr>
              </a:innerShdw>
            </a:effectLst>
            <a:scene3d>
              <a:camera prst="orthographicFront"/>
              <a:lightRig rig="flood" dir="t">
                <a:rot lat="0" lon="0" rev="3000000"/>
              </a:lightRig>
            </a:scene3d>
            <a:sp3d prstMaterial="dkEdge">
              <a:bevelT w="152400" h="44450"/>
              <a:bevelB w="25400" h="158750"/>
            </a:sp3d>
          </c:spPr>
          <c:invertIfNegative val="0"/>
          <c:trendline>
            <c:trendlineType val="linear"/>
            <c:dispRSqr val="0"/>
            <c:dispEq val="0"/>
          </c:trendline>
          <c:trendline>
            <c:trendlineType val="linear"/>
            <c:dispRSqr val="0"/>
            <c:dispEq val="0"/>
          </c:trendline>
          <c:xVal>
            <c:numRef>
              <c:f>Datenblatt!$Q$40</c:f>
              <c:numCache>
                <c:formatCode>0%</c:formatCode>
                <c:ptCount val="1"/>
                <c:pt idx="0">
                  <c:v>0</c:v>
                </c:pt>
              </c:numCache>
            </c:numRef>
          </c:xVal>
          <c:yVal>
            <c:numLit>
              <c:formatCode>General</c:formatCode>
              <c:ptCount val="1"/>
              <c:pt idx="0">
                <c:v>1</c:v>
              </c:pt>
            </c:numLit>
          </c:yVal>
          <c:bubbleSize>
            <c:numLit>
              <c:formatCode>General</c:formatCode>
              <c:ptCount val="1"/>
              <c:pt idx="0">
                <c:v>0.2</c:v>
              </c:pt>
            </c:numLit>
          </c:bubbleSize>
          <c:bubble3D val="0"/>
        </c:ser>
        <c:dLbls>
          <c:showLegendKey val="0"/>
          <c:showVal val="0"/>
          <c:showCatName val="0"/>
          <c:showSerName val="0"/>
          <c:showPercent val="0"/>
          <c:showBubbleSize val="0"/>
        </c:dLbls>
        <c:bubbleScale val="100"/>
        <c:showNegBubbles val="0"/>
        <c:axId val="139784960"/>
        <c:axId val="139786496"/>
      </c:bubbleChart>
      <c:valAx>
        <c:axId val="139784960"/>
        <c:scaling>
          <c:orientation val="minMax"/>
          <c:max val="1.0174999999999816"/>
          <c:min val="0"/>
        </c:scaling>
        <c:delete val="0"/>
        <c:axPos val="b"/>
        <c:numFmt formatCode="0%" sourceLinked="1"/>
        <c:majorTickMark val="cross"/>
        <c:minorTickMark val="none"/>
        <c:tickLblPos val="nextTo"/>
        <c:txPr>
          <a:bodyPr rot="0" vert="horz"/>
          <a:lstStyle/>
          <a:p>
            <a:pPr>
              <a:defRPr sz="2000" b="0" i="0" u="none" strike="noStrike" baseline="0">
                <a:solidFill>
                  <a:srgbClr val="000000"/>
                </a:solidFill>
                <a:latin typeface="Calibri"/>
                <a:ea typeface="Calibri"/>
                <a:cs typeface="Calibri"/>
              </a:defRPr>
            </a:pPr>
            <a:endParaRPr lang="de-DE"/>
          </a:p>
        </c:txPr>
        <c:crossAx val="139786496"/>
        <c:crossesAt val="0"/>
        <c:crossBetween val="midCat"/>
        <c:majorUnit val="0.2"/>
        <c:minorUnit val="0.05"/>
      </c:valAx>
      <c:valAx>
        <c:axId val="139786496"/>
        <c:scaling>
          <c:orientation val="minMax"/>
          <c:max val="2"/>
          <c:min val="0"/>
        </c:scaling>
        <c:delete val="1"/>
        <c:axPos val="l"/>
        <c:numFmt formatCode="General" sourceLinked="1"/>
        <c:majorTickMark val="out"/>
        <c:minorTickMark val="none"/>
        <c:tickLblPos val="none"/>
        <c:crossAx val="139784960"/>
        <c:crossesAt val="0"/>
        <c:crossBetween val="midCat"/>
        <c:majorUnit val="1"/>
        <c:minorUnit val="4.0000000000000022E-2"/>
      </c:valAx>
      <c:spPr>
        <a:blipFill>
          <a:blip xmlns:r="http://schemas.openxmlformats.org/officeDocument/2006/relationships" r:embed="rId1"/>
          <a:stretch>
            <a:fillRect/>
          </a:stretch>
        </a:blipFill>
      </c:spPr>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076394056110652E-2"/>
          <c:y val="0.20129090578948144"/>
          <c:w val="0.94412699281277879"/>
          <c:h val="0.27864074752876844"/>
        </c:manualLayout>
      </c:layout>
      <c:bubbleChart>
        <c:varyColors val="0"/>
        <c:ser>
          <c:idx val="0"/>
          <c:order val="0"/>
          <c:spPr>
            <a:solidFill>
              <a:sysClr val="windowText" lastClr="000000">
                <a:lumMod val="50000"/>
                <a:lumOff val="50000"/>
              </a:sysClr>
            </a:solidFill>
            <a:ln w="0" cmpd="sng"/>
            <a:effectLst>
              <a:innerShdw blurRad="444500" dist="50800" dir="18900000">
                <a:sysClr val="window" lastClr="FFFFFF">
                  <a:alpha val="50000"/>
                </a:sysClr>
              </a:innerShdw>
            </a:effectLst>
            <a:scene3d>
              <a:camera prst="orthographicFront"/>
              <a:lightRig rig="flood" dir="t">
                <a:rot lat="0" lon="0" rev="3000000"/>
              </a:lightRig>
            </a:scene3d>
            <a:sp3d prstMaterial="dkEdge">
              <a:bevelT w="152400" h="44450"/>
              <a:bevelB w="25400" h="158750"/>
            </a:sp3d>
          </c:spPr>
          <c:invertIfNegative val="0"/>
          <c:trendline>
            <c:trendlineType val="linear"/>
            <c:dispRSqr val="0"/>
            <c:dispEq val="0"/>
          </c:trendline>
          <c:trendline>
            <c:trendlineType val="linear"/>
            <c:dispRSqr val="0"/>
            <c:dispEq val="0"/>
          </c:trendline>
          <c:xVal>
            <c:numRef>
              <c:f>Datenblatt!$AB$40</c:f>
              <c:numCache>
                <c:formatCode>0%</c:formatCode>
                <c:ptCount val="1"/>
                <c:pt idx="0">
                  <c:v>0</c:v>
                </c:pt>
              </c:numCache>
            </c:numRef>
          </c:xVal>
          <c:yVal>
            <c:numLit>
              <c:formatCode>General</c:formatCode>
              <c:ptCount val="1"/>
              <c:pt idx="0">
                <c:v>1</c:v>
              </c:pt>
            </c:numLit>
          </c:yVal>
          <c:bubbleSize>
            <c:numLit>
              <c:formatCode>General</c:formatCode>
              <c:ptCount val="1"/>
              <c:pt idx="0">
                <c:v>0.2</c:v>
              </c:pt>
            </c:numLit>
          </c:bubbleSize>
          <c:bubble3D val="0"/>
        </c:ser>
        <c:dLbls>
          <c:showLegendKey val="0"/>
          <c:showVal val="0"/>
          <c:showCatName val="0"/>
          <c:showSerName val="0"/>
          <c:showPercent val="0"/>
          <c:showBubbleSize val="0"/>
        </c:dLbls>
        <c:bubbleScale val="100"/>
        <c:showNegBubbles val="0"/>
        <c:axId val="140066176"/>
        <c:axId val="140072064"/>
      </c:bubbleChart>
      <c:valAx>
        <c:axId val="140066176"/>
        <c:scaling>
          <c:orientation val="minMax"/>
          <c:max val="1.0174999999999816"/>
          <c:min val="0"/>
        </c:scaling>
        <c:delete val="0"/>
        <c:axPos val="b"/>
        <c:numFmt formatCode="0%" sourceLinked="1"/>
        <c:majorTickMark val="cross"/>
        <c:minorTickMark val="none"/>
        <c:tickLblPos val="nextTo"/>
        <c:txPr>
          <a:bodyPr rot="0" vert="horz"/>
          <a:lstStyle/>
          <a:p>
            <a:pPr>
              <a:defRPr sz="2000" b="0" i="0" u="none" strike="noStrike" baseline="0">
                <a:solidFill>
                  <a:srgbClr val="000000"/>
                </a:solidFill>
                <a:latin typeface="Calibri"/>
                <a:ea typeface="Calibri"/>
                <a:cs typeface="Calibri"/>
              </a:defRPr>
            </a:pPr>
            <a:endParaRPr lang="de-DE"/>
          </a:p>
        </c:txPr>
        <c:crossAx val="140072064"/>
        <c:crossesAt val="0"/>
        <c:crossBetween val="midCat"/>
        <c:majorUnit val="0.2"/>
        <c:minorUnit val="1.0000000000000005E-2"/>
      </c:valAx>
      <c:valAx>
        <c:axId val="140072064"/>
        <c:scaling>
          <c:orientation val="minMax"/>
          <c:max val="2"/>
          <c:min val="0"/>
        </c:scaling>
        <c:delete val="1"/>
        <c:axPos val="l"/>
        <c:numFmt formatCode="General" sourceLinked="1"/>
        <c:majorTickMark val="out"/>
        <c:minorTickMark val="none"/>
        <c:tickLblPos val="none"/>
        <c:crossAx val="140066176"/>
        <c:crossesAt val="0"/>
        <c:crossBetween val="midCat"/>
        <c:majorUnit val="1"/>
        <c:minorUnit val="4.0000000000000022E-2"/>
      </c:valAx>
      <c:spPr>
        <a:blipFill>
          <a:blip xmlns:r="http://schemas.openxmlformats.org/officeDocument/2006/relationships" r:embed="rId1"/>
          <a:stretch>
            <a:fillRect/>
          </a:stretch>
        </a:blipFill>
      </c:spPr>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lgn="l">
              <a:defRPr sz="2400" b="1"/>
            </a:pPr>
            <a:r>
              <a:rPr lang="de-DE" sz="2400" b="1"/>
              <a:t>Die zentralen Wissensgebiete in Ihrem  Unternehmen:</a:t>
            </a:r>
          </a:p>
        </c:rich>
      </c:tx>
      <c:layout>
        <c:manualLayout>
          <c:xMode val="edge"/>
          <c:yMode val="edge"/>
          <c:x val="4.5503938812414824E-2"/>
          <c:y val="1.4641376551375808E-3"/>
        </c:manualLayout>
      </c:layout>
      <c:overlay val="0"/>
      <c:spPr>
        <a:noFill/>
        <a:ln w="25400">
          <a:noFill/>
        </a:ln>
      </c:spPr>
    </c:title>
    <c:autoTitleDeleted val="0"/>
    <c:plotArea>
      <c:layout>
        <c:manualLayout>
          <c:layoutTarget val="inner"/>
          <c:xMode val="edge"/>
          <c:yMode val="edge"/>
          <c:x val="0.33403748831999797"/>
          <c:y val="9.4959366863141478E-2"/>
          <c:w val="0.64579284622625865"/>
          <c:h val="0.66124812585166759"/>
        </c:manualLayout>
      </c:layout>
      <c:barChart>
        <c:barDir val="bar"/>
        <c:grouping val="clustered"/>
        <c:varyColors val="0"/>
        <c:ser>
          <c:idx val="0"/>
          <c:order val="0"/>
          <c:tx>
            <c:strRef>
              <c:f>'I. Wissensdomänen'!$C$5:$H$5</c:f>
              <c:strCache>
                <c:ptCount val="1"/>
                <c:pt idx="0">
                  <c:v>Wissensbedarf</c:v>
                </c:pt>
              </c:strCache>
            </c:strRef>
          </c:tx>
          <c:spPr>
            <a:gradFill rotWithShape="0">
              <a:gsLst>
                <a:gs pos="0">
                  <a:srgbClr val="FFFFFF"/>
                </a:gs>
                <a:gs pos="100000">
                  <a:srgbClr val="33CCCC"/>
                </a:gs>
              </a:gsLst>
              <a:path path="rect">
                <a:fillToRect l="50000" t="50000" r="50000" b="50000"/>
              </a:path>
            </a:gradFill>
            <a:ln w="25400">
              <a:noFill/>
            </a:ln>
          </c:spPr>
          <c:invertIfNegative val="0"/>
          <c:cat>
            <c:strRef>
              <c:f>'I. Wissensdomänen'!$C$8:$C$15</c:f>
              <c:strCache>
                <c:ptCount val="8"/>
                <c:pt idx="0">
                  <c:v>Wissen über Kunden</c:v>
                </c:pt>
                <c:pt idx="1">
                  <c:v>Wissen über Partner</c:v>
                </c:pt>
                <c:pt idx="2">
                  <c:v>Fach- und Methodenwissen</c:v>
                </c:pt>
                <c:pt idx="3">
                  <c:v>Wissen über Produkte</c:v>
                </c:pt>
                <c:pt idx="4">
                  <c:v>Wissen über Normen und Gesetze</c:v>
                </c:pt>
                <c:pt idx="5">
                  <c:v>Wissen über Patente</c:v>
                </c:pt>
                <c:pt idx="6">
                  <c:v>Wissen über Märkte u. Wettbewerber</c:v>
                </c:pt>
                <c:pt idx="7">
                  <c:v>Wissen über die eigene Organisation</c:v>
                </c:pt>
              </c:strCache>
            </c:strRef>
          </c:cat>
          <c:val>
            <c:numRef>
              <c:f>Datenblatt!$D$7:$D$14</c:f>
              <c:numCache>
                <c:formatCode>General</c:formatCode>
                <c:ptCount val="8"/>
                <c:pt idx="0">
                  <c:v>0</c:v>
                </c:pt>
                <c:pt idx="1">
                  <c:v>0</c:v>
                </c:pt>
                <c:pt idx="2">
                  <c:v>0</c:v>
                </c:pt>
                <c:pt idx="3">
                  <c:v>0</c:v>
                </c:pt>
                <c:pt idx="4">
                  <c:v>0</c:v>
                </c:pt>
                <c:pt idx="5">
                  <c:v>0</c:v>
                </c:pt>
                <c:pt idx="6">
                  <c:v>0</c:v>
                </c:pt>
                <c:pt idx="7">
                  <c:v>0</c:v>
                </c:pt>
              </c:numCache>
            </c:numRef>
          </c:val>
        </c:ser>
        <c:ser>
          <c:idx val="1"/>
          <c:order val="1"/>
          <c:tx>
            <c:strRef>
              <c:f>'I. Wissensdomänen'!$C$17:$H$17</c:f>
              <c:strCache>
                <c:ptCount val="1"/>
                <c:pt idx="0">
                  <c:v>Wissensverfügbarkeit </c:v>
                </c:pt>
              </c:strCache>
            </c:strRef>
          </c:tx>
          <c:spPr>
            <a:gradFill rotWithShape="0">
              <a:gsLst>
                <a:gs pos="0">
                  <a:srgbClr val="FFFFFF"/>
                </a:gs>
                <a:gs pos="100000">
                  <a:srgbClr val="C0C0C0"/>
                </a:gs>
              </a:gsLst>
              <a:path path="rect">
                <a:fillToRect l="50000" t="50000" r="50000" b="50000"/>
              </a:path>
            </a:gradFill>
            <a:ln w="38100">
              <a:noFill/>
              <a:prstDash val="solid"/>
            </a:ln>
          </c:spPr>
          <c:invertIfNegative val="0"/>
          <c:cat>
            <c:strRef>
              <c:f>'I. Wissensdomänen'!$C$8:$C$15</c:f>
              <c:strCache>
                <c:ptCount val="8"/>
                <c:pt idx="0">
                  <c:v>Wissen über Kunden</c:v>
                </c:pt>
                <c:pt idx="1">
                  <c:v>Wissen über Partner</c:v>
                </c:pt>
                <c:pt idx="2">
                  <c:v>Fach- und Methodenwissen</c:v>
                </c:pt>
                <c:pt idx="3">
                  <c:v>Wissen über Produkte</c:v>
                </c:pt>
                <c:pt idx="4">
                  <c:v>Wissen über Normen und Gesetze</c:v>
                </c:pt>
                <c:pt idx="5">
                  <c:v>Wissen über Patente</c:v>
                </c:pt>
                <c:pt idx="6">
                  <c:v>Wissen über Märkte u. Wettbewerber</c:v>
                </c:pt>
                <c:pt idx="7">
                  <c:v>Wissen über die eigene Organisation</c:v>
                </c:pt>
              </c:strCache>
            </c:strRef>
          </c:cat>
          <c:val>
            <c:numRef>
              <c:f>Datenblatt!$I$7:$I$14</c:f>
              <c:numCache>
                <c:formatCode>General</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50"/>
        <c:axId val="140186368"/>
        <c:axId val="140187904"/>
      </c:barChart>
      <c:catAx>
        <c:axId val="1401863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rtl="0">
              <a:defRPr sz="2400"/>
            </a:pPr>
            <a:endParaRPr lang="de-DE"/>
          </a:p>
        </c:txPr>
        <c:crossAx val="140187904"/>
        <c:crosses val="autoZero"/>
        <c:auto val="1"/>
        <c:lblAlgn val="ctr"/>
        <c:lblOffset val="180"/>
        <c:tickLblSkip val="1"/>
        <c:tickMarkSkip val="1"/>
        <c:noMultiLvlLbl val="0"/>
      </c:catAx>
      <c:valAx>
        <c:axId val="140187904"/>
        <c:scaling>
          <c:orientation val="minMax"/>
          <c:max val="5"/>
        </c:scaling>
        <c:delete val="0"/>
        <c:axPos val="t"/>
        <c:majorGridlines>
          <c:spPr>
            <a:ln w="3175">
              <a:solidFill>
                <a:srgbClr val="000000"/>
              </a:solidFill>
              <a:prstDash val="solid"/>
            </a:ln>
          </c:spPr>
        </c:majorGridlines>
        <c:numFmt formatCode="General" sourceLinked="1"/>
        <c:majorTickMark val="out"/>
        <c:minorTickMark val="none"/>
        <c:tickLblPos val="none"/>
        <c:spPr>
          <a:ln w="9525">
            <a:noFill/>
          </a:ln>
        </c:spPr>
        <c:crossAx val="140186368"/>
        <c:crosses val="autoZero"/>
        <c:crossBetween val="between"/>
        <c:majorUnit val="1"/>
      </c:valAx>
      <c:spPr>
        <a:noFill/>
        <a:ln w="25400">
          <a:noFill/>
        </a:ln>
      </c:spPr>
    </c:plotArea>
    <c:legend>
      <c:legendPos val="b"/>
      <c:layout>
        <c:manualLayout>
          <c:xMode val="edge"/>
          <c:yMode val="edge"/>
          <c:x val="0.10350902995880699"/>
          <c:y val="0.76095604271500461"/>
          <c:w val="0.23466246407826091"/>
          <c:h val="0.14650296302861088"/>
        </c:manualLayout>
      </c:layout>
      <c:overlay val="1"/>
      <c:spPr>
        <a:solidFill>
          <a:srgbClr val="FFFFFF"/>
        </a:solidFill>
        <a:ln w="25400">
          <a:noFill/>
        </a:ln>
      </c:spPr>
      <c:txPr>
        <a:bodyPr/>
        <a:lstStyle/>
        <a:p>
          <a:pPr>
            <a:defRPr sz="2400"/>
          </a:pPr>
          <a:endParaRPr lang="de-DE"/>
        </a:p>
      </c:txPr>
    </c:legend>
    <c:plotVisOnly val="1"/>
    <c:dispBlanksAs val="gap"/>
    <c:showDLblsOverMax val="0"/>
  </c:chart>
  <c:spPr>
    <a:noFill/>
    <a:ln w="9525">
      <a:noFill/>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oddFooter>&amp;L© Fraunhofer IPK (2009)&amp;ZAuswertung Wissensbedarf vs. -verfügbarkeit&amp;R&amp;S von &amp;A</c:oddFooter>
    </c:headerFooter>
    <c:pageMargins b="0.98425196899999956" l="0.78740157499999996" r="0.78740157499999996" t="0.98425196899999956" header="0.49212598450000389" footer="0.49212598450000389"/>
    <c:pageSetup paperSize="9" orientation="landscape"/>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37965467027819E-2"/>
          <c:y val="0.20129090578948144"/>
          <c:w val="0.94356528673462259"/>
          <c:h val="0.27864074752876844"/>
        </c:manualLayout>
      </c:layout>
      <c:bubbleChart>
        <c:varyColors val="0"/>
        <c:ser>
          <c:idx val="0"/>
          <c:order val="0"/>
          <c:tx>
            <c:v>Wissen Speichern</c:v>
          </c:tx>
          <c:spPr>
            <a:solidFill>
              <a:schemeClr val="tx1">
                <a:lumMod val="50000"/>
                <a:lumOff val="50000"/>
              </a:schemeClr>
            </a:solidFill>
            <a:ln w="0" cmpd="sng"/>
            <a:effectLst>
              <a:innerShdw blurRad="444500" dist="50800" dir="18900000">
                <a:sysClr val="window" lastClr="FFFFFF">
                  <a:alpha val="50000"/>
                </a:sysClr>
              </a:innerShdw>
            </a:effectLst>
            <a:scene3d>
              <a:camera prst="orthographicFront"/>
              <a:lightRig rig="flood" dir="t">
                <a:rot lat="0" lon="0" rev="3000000"/>
              </a:lightRig>
            </a:scene3d>
            <a:sp3d prstMaterial="dkEdge">
              <a:bevelT w="152400" h="44450"/>
              <a:bevelB w="25400" h="158750"/>
            </a:sp3d>
          </c:spPr>
          <c:invertIfNegative val="0"/>
          <c:trendline>
            <c:trendlineType val="linear"/>
            <c:dispRSqr val="0"/>
            <c:dispEq val="0"/>
          </c:trendline>
          <c:trendline>
            <c:trendlineType val="linear"/>
            <c:dispRSqr val="0"/>
            <c:dispEq val="0"/>
          </c:trendline>
          <c:xVal>
            <c:numRef>
              <c:f>Datenblatt!$G$25</c:f>
              <c:numCache>
                <c:formatCode>0%</c:formatCode>
                <c:ptCount val="1"/>
                <c:pt idx="0">
                  <c:v>0</c:v>
                </c:pt>
              </c:numCache>
            </c:numRef>
          </c:xVal>
          <c:yVal>
            <c:numLit>
              <c:formatCode>General</c:formatCode>
              <c:ptCount val="1"/>
              <c:pt idx="0">
                <c:v>1</c:v>
              </c:pt>
            </c:numLit>
          </c:yVal>
          <c:bubbleSize>
            <c:numLit>
              <c:formatCode>General</c:formatCode>
              <c:ptCount val="1"/>
              <c:pt idx="0">
                <c:v>0.2</c:v>
              </c:pt>
            </c:numLit>
          </c:bubbleSize>
          <c:bubble3D val="0"/>
        </c:ser>
        <c:dLbls>
          <c:showLegendKey val="0"/>
          <c:showVal val="0"/>
          <c:showCatName val="0"/>
          <c:showSerName val="0"/>
          <c:showPercent val="0"/>
          <c:showBubbleSize val="0"/>
        </c:dLbls>
        <c:bubbleScale val="100"/>
        <c:showNegBubbles val="0"/>
        <c:axId val="140238848"/>
        <c:axId val="140240384"/>
      </c:bubbleChart>
      <c:valAx>
        <c:axId val="140238848"/>
        <c:scaling>
          <c:orientation val="minMax"/>
          <c:max val="1.0174999999999816"/>
          <c:min val="0"/>
        </c:scaling>
        <c:delete val="0"/>
        <c:axPos val="b"/>
        <c:numFmt formatCode="0%" sourceLinked="1"/>
        <c:majorTickMark val="cross"/>
        <c:minorTickMark val="none"/>
        <c:tickLblPos val="nextTo"/>
        <c:txPr>
          <a:bodyPr rot="0" vert="horz"/>
          <a:lstStyle/>
          <a:p>
            <a:pPr>
              <a:defRPr sz="2000" b="0" i="0" u="none" strike="noStrike" baseline="0">
                <a:solidFill>
                  <a:srgbClr val="000000"/>
                </a:solidFill>
                <a:latin typeface="Calibri"/>
                <a:ea typeface="Calibri"/>
                <a:cs typeface="Calibri"/>
              </a:defRPr>
            </a:pPr>
            <a:endParaRPr lang="de-DE"/>
          </a:p>
        </c:txPr>
        <c:crossAx val="140240384"/>
        <c:crossesAt val="0"/>
        <c:crossBetween val="midCat"/>
        <c:majorUnit val="0.2"/>
        <c:minorUnit val="0.05"/>
      </c:valAx>
      <c:valAx>
        <c:axId val="140240384"/>
        <c:scaling>
          <c:orientation val="minMax"/>
          <c:max val="2"/>
          <c:min val="0"/>
        </c:scaling>
        <c:delete val="1"/>
        <c:axPos val="l"/>
        <c:numFmt formatCode="General" sourceLinked="1"/>
        <c:majorTickMark val="out"/>
        <c:minorTickMark val="none"/>
        <c:tickLblPos val="none"/>
        <c:crossAx val="140238848"/>
        <c:crossesAt val="0"/>
        <c:crossBetween val="midCat"/>
        <c:majorUnit val="1"/>
        <c:minorUnit val="4.0000000000000022E-2"/>
      </c:valAx>
      <c:spPr>
        <a:blipFill>
          <a:blip xmlns:r="http://schemas.openxmlformats.org/officeDocument/2006/relationships" r:embed="rId1"/>
          <a:stretch>
            <a:fillRect/>
          </a:stretch>
        </a:blipFill>
      </c:spPr>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019901532487342E-2"/>
          <c:y val="0.20129087404549253"/>
          <c:w val="0.9420833506691636"/>
          <c:h val="0.27864074752876844"/>
        </c:manualLayout>
      </c:layout>
      <c:bubbleChart>
        <c:varyColors val="0"/>
        <c:ser>
          <c:idx val="0"/>
          <c:order val="0"/>
          <c:spPr>
            <a:solidFill>
              <a:schemeClr val="tx1">
                <a:lumMod val="50000"/>
                <a:lumOff val="50000"/>
              </a:schemeClr>
            </a:solidFill>
            <a:ln w="0" cmpd="sng"/>
            <a:effectLst>
              <a:innerShdw blurRad="444500" dist="50800" dir="18900000">
                <a:sysClr val="window" lastClr="FFFFFF">
                  <a:alpha val="50000"/>
                </a:sysClr>
              </a:innerShdw>
            </a:effectLst>
            <a:scene3d>
              <a:camera prst="orthographicFront"/>
              <a:lightRig rig="flood" dir="t">
                <a:rot lat="0" lon="0" rev="3000000"/>
              </a:lightRig>
            </a:scene3d>
            <a:sp3d prstMaterial="dkEdge">
              <a:bevelT w="152400" h="44450"/>
              <a:bevelB w="25400" h="158750"/>
            </a:sp3d>
          </c:spPr>
          <c:invertIfNegative val="0"/>
          <c:dPt>
            <c:idx val="0"/>
            <c:invertIfNegative val="0"/>
            <c:bubble3D val="0"/>
            <c:spPr>
              <a:solidFill>
                <a:schemeClr val="tx1">
                  <a:lumMod val="50000"/>
                  <a:lumOff val="50000"/>
                </a:schemeClr>
              </a:solidFill>
              <a:ln w="0" cmpd="sng"/>
              <a:effectLst>
                <a:innerShdw blurRad="444500" dist="50800" dir="18900000">
                  <a:sysClr val="window" lastClr="FFFFFF">
                    <a:alpha val="50000"/>
                  </a:sysClr>
                </a:innerShdw>
              </a:effectLst>
              <a:scene3d>
                <a:camera prst="orthographicFront"/>
                <a:lightRig rig="flood" dir="t">
                  <a:rot lat="0" lon="0" rev="3000000"/>
                </a:lightRig>
              </a:scene3d>
              <a:sp3d prstMaterial="dkEdge">
                <a:bevelT w="152400" h="44450"/>
                <a:bevelB w="31750" h="158750"/>
              </a:sp3d>
            </c:spPr>
          </c:dPt>
          <c:trendline>
            <c:trendlineType val="linear"/>
            <c:dispRSqr val="0"/>
            <c:dispEq val="0"/>
          </c:trendline>
          <c:trendline>
            <c:trendlineType val="linear"/>
            <c:dispRSqr val="0"/>
            <c:dispEq val="0"/>
          </c:trendline>
          <c:xVal>
            <c:numRef>
              <c:f>Datenblatt!$Q$25</c:f>
              <c:numCache>
                <c:formatCode>0%</c:formatCode>
                <c:ptCount val="1"/>
                <c:pt idx="0">
                  <c:v>0</c:v>
                </c:pt>
              </c:numCache>
            </c:numRef>
          </c:xVal>
          <c:yVal>
            <c:numLit>
              <c:formatCode>General</c:formatCode>
              <c:ptCount val="1"/>
              <c:pt idx="0">
                <c:v>1</c:v>
              </c:pt>
            </c:numLit>
          </c:yVal>
          <c:bubbleSize>
            <c:numLit>
              <c:formatCode>General</c:formatCode>
              <c:ptCount val="1"/>
              <c:pt idx="0">
                <c:v>0.2</c:v>
              </c:pt>
            </c:numLit>
          </c:bubbleSize>
          <c:bubble3D val="0"/>
        </c:ser>
        <c:dLbls>
          <c:showLegendKey val="0"/>
          <c:showVal val="0"/>
          <c:showCatName val="0"/>
          <c:showSerName val="0"/>
          <c:showPercent val="0"/>
          <c:showBubbleSize val="0"/>
        </c:dLbls>
        <c:bubbleScale val="100"/>
        <c:showNegBubbles val="0"/>
        <c:axId val="140262784"/>
        <c:axId val="140268672"/>
      </c:bubbleChart>
      <c:valAx>
        <c:axId val="140262784"/>
        <c:scaling>
          <c:orientation val="minMax"/>
          <c:max val="1.0174999999999816"/>
          <c:min val="0"/>
        </c:scaling>
        <c:delete val="0"/>
        <c:axPos val="b"/>
        <c:numFmt formatCode="0%" sourceLinked="1"/>
        <c:majorTickMark val="cross"/>
        <c:minorTickMark val="none"/>
        <c:tickLblPos val="nextTo"/>
        <c:txPr>
          <a:bodyPr rot="0" vert="horz"/>
          <a:lstStyle/>
          <a:p>
            <a:pPr>
              <a:defRPr sz="2000" b="0" i="0" u="none" strike="noStrike" baseline="0">
                <a:solidFill>
                  <a:srgbClr val="000000"/>
                </a:solidFill>
                <a:latin typeface="Calibri"/>
                <a:ea typeface="Calibri"/>
                <a:cs typeface="Calibri"/>
              </a:defRPr>
            </a:pPr>
            <a:endParaRPr lang="de-DE"/>
          </a:p>
        </c:txPr>
        <c:crossAx val="140268672"/>
        <c:crossesAt val="0"/>
        <c:crossBetween val="midCat"/>
        <c:majorUnit val="0.2"/>
        <c:minorUnit val="0.05"/>
      </c:valAx>
      <c:valAx>
        <c:axId val="140268672"/>
        <c:scaling>
          <c:orientation val="minMax"/>
          <c:max val="2"/>
          <c:min val="0"/>
        </c:scaling>
        <c:delete val="1"/>
        <c:axPos val="l"/>
        <c:numFmt formatCode="General" sourceLinked="1"/>
        <c:majorTickMark val="out"/>
        <c:minorTickMark val="none"/>
        <c:tickLblPos val="none"/>
        <c:crossAx val="140262784"/>
        <c:crossesAt val="0"/>
        <c:crossBetween val="midCat"/>
        <c:majorUnit val="1"/>
        <c:minorUnit val="4.0000000000000022E-2"/>
      </c:valAx>
      <c:spPr>
        <a:blipFill>
          <a:blip xmlns:r="http://schemas.openxmlformats.org/officeDocument/2006/relationships" r:embed="rId1"/>
          <a:stretch>
            <a:fillRect/>
          </a:stretch>
        </a:blipFill>
      </c:spPr>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299285763816812E-2"/>
          <c:y val="0.20129090578948144"/>
          <c:w val="0.9418039664378336"/>
          <c:h val="0.27864074752876844"/>
        </c:manualLayout>
      </c:layout>
      <c:bubbleChart>
        <c:varyColors val="0"/>
        <c:ser>
          <c:idx val="0"/>
          <c:order val="0"/>
          <c:spPr>
            <a:solidFill>
              <a:schemeClr val="tx1">
                <a:lumMod val="50000"/>
                <a:lumOff val="50000"/>
              </a:schemeClr>
            </a:solidFill>
            <a:ln w="0" cmpd="sng"/>
            <a:effectLst>
              <a:innerShdw blurRad="444500" dist="50800" dir="18900000">
                <a:sysClr val="window" lastClr="FFFFFF">
                  <a:alpha val="50000"/>
                </a:sysClr>
              </a:innerShdw>
            </a:effectLst>
            <a:scene3d>
              <a:camera prst="orthographicFront"/>
              <a:lightRig rig="flood" dir="t">
                <a:rot lat="0" lon="0" rev="3000000"/>
              </a:lightRig>
            </a:scene3d>
            <a:sp3d prstMaterial="dkEdge">
              <a:bevelT w="152400" h="44450"/>
              <a:bevelB w="25400" h="158750"/>
            </a:sp3d>
          </c:spPr>
          <c:invertIfNegative val="0"/>
          <c:trendline>
            <c:trendlineType val="linear"/>
            <c:dispRSqr val="0"/>
            <c:dispEq val="0"/>
          </c:trendline>
          <c:trendline>
            <c:trendlineType val="linear"/>
            <c:dispRSqr val="0"/>
            <c:dispEq val="0"/>
          </c:trendline>
          <c:xVal>
            <c:numRef>
              <c:f>Datenblatt!$AB$25</c:f>
              <c:numCache>
                <c:formatCode>0%</c:formatCode>
                <c:ptCount val="1"/>
                <c:pt idx="0">
                  <c:v>0</c:v>
                </c:pt>
              </c:numCache>
            </c:numRef>
          </c:xVal>
          <c:yVal>
            <c:numLit>
              <c:formatCode>General</c:formatCode>
              <c:ptCount val="1"/>
              <c:pt idx="0">
                <c:v>1</c:v>
              </c:pt>
            </c:numLit>
          </c:yVal>
          <c:bubbleSize>
            <c:numLit>
              <c:formatCode>General</c:formatCode>
              <c:ptCount val="1"/>
              <c:pt idx="0">
                <c:v>0.2</c:v>
              </c:pt>
            </c:numLit>
          </c:bubbleSize>
          <c:bubble3D val="0"/>
        </c:ser>
        <c:dLbls>
          <c:showLegendKey val="0"/>
          <c:showVal val="0"/>
          <c:showCatName val="0"/>
          <c:showSerName val="0"/>
          <c:showPercent val="0"/>
          <c:showBubbleSize val="0"/>
        </c:dLbls>
        <c:bubbleScale val="100"/>
        <c:showNegBubbles val="0"/>
        <c:axId val="140308864"/>
        <c:axId val="140310400"/>
      </c:bubbleChart>
      <c:valAx>
        <c:axId val="140308864"/>
        <c:scaling>
          <c:orientation val="minMax"/>
          <c:max val="1.0174999999999816"/>
          <c:min val="0"/>
        </c:scaling>
        <c:delete val="0"/>
        <c:axPos val="b"/>
        <c:numFmt formatCode="0%" sourceLinked="1"/>
        <c:majorTickMark val="cross"/>
        <c:minorTickMark val="none"/>
        <c:tickLblPos val="nextTo"/>
        <c:txPr>
          <a:bodyPr rot="0" vert="horz"/>
          <a:lstStyle/>
          <a:p>
            <a:pPr>
              <a:defRPr sz="2000" b="0" i="0" u="none" strike="noStrike" baseline="0">
                <a:solidFill>
                  <a:srgbClr val="000000"/>
                </a:solidFill>
                <a:latin typeface="Calibri"/>
                <a:ea typeface="Calibri"/>
                <a:cs typeface="Calibri"/>
              </a:defRPr>
            </a:pPr>
            <a:endParaRPr lang="de-DE"/>
          </a:p>
        </c:txPr>
        <c:crossAx val="140310400"/>
        <c:crossesAt val="0"/>
        <c:crossBetween val="midCat"/>
        <c:majorUnit val="0.2"/>
        <c:minorUnit val="0.05"/>
      </c:valAx>
      <c:valAx>
        <c:axId val="140310400"/>
        <c:scaling>
          <c:orientation val="minMax"/>
          <c:max val="2"/>
          <c:min val="0"/>
        </c:scaling>
        <c:delete val="1"/>
        <c:axPos val="l"/>
        <c:numFmt formatCode="General" sourceLinked="1"/>
        <c:majorTickMark val="out"/>
        <c:minorTickMark val="none"/>
        <c:tickLblPos val="none"/>
        <c:crossAx val="140308864"/>
        <c:crossesAt val="0"/>
        <c:crossBetween val="midCat"/>
        <c:majorUnit val="1"/>
        <c:minorUnit val="4.0000000000000022E-2"/>
      </c:valAx>
      <c:spPr>
        <a:blipFill>
          <a:blip xmlns:r="http://schemas.openxmlformats.org/officeDocument/2006/relationships" r:embed="rId1"/>
          <a:stretch>
            <a:fillRect/>
          </a:stretch>
        </a:blipFill>
      </c:spPr>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537965467027819E-2"/>
          <c:y val="0.20129090578948144"/>
          <c:w val="0.94356528673462259"/>
          <c:h val="0.27864074752876844"/>
        </c:manualLayout>
      </c:layout>
      <c:bubbleChart>
        <c:varyColors val="0"/>
        <c:ser>
          <c:idx val="0"/>
          <c:order val="0"/>
          <c:spPr>
            <a:solidFill>
              <a:sysClr val="windowText" lastClr="000000">
                <a:lumMod val="50000"/>
                <a:lumOff val="50000"/>
              </a:sysClr>
            </a:solidFill>
            <a:ln w="0" cmpd="sng"/>
            <a:effectLst>
              <a:innerShdw blurRad="444500" dist="50800" dir="18900000">
                <a:sysClr val="window" lastClr="FFFFFF">
                  <a:alpha val="50000"/>
                </a:sysClr>
              </a:innerShdw>
            </a:effectLst>
            <a:scene3d>
              <a:camera prst="orthographicFront"/>
              <a:lightRig rig="flood" dir="t">
                <a:rot lat="0" lon="0" rev="3000000"/>
              </a:lightRig>
            </a:scene3d>
            <a:sp3d prstMaterial="dkEdge">
              <a:bevelT w="146050" h="44450"/>
              <a:bevelB w="25400" h="158750"/>
            </a:sp3d>
          </c:spPr>
          <c:invertIfNegative val="0"/>
          <c:trendline>
            <c:trendlineType val="linear"/>
            <c:dispRSqr val="0"/>
            <c:dispEq val="0"/>
          </c:trendline>
          <c:trendline>
            <c:trendlineType val="linear"/>
            <c:dispRSqr val="0"/>
            <c:dispEq val="0"/>
          </c:trendline>
          <c:trendline>
            <c:trendlineType val="linear"/>
            <c:dispRSqr val="0"/>
            <c:dispEq val="0"/>
          </c:trendline>
          <c:xVal>
            <c:numRef>
              <c:f>Datenblatt!$AK$25</c:f>
              <c:numCache>
                <c:formatCode>0%</c:formatCode>
                <c:ptCount val="1"/>
                <c:pt idx="0">
                  <c:v>0</c:v>
                </c:pt>
              </c:numCache>
            </c:numRef>
          </c:xVal>
          <c:yVal>
            <c:numLit>
              <c:formatCode>General</c:formatCode>
              <c:ptCount val="1"/>
              <c:pt idx="0">
                <c:v>1</c:v>
              </c:pt>
            </c:numLit>
          </c:yVal>
          <c:bubbleSize>
            <c:numLit>
              <c:formatCode>General</c:formatCode>
              <c:ptCount val="1"/>
              <c:pt idx="0">
                <c:v>0.2</c:v>
              </c:pt>
            </c:numLit>
          </c:bubbleSize>
          <c:bubble3D val="0"/>
        </c:ser>
        <c:dLbls>
          <c:showLegendKey val="0"/>
          <c:showVal val="0"/>
          <c:showCatName val="0"/>
          <c:showSerName val="0"/>
          <c:showPercent val="0"/>
          <c:showBubbleSize val="0"/>
        </c:dLbls>
        <c:bubbleScale val="100"/>
        <c:showNegBubbles val="0"/>
        <c:axId val="140599296"/>
        <c:axId val="140600832"/>
      </c:bubbleChart>
      <c:valAx>
        <c:axId val="140599296"/>
        <c:scaling>
          <c:orientation val="minMax"/>
          <c:max val="1.0174999999999816"/>
          <c:min val="0"/>
        </c:scaling>
        <c:delete val="0"/>
        <c:axPos val="b"/>
        <c:numFmt formatCode="0%" sourceLinked="1"/>
        <c:majorTickMark val="cross"/>
        <c:minorTickMark val="none"/>
        <c:tickLblPos val="nextTo"/>
        <c:txPr>
          <a:bodyPr rot="0" vert="horz"/>
          <a:lstStyle/>
          <a:p>
            <a:pPr>
              <a:defRPr sz="2000" b="0" i="0" u="none" strike="noStrike" baseline="0">
                <a:solidFill>
                  <a:srgbClr val="000000"/>
                </a:solidFill>
                <a:latin typeface="Calibri"/>
                <a:ea typeface="Calibri"/>
                <a:cs typeface="Calibri"/>
              </a:defRPr>
            </a:pPr>
            <a:endParaRPr lang="de-DE"/>
          </a:p>
        </c:txPr>
        <c:crossAx val="140600832"/>
        <c:crossesAt val="0"/>
        <c:crossBetween val="midCat"/>
        <c:majorUnit val="0.2"/>
        <c:minorUnit val="0.05"/>
      </c:valAx>
      <c:valAx>
        <c:axId val="140600832"/>
        <c:scaling>
          <c:orientation val="minMax"/>
          <c:max val="2"/>
          <c:min val="0"/>
        </c:scaling>
        <c:delete val="1"/>
        <c:axPos val="l"/>
        <c:numFmt formatCode="General" sourceLinked="1"/>
        <c:majorTickMark val="out"/>
        <c:minorTickMark val="none"/>
        <c:tickLblPos val="none"/>
        <c:crossAx val="140599296"/>
        <c:crossesAt val="0"/>
        <c:crossBetween val="midCat"/>
        <c:majorUnit val="1"/>
        <c:minorUnit val="4.0000000000000022E-2"/>
      </c:valAx>
      <c:spPr>
        <a:blipFill>
          <a:blip xmlns:r="http://schemas.openxmlformats.org/officeDocument/2006/relationships" r:embed="rId1"/>
          <a:stretch>
            <a:fillRect/>
          </a:stretch>
        </a:blipFill>
      </c:spPr>
    </c:plotArea>
    <c:plotVisOnly val="1"/>
    <c:dispBlanksAs val="gap"/>
    <c:showDLblsOverMax val="0"/>
  </c:chart>
  <c:printSettings>
    <c:headerFooter/>
    <c:pageMargins b="0.78740157499999996" l="0.70000000000000062" r="0.70000000000000062" t="0.78740157499999996" header="0.30000000000000032" footer="0.30000000000000032"/>
    <c:pageSetup/>
  </c:printSettings>
</c:chartSpace>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Radio" lockText="1"/>
</file>

<file path=xl/ctrlProps/ctrlProp100.xml><?xml version="1.0" encoding="utf-8"?>
<formControlPr xmlns="http://schemas.microsoft.com/office/spreadsheetml/2009/9/main" objectType="Radio" firstButton="1" fmlaLink="Datenblatt!$G$21" lockText="1"/>
</file>

<file path=xl/ctrlProps/ctrlProp101.xml><?xml version="1.0" encoding="utf-8"?>
<formControlPr xmlns="http://schemas.microsoft.com/office/spreadsheetml/2009/9/main" objectType="Radio" lockText="1"/>
</file>

<file path=xl/ctrlProps/ctrlProp102.xml><?xml version="1.0" encoding="utf-8"?>
<formControlPr xmlns="http://schemas.microsoft.com/office/spreadsheetml/2009/9/main" objectType="Radio" lockText="1"/>
</file>

<file path=xl/ctrlProps/ctrlProp103.xml><?xml version="1.0" encoding="utf-8"?>
<formControlPr xmlns="http://schemas.microsoft.com/office/spreadsheetml/2009/9/main" objectType="Radio" lockText="1"/>
</file>

<file path=xl/ctrlProps/ctrlProp104.xml><?xml version="1.0" encoding="utf-8"?>
<formControlPr xmlns="http://schemas.microsoft.com/office/spreadsheetml/2009/9/main" objectType="GBox"/>
</file>

<file path=xl/ctrlProps/ctrlProp105.xml><?xml version="1.0" encoding="utf-8"?>
<formControlPr xmlns="http://schemas.microsoft.com/office/spreadsheetml/2009/9/main" objectType="Radio" firstButton="1" fmlaLink="Datenblatt!$G$19" lockText="1"/>
</file>

<file path=xl/ctrlProps/ctrlProp106.xml><?xml version="1.0" encoding="utf-8"?>
<formControlPr xmlns="http://schemas.microsoft.com/office/spreadsheetml/2009/9/main" objectType="Radio" lockText="1"/>
</file>

<file path=xl/ctrlProps/ctrlProp107.xml><?xml version="1.0" encoding="utf-8"?>
<formControlPr xmlns="http://schemas.microsoft.com/office/spreadsheetml/2009/9/main" objectType="Radio" lockText="1"/>
</file>

<file path=xl/ctrlProps/ctrlProp108.xml><?xml version="1.0" encoding="utf-8"?>
<formControlPr xmlns="http://schemas.microsoft.com/office/spreadsheetml/2009/9/main" objectType="Radio" lockText="1"/>
</file>

<file path=xl/ctrlProps/ctrlProp109.xml><?xml version="1.0" encoding="utf-8"?>
<formControlPr xmlns="http://schemas.microsoft.com/office/spreadsheetml/2009/9/main" objectType="Radio" firstButton="1" fmlaLink="Datenblatt!$G$23" lockText="1"/>
</file>

<file path=xl/ctrlProps/ctrlProp11.xml><?xml version="1.0" encoding="utf-8"?>
<formControlPr xmlns="http://schemas.microsoft.com/office/spreadsheetml/2009/9/main" objectType="Radio" lockText="1"/>
</file>

<file path=xl/ctrlProps/ctrlProp110.xml><?xml version="1.0" encoding="utf-8"?>
<formControlPr xmlns="http://schemas.microsoft.com/office/spreadsheetml/2009/9/main" objectType="Radio" lockText="1"/>
</file>

<file path=xl/ctrlProps/ctrlProp111.xml><?xml version="1.0" encoding="utf-8"?>
<formControlPr xmlns="http://schemas.microsoft.com/office/spreadsheetml/2009/9/main" objectType="Radio"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GBox"/>
</file>

<file path=xl/ctrlProps/ctrlProp114.xml><?xml version="1.0" encoding="utf-8"?>
<formControlPr xmlns="http://schemas.microsoft.com/office/spreadsheetml/2009/9/main" objectType="Radio" firstButton="1" fmlaLink="Datenblatt!$Q$19" lockText="1"/>
</file>

<file path=xl/ctrlProps/ctrlProp115.xml><?xml version="1.0" encoding="utf-8"?>
<formControlPr xmlns="http://schemas.microsoft.com/office/spreadsheetml/2009/9/main" objectType="Radio"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GBox"/>
</file>

<file path=xl/ctrlProps/ctrlProp119.xml><?xml version="1.0" encoding="utf-8"?>
<formControlPr xmlns="http://schemas.microsoft.com/office/spreadsheetml/2009/9/main" objectType="Radio" firstButton="1" fmlaLink="Datenblatt!$Q$21" lockText="1"/>
</file>

<file path=xl/ctrlProps/ctrlProp12.xml><?xml version="1.0" encoding="utf-8"?>
<formControlPr xmlns="http://schemas.microsoft.com/office/spreadsheetml/2009/9/main" objectType="Radio"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Radio" lockText="1"/>
</file>

<file path=xl/ctrlProps/ctrlProp123.xml><?xml version="1.0" encoding="utf-8"?>
<formControlPr xmlns="http://schemas.microsoft.com/office/spreadsheetml/2009/9/main" objectType="GBox"/>
</file>

<file path=xl/ctrlProps/ctrlProp124.xml><?xml version="1.0" encoding="utf-8"?>
<formControlPr xmlns="http://schemas.microsoft.com/office/spreadsheetml/2009/9/main" objectType="Radio" firstButton="1" fmlaLink="Datenblatt!$Q$23"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Radio" lockText="1"/>
</file>

<file path=xl/ctrlProps/ctrlProp127.xml><?xml version="1.0" encoding="utf-8"?>
<formControlPr xmlns="http://schemas.microsoft.com/office/spreadsheetml/2009/9/main" objectType="Radio"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GBox"/>
</file>

<file path=xl/ctrlProps/ctrlProp13.xml><?xml version="1.0" encoding="utf-8"?>
<formControlPr xmlns="http://schemas.microsoft.com/office/spreadsheetml/2009/9/main" objectType="GBox"/>
</file>

<file path=xl/ctrlProps/ctrlProp130.xml><?xml version="1.0" encoding="utf-8"?>
<formControlPr xmlns="http://schemas.microsoft.com/office/spreadsheetml/2009/9/main" objectType="GBox"/>
</file>

<file path=xl/ctrlProps/ctrlProp131.xml><?xml version="1.0" encoding="utf-8"?>
<formControlPr xmlns="http://schemas.microsoft.com/office/spreadsheetml/2009/9/main" objectType="GBox"/>
</file>

<file path=xl/ctrlProps/ctrlProp132.xml><?xml version="1.0" encoding="utf-8"?>
<formControlPr xmlns="http://schemas.microsoft.com/office/spreadsheetml/2009/9/main" objectType="Radio" firstButton="1" fmlaLink="Datenblatt!$AB$19"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Radio" lockText="1"/>
</file>

<file path=xl/ctrlProps/ctrlProp135.xml><?xml version="1.0" encoding="utf-8"?>
<formControlPr xmlns="http://schemas.microsoft.com/office/spreadsheetml/2009/9/main" objectType="Radio" lockText="1"/>
</file>

<file path=xl/ctrlProps/ctrlProp136.xml><?xml version="1.0" encoding="utf-8"?>
<formControlPr xmlns="http://schemas.microsoft.com/office/spreadsheetml/2009/9/main" objectType="Radio" firstButton="1" fmlaLink="Datenblatt!$AB$21"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Radio" lockText="1"/>
</file>

<file path=xl/ctrlProps/ctrlProp139.xml><?xml version="1.0" encoding="utf-8"?>
<formControlPr xmlns="http://schemas.microsoft.com/office/spreadsheetml/2009/9/main" objectType="Radio" lockText="1"/>
</file>

<file path=xl/ctrlProps/ctrlProp14.xml><?xml version="1.0" encoding="utf-8"?>
<formControlPr xmlns="http://schemas.microsoft.com/office/spreadsheetml/2009/9/main" objectType="GBox"/>
</file>

<file path=xl/ctrlProps/ctrlProp140.xml><?xml version="1.0" encoding="utf-8"?>
<formControlPr xmlns="http://schemas.microsoft.com/office/spreadsheetml/2009/9/main" objectType="Radio" firstButton="1" fmlaLink="Datenblatt!$AB$23" lockText="1"/>
</file>

<file path=xl/ctrlProps/ctrlProp141.xml><?xml version="1.0" encoding="utf-8"?>
<formControlPr xmlns="http://schemas.microsoft.com/office/spreadsheetml/2009/9/main" objectType="Radio" lockText="1"/>
</file>

<file path=xl/ctrlProps/ctrlProp142.xml><?xml version="1.0" encoding="utf-8"?>
<formControlPr xmlns="http://schemas.microsoft.com/office/spreadsheetml/2009/9/main" objectType="Radio"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file>

<file path=xl/ctrlProps/ctrlProp145.xml><?xml version="1.0" encoding="utf-8"?>
<formControlPr xmlns="http://schemas.microsoft.com/office/spreadsheetml/2009/9/main" objectType="GBox"/>
</file>

<file path=xl/ctrlProps/ctrlProp146.xml><?xml version="1.0" encoding="utf-8"?>
<formControlPr xmlns="http://schemas.microsoft.com/office/spreadsheetml/2009/9/main" objectType="GBox"/>
</file>

<file path=xl/ctrlProps/ctrlProp147.xml><?xml version="1.0" encoding="utf-8"?>
<formControlPr xmlns="http://schemas.microsoft.com/office/spreadsheetml/2009/9/main" objectType="Radio" firstButton="1" fmlaLink="Datenblatt!$AK$19" lockText="1"/>
</file>

<file path=xl/ctrlProps/ctrlProp148.xml><?xml version="1.0" encoding="utf-8"?>
<formControlPr xmlns="http://schemas.microsoft.com/office/spreadsheetml/2009/9/main" objectType="Radio" lockText="1"/>
</file>

<file path=xl/ctrlProps/ctrlProp149.xml><?xml version="1.0" encoding="utf-8"?>
<formControlPr xmlns="http://schemas.microsoft.com/office/spreadsheetml/2009/9/main" objectType="Radio" lockText="1"/>
</file>

<file path=xl/ctrlProps/ctrlProp15.xml><?xml version="1.0" encoding="utf-8"?>
<formControlPr xmlns="http://schemas.microsoft.com/office/spreadsheetml/2009/9/main" objectType="GBox"/>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Radio" firstButton="1" fmlaLink="Datenblatt!$AK$21" lockText="1"/>
</file>

<file path=xl/ctrlProps/ctrlProp152.xml><?xml version="1.0" encoding="utf-8"?>
<formControlPr xmlns="http://schemas.microsoft.com/office/spreadsheetml/2009/9/main" objectType="Radio" lockText="1"/>
</file>

<file path=xl/ctrlProps/ctrlProp153.xml><?xml version="1.0" encoding="utf-8"?>
<formControlPr xmlns="http://schemas.microsoft.com/office/spreadsheetml/2009/9/main" objectType="Radio" lockText="1"/>
</file>

<file path=xl/ctrlProps/ctrlProp154.xml><?xml version="1.0" encoding="utf-8"?>
<formControlPr xmlns="http://schemas.microsoft.com/office/spreadsheetml/2009/9/main" objectType="Radio" lockText="1"/>
</file>

<file path=xl/ctrlProps/ctrlProp155.xml><?xml version="1.0" encoding="utf-8"?>
<formControlPr xmlns="http://schemas.microsoft.com/office/spreadsheetml/2009/9/main" objectType="Radio" firstButton="1" fmlaLink="Datenblatt!$AK$23" lockText="1"/>
</file>

<file path=xl/ctrlProps/ctrlProp156.xml><?xml version="1.0" encoding="utf-8"?>
<formControlPr xmlns="http://schemas.microsoft.com/office/spreadsheetml/2009/9/main" objectType="Radio" lockText="1"/>
</file>

<file path=xl/ctrlProps/ctrlProp157.xml><?xml version="1.0" encoding="utf-8"?>
<formControlPr xmlns="http://schemas.microsoft.com/office/spreadsheetml/2009/9/main" objectType="Radio" lockText="1"/>
</file>

<file path=xl/ctrlProps/ctrlProp158.xml><?xml version="1.0" encoding="utf-8"?>
<formControlPr xmlns="http://schemas.microsoft.com/office/spreadsheetml/2009/9/main" objectType="Radio" lockText="1"/>
</file>

<file path=xl/ctrlProps/ctrlProp159.xml><?xml version="1.0" encoding="utf-8"?>
<formControlPr xmlns="http://schemas.microsoft.com/office/spreadsheetml/2009/9/main" objectType="Radio" lockText="1"/>
</file>

<file path=xl/ctrlProps/ctrlProp16.xml><?xml version="1.0" encoding="utf-8"?>
<formControlPr xmlns="http://schemas.microsoft.com/office/spreadsheetml/2009/9/main" objectType="GBox"/>
</file>

<file path=xl/ctrlProps/ctrlProp160.xml><?xml version="1.0" encoding="utf-8"?>
<formControlPr xmlns="http://schemas.microsoft.com/office/spreadsheetml/2009/9/main" objectType="Radio" lockText="1"/>
</file>

<file path=xl/ctrlProps/ctrlProp161.xml><?xml version="1.0" encoding="utf-8"?>
<formControlPr xmlns="http://schemas.microsoft.com/office/spreadsheetml/2009/9/main" objectType="Radio" lockText="1"/>
</file>

<file path=xl/ctrlProps/ctrlProp162.xml><?xml version="1.0" encoding="utf-8"?>
<formControlPr xmlns="http://schemas.microsoft.com/office/spreadsheetml/2009/9/main" objectType="Radio" lockText="1"/>
</file>

<file path=xl/ctrlProps/ctrlProp163.xml><?xml version="1.0" encoding="utf-8"?>
<formControlPr xmlns="http://schemas.microsoft.com/office/spreadsheetml/2009/9/main" objectType="Radio" lockText="1"/>
</file>

<file path=xl/ctrlProps/ctrlProp164.xml><?xml version="1.0" encoding="utf-8"?>
<formControlPr xmlns="http://schemas.microsoft.com/office/spreadsheetml/2009/9/main" objectType="Radio" lockText="1"/>
</file>

<file path=xl/ctrlProps/ctrlProp165.xml><?xml version="1.0" encoding="utf-8"?>
<formControlPr xmlns="http://schemas.microsoft.com/office/spreadsheetml/2009/9/main" objectType="Radio" lockText="1"/>
</file>

<file path=xl/ctrlProps/ctrlProp166.xml><?xml version="1.0" encoding="utf-8"?>
<formControlPr xmlns="http://schemas.microsoft.com/office/spreadsheetml/2009/9/main" objectType="Radio" lockText="1"/>
</file>

<file path=xl/ctrlProps/ctrlProp167.xml><?xml version="1.0" encoding="utf-8"?>
<formControlPr xmlns="http://schemas.microsoft.com/office/spreadsheetml/2009/9/main" objectType="Radio" lockText="1"/>
</file>

<file path=xl/ctrlProps/ctrlProp168.xml><?xml version="1.0" encoding="utf-8"?>
<formControlPr xmlns="http://schemas.microsoft.com/office/spreadsheetml/2009/9/main" objectType="Radio" lockText="1"/>
</file>

<file path=xl/ctrlProps/ctrlProp169.xml><?xml version="1.0" encoding="utf-8"?>
<formControlPr xmlns="http://schemas.microsoft.com/office/spreadsheetml/2009/9/main" objectType="Radio" lockText="1"/>
</file>

<file path=xl/ctrlProps/ctrlProp17.xml><?xml version="1.0" encoding="utf-8"?>
<formControlPr xmlns="http://schemas.microsoft.com/office/spreadsheetml/2009/9/main" objectType="GBox"/>
</file>

<file path=xl/ctrlProps/ctrlProp170.xml><?xml version="1.0" encoding="utf-8"?>
<formControlPr xmlns="http://schemas.microsoft.com/office/spreadsheetml/2009/9/main" objectType="Radio" lockText="1"/>
</file>

<file path=xl/ctrlProps/ctrlProp171.xml><?xml version="1.0" encoding="utf-8"?>
<formControlPr xmlns="http://schemas.microsoft.com/office/spreadsheetml/2009/9/main" objectType="GBox"/>
</file>

<file path=xl/ctrlProps/ctrlProp172.xml><?xml version="1.0" encoding="utf-8"?>
<formControlPr xmlns="http://schemas.microsoft.com/office/spreadsheetml/2009/9/main" objectType="GBox"/>
</file>

<file path=xl/ctrlProps/ctrlProp173.xml><?xml version="1.0" encoding="utf-8"?>
<formControlPr xmlns="http://schemas.microsoft.com/office/spreadsheetml/2009/9/main" objectType="Radio" firstButton="1" fmlaLink="Datenblatt!$AB$35" lockText="1"/>
</file>

<file path=xl/ctrlProps/ctrlProp174.xml><?xml version="1.0" encoding="utf-8"?>
<formControlPr xmlns="http://schemas.microsoft.com/office/spreadsheetml/2009/9/main" objectType="Radio" lockText="1"/>
</file>

<file path=xl/ctrlProps/ctrlProp175.xml><?xml version="1.0" encoding="utf-8"?>
<formControlPr xmlns="http://schemas.microsoft.com/office/spreadsheetml/2009/9/main" objectType="Radio" lockText="1"/>
</file>

<file path=xl/ctrlProps/ctrlProp176.xml><?xml version="1.0" encoding="utf-8"?>
<formControlPr xmlns="http://schemas.microsoft.com/office/spreadsheetml/2009/9/main" objectType="Radio" lockText="1"/>
</file>

<file path=xl/ctrlProps/ctrlProp177.xml><?xml version="1.0" encoding="utf-8"?>
<formControlPr xmlns="http://schemas.microsoft.com/office/spreadsheetml/2009/9/main" objectType="GBox"/>
</file>

<file path=xl/ctrlProps/ctrlProp178.xml><?xml version="1.0" encoding="utf-8"?>
<formControlPr xmlns="http://schemas.microsoft.com/office/spreadsheetml/2009/9/main" objectType="Radio" firstButton="1" fmlaLink="Datenblatt!$AB$34" lockText="1"/>
</file>

<file path=xl/ctrlProps/ctrlProp179.xml><?xml version="1.0" encoding="utf-8"?>
<formControlPr xmlns="http://schemas.microsoft.com/office/spreadsheetml/2009/9/main" objectType="Radio" lockText="1"/>
</file>

<file path=xl/ctrlProps/ctrlProp18.xml><?xml version="1.0" encoding="utf-8"?>
<formControlPr xmlns="http://schemas.microsoft.com/office/spreadsheetml/2009/9/main" objectType="GBox"/>
</file>

<file path=xl/ctrlProps/ctrlProp180.xml><?xml version="1.0" encoding="utf-8"?>
<formControlPr xmlns="http://schemas.microsoft.com/office/spreadsheetml/2009/9/main" objectType="Radio" lockText="1"/>
</file>

<file path=xl/ctrlProps/ctrlProp181.xml><?xml version="1.0" encoding="utf-8"?>
<formControlPr xmlns="http://schemas.microsoft.com/office/spreadsheetml/2009/9/main" objectType="Radio" lockText="1"/>
</file>

<file path=xl/ctrlProps/ctrlProp182.xml><?xml version="1.0" encoding="utf-8"?>
<formControlPr xmlns="http://schemas.microsoft.com/office/spreadsheetml/2009/9/main" objectType="Radio" firstButton="1" fmlaLink="Datenblatt!$AB$33" lockText="1"/>
</file>

<file path=xl/ctrlProps/ctrlProp183.xml><?xml version="1.0" encoding="utf-8"?>
<formControlPr xmlns="http://schemas.microsoft.com/office/spreadsheetml/2009/9/main" objectType="Radio" lockText="1"/>
</file>

<file path=xl/ctrlProps/ctrlProp184.xml><?xml version="1.0" encoding="utf-8"?>
<formControlPr xmlns="http://schemas.microsoft.com/office/spreadsheetml/2009/9/main" objectType="Radio" lockText="1"/>
</file>

<file path=xl/ctrlProps/ctrlProp185.xml><?xml version="1.0" encoding="utf-8"?>
<formControlPr xmlns="http://schemas.microsoft.com/office/spreadsheetml/2009/9/main" objectType="Radio" lockText="1"/>
</file>

<file path=xl/ctrlProps/ctrlProp186.xml><?xml version="1.0" encoding="utf-8"?>
<formControlPr xmlns="http://schemas.microsoft.com/office/spreadsheetml/2009/9/main" objectType="GBox"/>
</file>

<file path=xl/ctrlProps/ctrlProp187.xml><?xml version="1.0" encoding="utf-8"?>
<formControlPr xmlns="http://schemas.microsoft.com/office/spreadsheetml/2009/9/main" objectType="Radio" firstButton="1" fmlaLink="Datenblatt!$AB$37" lockText="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Radio" lockText="1"/>
</file>

<file path=xl/ctrlProps/ctrlProp19.xml><?xml version="1.0" encoding="utf-8"?>
<formControlPr xmlns="http://schemas.microsoft.com/office/spreadsheetml/2009/9/main" objectType="Radio" firstButton="1" fmlaLink="Datenblatt!$D$9" lockText="1"/>
</file>

<file path=xl/ctrlProps/ctrlProp190.xml><?xml version="1.0" encoding="utf-8"?>
<formControlPr xmlns="http://schemas.microsoft.com/office/spreadsheetml/2009/9/main" objectType="Radio" lockText="1"/>
</file>

<file path=xl/ctrlProps/ctrlProp191.xml><?xml version="1.0" encoding="utf-8"?>
<formControlPr xmlns="http://schemas.microsoft.com/office/spreadsheetml/2009/9/main" objectType="GBox"/>
</file>

<file path=xl/ctrlProps/ctrlProp192.xml><?xml version="1.0" encoding="utf-8"?>
<formControlPr xmlns="http://schemas.microsoft.com/office/spreadsheetml/2009/9/main" objectType="Radio" firstButton="1" fmlaLink="Datenblatt!$AB$38" lockText="1"/>
</file>

<file path=xl/ctrlProps/ctrlProp193.xml><?xml version="1.0" encoding="utf-8"?>
<formControlPr xmlns="http://schemas.microsoft.com/office/spreadsheetml/2009/9/main" objectType="Radio" lockText="1"/>
</file>

<file path=xl/ctrlProps/ctrlProp194.xml><?xml version="1.0" encoding="utf-8"?>
<formControlPr xmlns="http://schemas.microsoft.com/office/spreadsheetml/2009/9/main" objectType="Radio" lockText="1"/>
</file>

<file path=xl/ctrlProps/ctrlProp195.xml><?xml version="1.0" encoding="utf-8"?>
<formControlPr xmlns="http://schemas.microsoft.com/office/spreadsheetml/2009/9/main" objectType="Radio" lockText="1"/>
</file>

<file path=xl/ctrlProps/ctrlProp196.xml><?xml version="1.0" encoding="utf-8"?>
<formControlPr xmlns="http://schemas.microsoft.com/office/spreadsheetml/2009/9/main" objectType="Radio" firstButton="1" fmlaLink="Datenblatt!$G$35" lockText="1"/>
</file>

<file path=xl/ctrlProps/ctrlProp197.xml><?xml version="1.0" encoding="utf-8"?>
<formControlPr xmlns="http://schemas.microsoft.com/office/spreadsheetml/2009/9/main" objectType="Radio" lockText="1"/>
</file>

<file path=xl/ctrlProps/ctrlProp198.xml><?xml version="1.0" encoding="utf-8"?>
<formControlPr xmlns="http://schemas.microsoft.com/office/spreadsheetml/2009/9/main" objectType="Radio" lockText="1"/>
</file>

<file path=xl/ctrlProps/ctrlProp199.xml><?xml version="1.0" encoding="utf-8"?>
<formControlPr xmlns="http://schemas.microsoft.com/office/spreadsheetml/2009/9/main" objectType="Radio" lockText="1"/>
</file>

<file path=xl/ctrlProps/ctrlProp2.xml><?xml version="1.0" encoding="utf-8"?>
<formControlPr xmlns="http://schemas.microsoft.com/office/spreadsheetml/2009/9/main" objectType="Radio" firstButton="1" fmlaLink="Datenblatt!$D$7" lockText="1"/>
</file>

<file path=xl/ctrlProps/ctrlProp20.xml><?xml version="1.0" encoding="utf-8"?>
<formControlPr xmlns="http://schemas.microsoft.com/office/spreadsheetml/2009/9/main" objectType="Radio" lockText="1"/>
</file>

<file path=xl/ctrlProps/ctrlProp200.xml><?xml version="1.0" encoding="utf-8"?>
<formControlPr xmlns="http://schemas.microsoft.com/office/spreadsheetml/2009/9/main" objectType="GBox"/>
</file>

<file path=xl/ctrlProps/ctrlProp201.xml><?xml version="1.0" encoding="utf-8"?>
<formControlPr xmlns="http://schemas.microsoft.com/office/spreadsheetml/2009/9/main" objectType="Radio" firstButton="1" fmlaLink="Datenblatt!$G$37" lockText="1"/>
</file>

<file path=xl/ctrlProps/ctrlProp202.xml><?xml version="1.0" encoding="utf-8"?>
<formControlPr xmlns="http://schemas.microsoft.com/office/spreadsheetml/2009/9/main" objectType="Radio" lockText="1"/>
</file>

<file path=xl/ctrlProps/ctrlProp203.xml><?xml version="1.0" encoding="utf-8"?>
<formControlPr xmlns="http://schemas.microsoft.com/office/spreadsheetml/2009/9/main" objectType="Radio" lockText="1"/>
</file>

<file path=xl/ctrlProps/ctrlProp204.xml><?xml version="1.0" encoding="utf-8"?>
<formControlPr xmlns="http://schemas.microsoft.com/office/spreadsheetml/2009/9/main" objectType="Radio" lockText="1"/>
</file>

<file path=xl/ctrlProps/ctrlProp205.xml><?xml version="1.0" encoding="utf-8"?>
<formControlPr xmlns="http://schemas.microsoft.com/office/spreadsheetml/2009/9/main" objectType="GBox"/>
</file>

<file path=xl/ctrlProps/ctrlProp206.xml><?xml version="1.0" encoding="utf-8"?>
<formControlPr xmlns="http://schemas.microsoft.com/office/spreadsheetml/2009/9/main" objectType="Radio" firstButton="1" fmlaLink="Datenblatt!$G$38" lockText="1"/>
</file>

<file path=xl/ctrlProps/ctrlProp207.xml><?xml version="1.0" encoding="utf-8"?>
<formControlPr xmlns="http://schemas.microsoft.com/office/spreadsheetml/2009/9/main" objectType="Radio" lockText="1"/>
</file>

<file path=xl/ctrlProps/ctrlProp208.xml><?xml version="1.0" encoding="utf-8"?>
<formControlPr xmlns="http://schemas.microsoft.com/office/spreadsheetml/2009/9/main" objectType="Radio" lockText="1"/>
</file>

<file path=xl/ctrlProps/ctrlProp209.xml><?xml version="1.0" encoding="utf-8"?>
<formControlPr xmlns="http://schemas.microsoft.com/office/spreadsheetml/2009/9/main" objectType="Radio" lockText="1"/>
</file>

<file path=xl/ctrlProps/ctrlProp21.xml><?xml version="1.0" encoding="utf-8"?>
<formControlPr xmlns="http://schemas.microsoft.com/office/spreadsheetml/2009/9/main" objectType="Radio" lockText="1"/>
</file>

<file path=xl/ctrlProps/ctrlProp210.xml><?xml version="1.0" encoding="utf-8"?>
<formControlPr xmlns="http://schemas.microsoft.com/office/spreadsheetml/2009/9/main" objectType="GBox"/>
</file>

<file path=xl/ctrlProps/ctrlProp211.xml><?xml version="1.0" encoding="utf-8"?>
<formControlPr xmlns="http://schemas.microsoft.com/office/spreadsheetml/2009/9/main" objectType="Radio" firstButton="1" fmlaLink="Datenblatt!$G$39" lockText="1"/>
</file>

<file path=xl/ctrlProps/ctrlProp212.xml><?xml version="1.0" encoding="utf-8"?>
<formControlPr xmlns="http://schemas.microsoft.com/office/spreadsheetml/2009/9/main" objectType="Radio" lockText="1"/>
</file>

<file path=xl/ctrlProps/ctrlProp213.xml><?xml version="1.0" encoding="utf-8"?>
<formControlPr xmlns="http://schemas.microsoft.com/office/spreadsheetml/2009/9/main" objectType="Radio" lockText="1"/>
</file>

<file path=xl/ctrlProps/ctrlProp214.xml><?xml version="1.0" encoding="utf-8"?>
<formControlPr xmlns="http://schemas.microsoft.com/office/spreadsheetml/2009/9/main" objectType="Radio" lockText="1"/>
</file>

<file path=xl/ctrlProps/ctrlProp215.xml><?xml version="1.0" encoding="utf-8"?>
<formControlPr xmlns="http://schemas.microsoft.com/office/spreadsheetml/2009/9/main" objectType="GBox"/>
</file>

<file path=xl/ctrlProps/ctrlProp216.xml><?xml version="1.0" encoding="utf-8"?>
<formControlPr xmlns="http://schemas.microsoft.com/office/spreadsheetml/2009/9/main" objectType="GBox"/>
</file>

<file path=xl/ctrlProps/ctrlProp217.xml><?xml version="1.0" encoding="utf-8"?>
<formControlPr xmlns="http://schemas.microsoft.com/office/spreadsheetml/2009/9/main" objectType="Radio" firstButton="1" fmlaLink="Datenblatt!$G$36" lockText="1"/>
</file>

<file path=xl/ctrlProps/ctrlProp218.xml><?xml version="1.0" encoding="utf-8"?>
<formControlPr xmlns="http://schemas.microsoft.com/office/spreadsheetml/2009/9/main" objectType="Radio" lockText="1"/>
</file>

<file path=xl/ctrlProps/ctrlProp219.xml><?xml version="1.0" encoding="utf-8"?>
<formControlPr xmlns="http://schemas.microsoft.com/office/spreadsheetml/2009/9/main" objectType="Radio" lockText="1"/>
</file>

<file path=xl/ctrlProps/ctrlProp22.xml><?xml version="1.0" encoding="utf-8"?>
<formControlPr xmlns="http://schemas.microsoft.com/office/spreadsheetml/2009/9/main" objectType="Radio" lockText="1"/>
</file>

<file path=xl/ctrlProps/ctrlProp220.xml><?xml version="1.0" encoding="utf-8"?>
<formControlPr xmlns="http://schemas.microsoft.com/office/spreadsheetml/2009/9/main" objectType="Radio" lockText="1"/>
</file>

<file path=xl/ctrlProps/ctrlProp221.xml><?xml version="1.0" encoding="utf-8"?>
<formControlPr xmlns="http://schemas.microsoft.com/office/spreadsheetml/2009/9/main" objectType="GBox"/>
</file>

<file path=xl/ctrlProps/ctrlProp222.xml><?xml version="1.0" encoding="utf-8"?>
<formControlPr xmlns="http://schemas.microsoft.com/office/spreadsheetml/2009/9/main" objectType="GBox"/>
</file>

<file path=xl/ctrlProps/ctrlProp223.xml><?xml version="1.0" encoding="utf-8"?>
<formControlPr xmlns="http://schemas.microsoft.com/office/spreadsheetml/2009/9/main" objectType="GBox"/>
</file>

<file path=xl/ctrlProps/ctrlProp224.xml><?xml version="1.0" encoding="utf-8"?>
<formControlPr xmlns="http://schemas.microsoft.com/office/spreadsheetml/2009/9/main" objectType="GBox"/>
</file>

<file path=xl/ctrlProps/ctrlProp225.xml><?xml version="1.0" encoding="utf-8"?>
<formControlPr xmlns="http://schemas.microsoft.com/office/spreadsheetml/2009/9/main" objectType="GBox"/>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Radio" firstButton="1" fmlaLink="Datenblatt!$Q$38" lockText="1"/>
</file>

<file path=xl/ctrlProps/ctrlProp228.xml><?xml version="1.0" encoding="utf-8"?>
<formControlPr xmlns="http://schemas.microsoft.com/office/spreadsheetml/2009/9/main" objectType="Radio" lockText="1"/>
</file>

<file path=xl/ctrlProps/ctrlProp229.xml><?xml version="1.0" encoding="utf-8"?>
<formControlPr xmlns="http://schemas.microsoft.com/office/spreadsheetml/2009/9/main" objectType="Radio" lockText="1"/>
</file>

<file path=xl/ctrlProps/ctrlProp23.xml><?xml version="1.0" encoding="utf-8"?>
<formControlPr xmlns="http://schemas.microsoft.com/office/spreadsheetml/2009/9/main" objectType="Radio" lockText="1"/>
</file>

<file path=xl/ctrlProps/ctrlProp230.xml><?xml version="1.0" encoding="utf-8"?>
<formControlPr xmlns="http://schemas.microsoft.com/office/spreadsheetml/2009/9/main" objectType="Radio" lockText="1"/>
</file>

<file path=xl/ctrlProps/ctrlProp231.xml><?xml version="1.0" encoding="utf-8"?>
<formControlPr xmlns="http://schemas.microsoft.com/office/spreadsheetml/2009/9/main" objectType="GBox"/>
</file>

<file path=xl/ctrlProps/ctrlProp232.xml><?xml version="1.0" encoding="utf-8"?>
<formControlPr xmlns="http://schemas.microsoft.com/office/spreadsheetml/2009/9/main" objectType="Radio" firstButton="1" fmlaLink="Datenblatt!$AB$39" lockText="1"/>
</file>

<file path=xl/ctrlProps/ctrlProp233.xml><?xml version="1.0" encoding="utf-8"?>
<formControlPr xmlns="http://schemas.microsoft.com/office/spreadsheetml/2009/9/main" objectType="Radio" lockText="1"/>
</file>

<file path=xl/ctrlProps/ctrlProp234.xml><?xml version="1.0" encoding="utf-8"?>
<formControlPr xmlns="http://schemas.microsoft.com/office/spreadsheetml/2009/9/main" objectType="Radio" lockText="1"/>
</file>

<file path=xl/ctrlProps/ctrlProp235.xml><?xml version="1.0" encoding="utf-8"?>
<formControlPr xmlns="http://schemas.microsoft.com/office/spreadsheetml/2009/9/main" objectType="Radio" lockText="1"/>
</file>

<file path=xl/ctrlProps/ctrlProp236.xml><?xml version="1.0" encoding="utf-8"?>
<formControlPr xmlns="http://schemas.microsoft.com/office/spreadsheetml/2009/9/main" objectType="GBox"/>
</file>

<file path=xl/ctrlProps/ctrlProp237.xml><?xml version="1.0" encoding="utf-8"?>
<formControlPr xmlns="http://schemas.microsoft.com/office/spreadsheetml/2009/9/main" objectType="Radio" firstButton="1" fmlaLink="Datenblatt!$Q$39" lockText="1"/>
</file>

<file path=xl/ctrlProps/ctrlProp238.xml><?xml version="1.0" encoding="utf-8"?>
<formControlPr xmlns="http://schemas.microsoft.com/office/spreadsheetml/2009/9/main" objectType="Radio" lockText="1"/>
</file>

<file path=xl/ctrlProps/ctrlProp239.xml><?xml version="1.0" encoding="utf-8"?>
<formControlPr xmlns="http://schemas.microsoft.com/office/spreadsheetml/2009/9/main" objectType="Radio" lockText="1"/>
</file>

<file path=xl/ctrlProps/ctrlProp24.xml><?xml version="1.0" encoding="utf-8"?>
<formControlPr xmlns="http://schemas.microsoft.com/office/spreadsheetml/2009/9/main" objectType="Radio" firstButton="1" fmlaLink="Datenblatt!$D$10" lockText="1"/>
</file>

<file path=xl/ctrlProps/ctrlProp240.xml><?xml version="1.0" encoding="utf-8"?>
<formControlPr xmlns="http://schemas.microsoft.com/office/spreadsheetml/2009/9/main" objectType="Radio" lockText="1"/>
</file>

<file path=xl/ctrlProps/ctrlProp241.xml><?xml version="1.0" encoding="utf-8"?>
<formControlPr xmlns="http://schemas.microsoft.com/office/spreadsheetml/2009/9/main" objectType="Radio" firstButton="1" fmlaLink="Datenblatt!$Q$33" lockText="1"/>
</file>

<file path=xl/ctrlProps/ctrlProp242.xml><?xml version="1.0" encoding="utf-8"?>
<formControlPr xmlns="http://schemas.microsoft.com/office/spreadsheetml/2009/9/main" objectType="Radio" lockText="1"/>
</file>

<file path=xl/ctrlProps/ctrlProp243.xml><?xml version="1.0" encoding="utf-8"?>
<formControlPr xmlns="http://schemas.microsoft.com/office/spreadsheetml/2009/9/main" objectType="Radio"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Radio" firstButton="1" fmlaLink="Datenblatt!$Q$34" lockText="1"/>
</file>

<file path=xl/ctrlProps/ctrlProp246.xml><?xml version="1.0" encoding="utf-8"?>
<formControlPr xmlns="http://schemas.microsoft.com/office/spreadsheetml/2009/9/main" objectType="Radio" lockText="1"/>
</file>

<file path=xl/ctrlProps/ctrlProp247.xml><?xml version="1.0" encoding="utf-8"?>
<formControlPr xmlns="http://schemas.microsoft.com/office/spreadsheetml/2009/9/main" objectType="Radio" lockText="1"/>
</file>

<file path=xl/ctrlProps/ctrlProp248.xml><?xml version="1.0" encoding="utf-8"?>
<formControlPr xmlns="http://schemas.microsoft.com/office/spreadsheetml/2009/9/main" objectType="Radio" lockText="1"/>
</file>

<file path=xl/ctrlProps/ctrlProp249.xml><?xml version="1.0" encoding="utf-8"?>
<formControlPr xmlns="http://schemas.microsoft.com/office/spreadsheetml/2009/9/main" objectType="Radio" firstButton="1" fmlaLink="Datenblatt!$Q$35" lockText="1"/>
</file>

<file path=xl/ctrlProps/ctrlProp25.xml><?xml version="1.0" encoding="utf-8"?>
<formControlPr xmlns="http://schemas.microsoft.com/office/spreadsheetml/2009/9/main" objectType="Radio" lockText="1"/>
</file>

<file path=xl/ctrlProps/ctrlProp250.xml><?xml version="1.0" encoding="utf-8"?>
<formControlPr xmlns="http://schemas.microsoft.com/office/spreadsheetml/2009/9/main" objectType="Radio" lockText="1"/>
</file>

<file path=xl/ctrlProps/ctrlProp251.xml><?xml version="1.0" encoding="utf-8"?>
<formControlPr xmlns="http://schemas.microsoft.com/office/spreadsheetml/2009/9/main" objectType="Radio" lockText="1"/>
</file>

<file path=xl/ctrlProps/ctrlProp252.xml><?xml version="1.0" encoding="utf-8"?>
<formControlPr xmlns="http://schemas.microsoft.com/office/spreadsheetml/2009/9/main" objectType="Radio" lockText="1"/>
</file>

<file path=xl/ctrlProps/ctrlProp253.xml><?xml version="1.0" encoding="utf-8"?>
<formControlPr xmlns="http://schemas.microsoft.com/office/spreadsheetml/2009/9/main" objectType="Radio" firstButton="1" fmlaLink="Datenblatt!$Q$36" lockText="1"/>
</file>

<file path=xl/ctrlProps/ctrlProp254.xml><?xml version="1.0" encoding="utf-8"?>
<formControlPr xmlns="http://schemas.microsoft.com/office/spreadsheetml/2009/9/main" objectType="Radio"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Radio" lockText="1"/>
</file>

<file path=xl/ctrlProps/ctrlProp258.xml><?xml version="1.0" encoding="utf-8"?>
<formControlPr xmlns="http://schemas.microsoft.com/office/spreadsheetml/2009/9/main" objectType="Radio"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Radio"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Radio" lockText="1"/>
</file>

<file path=xl/ctrlProps/ctrlProp262.xml><?xml version="1.0" encoding="utf-8"?>
<formControlPr xmlns="http://schemas.microsoft.com/office/spreadsheetml/2009/9/main" objectType="Radio" lockText="1"/>
</file>

<file path=xl/ctrlProps/ctrlProp263.xml><?xml version="1.0" encoding="utf-8"?>
<formControlPr xmlns="http://schemas.microsoft.com/office/spreadsheetml/2009/9/main" objectType="Radio" lockText="1"/>
</file>

<file path=xl/ctrlProps/ctrlProp264.xml><?xml version="1.0" encoding="utf-8"?>
<formControlPr xmlns="http://schemas.microsoft.com/office/spreadsheetml/2009/9/main" objectType="Radio" lockText="1"/>
</file>

<file path=xl/ctrlProps/ctrlProp265.xml><?xml version="1.0" encoding="utf-8"?>
<formControlPr xmlns="http://schemas.microsoft.com/office/spreadsheetml/2009/9/main" objectType="Radio" lockText="1"/>
</file>

<file path=xl/ctrlProps/ctrlProp266.xml><?xml version="1.0" encoding="utf-8"?>
<formControlPr xmlns="http://schemas.microsoft.com/office/spreadsheetml/2009/9/main" objectType="Radio"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Radio" lockText="1"/>
</file>

<file path=xl/ctrlProps/ctrlProp269.xml><?xml version="1.0" encoding="utf-8"?>
<formControlPr xmlns="http://schemas.microsoft.com/office/spreadsheetml/2009/9/main" objectType="Radio" lockText="1"/>
</file>

<file path=xl/ctrlProps/ctrlProp27.xml><?xml version="1.0" encoding="utf-8"?>
<formControlPr xmlns="http://schemas.microsoft.com/office/spreadsheetml/2009/9/main" objectType="Radio" lockText="1"/>
</file>

<file path=xl/ctrlProps/ctrlProp270.xml><?xml version="1.0" encoding="utf-8"?>
<formControlPr xmlns="http://schemas.microsoft.com/office/spreadsheetml/2009/9/main" objectType="Radio"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Radio"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firstButton="1" fmlaLink="Datenblatt!$D$11"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firstButton="1" fmlaLink="Datenblatt!$D$12"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Radio"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firstButton="1" fmlaLink="Datenblatt!$D$13" lockText="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Radio"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firstButton="1" fmlaLink="Datenblatt!$D$14"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GBox"/>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GBox"/>
</file>

<file path=xl/ctrlProps/ctrlProp51.xml><?xml version="1.0" encoding="utf-8"?>
<formControlPr xmlns="http://schemas.microsoft.com/office/spreadsheetml/2009/9/main" objectType="GBox"/>
</file>

<file path=xl/ctrlProps/ctrlProp52.xml><?xml version="1.0" encoding="utf-8"?>
<formControlPr xmlns="http://schemas.microsoft.com/office/spreadsheetml/2009/9/main" objectType="GBox"/>
</file>

<file path=xl/ctrlProps/ctrlProp53.xml><?xml version="1.0" encoding="utf-8"?>
<formControlPr xmlns="http://schemas.microsoft.com/office/spreadsheetml/2009/9/main" objectType="GBox"/>
</file>

<file path=xl/ctrlProps/ctrlProp54.xml><?xml version="1.0" encoding="utf-8"?>
<formControlPr xmlns="http://schemas.microsoft.com/office/spreadsheetml/2009/9/main" objectType="GBox"/>
</file>

<file path=xl/ctrlProps/ctrlProp55.xml><?xml version="1.0" encoding="utf-8"?>
<formControlPr xmlns="http://schemas.microsoft.com/office/spreadsheetml/2009/9/main" objectType="GBox"/>
</file>

<file path=xl/ctrlProps/ctrlProp56.xml><?xml version="1.0" encoding="utf-8"?>
<formControlPr xmlns="http://schemas.microsoft.com/office/spreadsheetml/2009/9/main" objectType="GBox"/>
</file>

<file path=xl/ctrlProps/ctrlProp57.xml><?xml version="1.0" encoding="utf-8"?>
<formControlPr xmlns="http://schemas.microsoft.com/office/spreadsheetml/2009/9/main" objectType="Radio" firstButton="1" fmlaLink="Datenblatt!$I$7" lockText="1"/>
</file>

<file path=xl/ctrlProps/ctrlProp58.xml><?xml version="1.0" encoding="utf-8"?>
<formControlPr xmlns="http://schemas.microsoft.com/office/spreadsheetml/2009/9/main" objectType="Radio" lockText="1"/>
</file>

<file path=xl/ctrlProps/ctrlProp59.xml><?xml version="1.0" encoding="utf-8"?>
<formControlPr xmlns="http://schemas.microsoft.com/office/spreadsheetml/2009/9/main" objectType="Radio" lockText="1"/>
</file>

<file path=xl/ctrlProps/ctrlProp6.xml><?xml version="1.0" encoding="utf-8"?>
<formControlPr xmlns="http://schemas.microsoft.com/office/spreadsheetml/2009/9/main" objectType="Radio" lockText="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Radio" lockText="1"/>
</file>

<file path=xl/ctrlProps/ctrlProp62.xml><?xml version="1.0" encoding="utf-8"?>
<formControlPr xmlns="http://schemas.microsoft.com/office/spreadsheetml/2009/9/main" objectType="Radio" firstButton="1" fmlaLink="Datenblatt!$I$8" lockText="1"/>
</file>

<file path=xl/ctrlProps/ctrlProp63.xml><?xml version="1.0" encoding="utf-8"?>
<formControlPr xmlns="http://schemas.microsoft.com/office/spreadsheetml/2009/9/main" objectType="Radio"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Radio" lockText="1"/>
</file>

<file path=xl/ctrlProps/ctrlProp66.xml><?xml version="1.0" encoding="utf-8"?>
<formControlPr xmlns="http://schemas.microsoft.com/office/spreadsheetml/2009/9/main" objectType="Radio" lockText="1"/>
</file>

<file path=xl/ctrlProps/ctrlProp67.xml><?xml version="1.0" encoding="utf-8"?>
<formControlPr xmlns="http://schemas.microsoft.com/office/spreadsheetml/2009/9/main" objectType="Radio" firstButton="1" fmlaLink="Datenblatt!$I$9" lockText="1"/>
</file>

<file path=xl/ctrlProps/ctrlProp68.xml><?xml version="1.0" encoding="utf-8"?>
<formControlPr xmlns="http://schemas.microsoft.com/office/spreadsheetml/2009/9/main" objectType="Radio" lockText="1"/>
</file>

<file path=xl/ctrlProps/ctrlProp69.xml><?xml version="1.0" encoding="utf-8"?>
<formControlPr xmlns="http://schemas.microsoft.com/office/spreadsheetml/2009/9/main" objectType="Radio" lockText="1"/>
</file>

<file path=xl/ctrlProps/ctrlProp7.xml><?xml version="1.0" encoding="utf-8"?>
<formControlPr xmlns="http://schemas.microsoft.com/office/spreadsheetml/2009/9/main" objectType="GBox"/>
</file>

<file path=xl/ctrlProps/ctrlProp70.xml><?xml version="1.0" encoding="utf-8"?>
<formControlPr xmlns="http://schemas.microsoft.com/office/spreadsheetml/2009/9/main" objectType="Radio" lockText="1"/>
</file>

<file path=xl/ctrlProps/ctrlProp71.xml><?xml version="1.0" encoding="utf-8"?>
<formControlPr xmlns="http://schemas.microsoft.com/office/spreadsheetml/2009/9/main" objectType="Radio" lockText="1"/>
</file>

<file path=xl/ctrlProps/ctrlProp72.xml><?xml version="1.0" encoding="utf-8"?>
<formControlPr xmlns="http://schemas.microsoft.com/office/spreadsheetml/2009/9/main" objectType="Radio" firstButton="1" fmlaLink="Datenblatt!$I$10" lockText="1"/>
</file>

<file path=xl/ctrlProps/ctrlProp73.xml><?xml version="1.0" encoding="utf-8"?>
<formControlPr xmlns="http://schemas.microsoft.com/office/spreadsheetml/2009/9/main" objectType="Radio" firstButton="1" fmlaLink="Datenblatt!$I$11" lockText="1"/>
</file>

<file path=xl/ctrlProps/ctrlProp74.xml><?xml version="1.0" encoding="utf-8"?>
<formControlPr xmlns="http://schemas.microsoft.com/office/spreadsheetml/2009/9/main" objectType="Radio" firstButton="1" fmlaLink="Datenblatt!$I$12" lockText="1"/>
</file>

<file path=xl/ctrlProps/ctrlProp75.xml><?xml version="1.0" encoding="utf-8"?>
<formControlPr xmlns="http://schemas.microsoft.com/office/spreadsheetml/2009/9/main" objectType="Radio" firstButton="1" fmlaLink="Datenblatt!$I$13" lockText="1"/>
</file>

<file path=xl/ctrlProps/ctrlProp76.xml><?xml version="1.0" encoding="utf-8"?>
<formControlPr xmlns="http://schemas.microsoft.com/office/spreadsheetml/2009/9/main" objectType="Radio" firstButton="1" fmlaLink="Datenblatt!$I$14" lockText="1"/>
</file>

<file path=xl/ctrlProps/ctrlProp77.xml><?xml version="1.0" encoding="utf-8"?>
<formControlPr xmlns="http://schemas.microsoft.com/office/spreadsheetml/2009/9/main" objectType="Radio"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Radio" lockText="1"/>
</file>

<file path=xl/ctrlProps/ctrlProp8.xml><?xml version="1.0" encoding="utf-8"?>
<formControlPr xmlns="http://schemas.microsoft.com/office/spreadsheetml/2009/9/main" objectType="Radio" firstButton="1" fmlaLink="Datenblatt!$D$8" lockText="1"/>
</file>

<file path=xl/ctrlProps/ctrlProp80.xml><?xml version="1.0" encoding="utf-8"?>
<formControlPr xmlns="http://schemas.microsoft.com/office/spreadsheetml/2009/9/main" objectType="Radio" lockText="1"/>
</file>

<file path=xl/ctrlProps/ctrlProp81.xml><?xml version="1.0" encoding="utf-8"?>
<formControlPr xmlns="http://schemas.microsoft.com/office/spreadsheetml/2009/9/main" objectType="Radio" lockText="1"/>
</file>

<file path=xl/ctrlProps/ctrlProp82.xml><?xml version="1.0" encoding="utf-8"?>
<formControlPr xmlns="http://schemas.microsoft.com/office/spreadsheetml/2009/9/main" objectType="Radio" lockText="1"/>
</file>

<file path=xl/ctrlProps/ctrlProp83.xml><?xml version="1.0" encoding="utf-8"?>
<formControlPr xmlns="http://schemas.microsoft.com/office/spreadsheetml/2009/9/main" objectType="Radio"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Radio"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lockText="1"/>
</file>

<file path=xl/ctrlProps/ctrlProp9.xml><?xml version="1.0" encoding="utf-8"?>
<formControlPr xmlns="http://schemas.microsoft.com/office/spreadsheetml/2009/9/main" objectType="Radio" lockText="1"/>
</file>

<file path=xl/ctrlProps/ctrlProp90.xml><?xml version="1.0" encoding="utf-8"?>
<formControlPr xmlns="http://schemas.microsoft.com/office/spreadsheetml/2009/9/main" objectType="Radio" lockText="1"/>
</file>

<file path=xl/ctrlProps/ctrlProp91.xml><?xml version="1.0" encoding="utf-8"?>
<formControlPr xmlns="http://schemas.microsoft.com/office/spreadsheetml/2009/9/main" objectType="Radio" lockText="1"/>
</file>

<file path=xl/ctrlProps/ctrlProp92.xml><?xml version="1.0" encoding="utf-8"?>
<formControlPr xmlns="http://schemas.microsoft.com/office/spreadsheetml/2009/9/main" objectType="Radio"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lockText="1"/>
</file>

<file path=xl/ctrlProps/ctrlProp95.xml><?xml version="1.0" encoding="utf-8"?>
<formControlPr xmlns="http://schemas.microsoft.com/office/spreadsheetml/2009/9/main" objectType="Radio" lockText="1"/>
</file>

<file path=xl/ctrlProps/ctrlProp96.xml><?xml version="1.0" encoding="utf-8"?>
<formControlPr xmlns="http://schemas.microsoft.com/office/spreadsheetml/2009/9/main" objectType="Radio"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GBox"/>
</file>

<file path=xl/ctrlProps/ctrlProp9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Fitness-Report'!A1"/><Relationship Id="rId3" Type="http://schemas.openxmlformats.org/officeDocument/2006/relationships/image" Target="../media/image3.jpeg"/><Relationship Id="rId7" Type="http://schemas.openxmlformats.org/officeDocument/2006/relationships/hyperlink" Target="http://www.ipk.fraunhofer.de/" TargetMode="External"/><Relationship Id="rId12" Type="http://schemas.openxmlformats.org/officeDocument/2006/relationships/hyperlink" Target="#'III. Rahmenbedingungen'!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png"/><Relationship Id="rId11" Type="http://schemas.openxmlformats.org/officeDocument/2006/relationships/hyperlink" Target="#'II. Umgang mit Wissen'!A1"/><Relationship Id="rId5" Type="http://schemas.openxmlformats.org/officeDocument/2006/relationships/hyperlink" Target="http://www.iff.fraunhofer.de/" TargetMode="External"/><Relationship Id="rId10" Type="http://schemas.openxmlformats.org/officeDocument/2006/relationships/hyperlink" Target="#'I. Wissensdom&#228;nen'!A1"/><Relationship Id="rId4" Type="http://schemas.openxmlformats.org/officeDocument/2006/relationships/image" Target="../media/image4.wmf"/><Relationship Id="rId9" Type="http://schemas.openxmlformats.org/officeDocument/2006/relationships/hyperlink" Target="#Anleitung!A1"/><Relationship Id="rId14" Type="http://schemas.openxmlformats.org/officeDocument/2006/relationships/hyperlink" Target="#Kontakt!A1"/></Relationships>
</file>

<file path=xl/drawings/_rels/drawing2.xml.rels><?xml version="1.0" encoding="UTF-8" standalone="yes"?>
<Relationships xmlns="http://schemas.openxmlformats.org/package/2006/relationships"><Relationship Id="rId8" Type="http://schemas.openxmlformats.org/officeDocument/2006/relationships/hyperlink" Target="http://www.prowis.net/#www.prowis.net" TargetMode="External"/><Relationship Id="rId3" Type="http://schemas.openxmlformats.org/officeDocument/2006/relationships/image" Target="../media/image9.jpeg"/><Relationship Id="rId7" Type="http://schemas.openxmlformats.org/officeDocument/2006/relationships/image" Target="../media/image12.emf"/><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4.wmf"/></Relationships>
</file>

<file path=xl/drawings/_rels/drawing3.xml.rels><?xml version="1.0" encoding="UTF-8" standalone="yes"?>
<Relationships xmlns="http://schemas.openxmlformats.org/package/2006/relationships"><Relationship Id="rId2" Type="http://schemas.openxmlformats.org/officeDocument/2006/relationships/image" Target="../media/image4.wmf"/><Relationship Id="rId1"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wmf"/><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4.wmf"/></Relationships>
</file>

<file path=xl/drawings/_rels/drawing6.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1.xml"/><Relationship Id="rId7" Type="http://schemas.openxmlformats.org/officeDocument/2006/relationships/chart" Target="../charts/chart4.xml"/><Relationship Id="rId12" Type="http://schemas.openxmlformats.org/officeDocument/2006/relationships/image" Target="../media/image20.jpeg"/><Relationship Id="rId2" Type="http://schemas.openxmlformats.org/officeDocument/2006/relationships/image" Target="../media/image4.wmf"/><Relationship Id="rId1" Type="http://schemas.openxmlformats.org/officeDocument/2006/relationships/image" Target="../media/image17.jpeg"/><Relationship Id="rId6" Type="http://schemas.openxmlformats.org/officeDocument/2006/relationships/image" Target="../media/image19.jpeg"/><Relationship Id="rId11" Type="http://schemas.openxmlformats.org/officeDocument/2006/relationships/chart" Target="../charts/chart8.xml"/><Relationship Id="rId5" Type="http://schemas.openxmlformats.org/officeDocument/2006/relationships/chart" Target="../charts/chart3.xml"/><Relationship Id="rId10" Type="http://schemas.openxmlformats.org/officeDocument/2006/relationships/chart" Target="../charts/chart7.xml"/><Relationship Id="rId4" Type="http://schemas.openxmlformats.org/officeDocument/2006/relationships/chart" Target="../charts/chart2.xml"/><Relationship Id="rId9" Type="http://schemas.openxmlformats.org/officeDocument/2006/relationships/chart" Target="../charts/chart6.xml"/></Relationships>
</file>

<file path=xl/drawings/_rels/drawing8.xml.rels><?xml version="1.0" encoding="UTF-8" standalone="yes"?>
<Relationships xmlns="http://schemas.openxmlformats.org/package/2006/relationships"><Relationship Id="rId8" Type="http://schemas.openxmlformats.org/officeDocument/2006/relationships/image" Target="../media/image23.jpeg"/><Relationship Id="rId13" Type="http://schemas.openxmlformats.org/officeDocument/2006/relationships/hyperlink" Target="http://www.iff.fraunhofer.de" TargetMode="External"/><Relationship Id="rId3" Type="http://schemas.openxmlformats.org/officeDocument/2006/relationships/hyperlink" Target="http://www.ipk.fraunhofer.de/" TargetMode="External"/><Relationship Id="rId7" Type="http://schemas.openxmlformats.org/officeDocument/2006/relationships/image" Target="../media/image22.jpeg"/><Relationship Id="rId12" Type="http://schemas.openxmlformats.org/officeDocument/2006/relationships/hyperlink" Target="http://www.wissensmanagement.fhg.de/" TargetMode="External"/><Relationship Id="rId2" Type="http://schemas.openxmlformats.org/officeDocument/2006/relationships/image" Target="../media/image5.png"/><Relationship Id="rId1" Type="http://schemas.openxmlformats.org/officeDocument/2006/relationships/hyperlink" Target="http://www.iff.fraunhofer.de/" TargetMode="External"/><Relationship Id="rId6" Type="http://schemas.openxmlformats.org/officeDocument/2006/relationships/image" Target="../media/image21.jpeg"/><Relationship Id="rId11" Type="http://schemas.openxmlformats.org/officeDocument/2006/relationships/hyperlink" Target="mailto:ronald.orth@ipk.fraunhofer.de" TargetMode="External"/><Relationship Id="rId5" Type="http://schemas.openxmlformats.org/officeDocument/2006/relationships/image" Target="../media/image4.wmf"/><Relationship Id="rId10" Type="http://schemas.openxmlformats.org/officeDocument/2006/relationships/hyperlink" Target="http://www.springer.com/business+&amp;+management/organization/book/978-3-540-69362-8?cm_mmc=Google-_-Book%20Search-_-Springer-_-0" TargetMode="External"/><Relationship Id="rId4" Type="http://schemas.openxmlformats.org/officeDocument/2006/relationships/image" Target="../media/image6.png"/><Relationship Id="rId9" Type="http://schemas.openxmlformats.org/officeDocument/2006/relationships/image" Target="../media/image24.png"/><Relationship Id="rId14" Type="http://schemas.openxmlformats.org/officeDocument/2006/relationships/hyperlink" Target="mailto:stefan.voigt@iff.fraunhofer.de"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25186</xdr:colOff>
      <xdr:row>14</xdr:row>
      <xdr:rowOff>314170</xdr:rowOff>
    </xdr:from>
    <xdr:to>
      <xdr:col>3</xdr:col>
      <xdr:colOff>1645186</xdr:colOff>
      <xdr:row>16</xdr:row>
      <xdr:rowOff>206346</xdr:rowOff>
    </xdr:to>
    <xdr:pic>
      <xdr:nvPicPr>
        <xdr:cNvPr id="11859" name="Picture 1" descr="icon_ka1a"/>
        <xdr:cNvPicPr>
          <a:picLocks noChangeArrowheads="1"/>
        </xdr:cNvPicPr>
      </xdr:nvPicPr>
      <xdr:blipFill>
        <a:blip xmlns:r="http://schemas.openxmlformats.org/officeDocument/2006/relationships" r:embed="rId1" cstate="print"/>
        <a:srcRect l="2272" t="14503" r="2272" b="12213"/>
        <a:stretch>
          <a:fillRect/>
        </a:stretch>
      </xdr:blipFill>
      <xdr:spPr bwMode="auto">
        <a:xfrm>
          <a:off x="2714598" y="6096405"/>
          <a:ext cx="1620000" cy="1080000"/>
        </a:xfrm>
        <a:prstGeom prst="rect">
          <a:avLst/>
        </a:prstGeom>
        <a:noFill/>
        <a:ln w="9525">
          <a:solidFill>
            <a:srgbClr val="808080"/>
          </a:solidFill>
          <a:miter lim="800000"/>
          <a:headEnd/>
          <a:tailEnd/>
        </a:ln>
      </xdr:spPr>
    </xdr:pic>
    <xdr:clientData/>
  </xdr:twoCellAnchor>
  <xdr:twoCellAnchor editAs="oneCell">
    <xdr:from>
      <xdr:col>5</xdr:col>
      <xdr:colOff>49253</xdr:colOff>
      <xdr:row>14</xdr:row>
      <xdr:rowOff>314170</xdr:rowOff>
    </xdr:from>
    <xdr:to>
      <xdr:col>5</xdr:col>
      <xdr:colOff>1658469</xdr:colOff>
      <xdr:row>16</xdr:row>
      <xdr:rowOff>206346</xdr:rowOff>
    </xdr:to>
    <xdr:pic>
      <xdr:nvPicPr>
        <xdr:cNvPr id="11860" name="Picture 2" descr="icon_tom1a"/>
        <xdr:cNvPicPr>
          <a:picLocks noChangeArrowheads="1"/>
        </xdr:cNvPicPr>
      </xdr:nvPicPr>
      <xdr:blipFill>
        <a:blip xmlns:r="http://schemas.openxmlformats.org/officeDocument/2006/relationships" r:embed="rId2" cstate="print"/>
        <a:srcRect l="3760" t="13179" r="3008" b="13177"/>
        <a:stretch>
          <a:fillRect/>
        </a:stretch>
      </xdr:blipFill>
      <xdr:spPr bwMode="auto">
        <a:xfrm>
          <a:off x="5248782" y="6096405"/>
          <a:ext cx="1609216" cy="1080000"/>
        </a:xfrm>
        <a:prstGeom prst="rect">
          <a:avLst/>
        </a:prstGeom>
        <a:noFill/>
        <a:ln w="9525">
          <a:solidFill>
            <a:srgbClr val="808080"/>
          </a:solidFill>
          <a:miter lim="800000"/>
          <a:headEnd/>
          <a:tailEnd/>
        </a:ln>
      </xdr:spPr>
    </xdr:pic>
    <xdr:clientData/>
  </xdr:twoCellAnchor>
  <xdr:twoCellAnchor editAs="oneCell">
    <xdr:from>
      <xdr:col>0</xdr:col>
      <xdr:colOff>68352</xdr:colOff>
      <xdr:row>14</xdr:row>
      <xdr:rowOff>314170</xdr:rowOff>
    </xdr:from>
    <xdr:to>
      <xdr:col>1</xdr:col>
      <xdr:colOff>679823</xdr:colOff>
      <xdr:row>16</xdr:row>
      <xdr:rowOff>206346</xdr:rowOff>
    </xdr:to>
    <xdr:pic>
      <xdr:nvPicPr>
        <xdr:cNvPr id="11861" name="Picture 7" descr="icon_wdomaenen_diagramm"/>
        <xdr:cNvPicPr>
          <a:picLocks noChangeArrowheads="1"/>
        </xdr:cNvPicPr>
      </xdr:nvPicPr>
      <xdr:blipFill>
        <a:blip xmlns:r="http://schemas.openxmlformats.org/officeDocument/2006/relationships" r:embed="rId3" cstate="print"/>
        <a:srcRect l="3030" t="2040" r="2272"/>
        <a:stretch>
          <a:fillRect/>
        </a:stretch>
      </xdr:blipFill>
      <xdr:spPr bwMode="auto">
        <a:xfrm>
          <a:off x="68352" y="6096405"/>
          <a:ext cx="1620000" cy="1080000"/>
        </a:xfrm>
        <a:prstGeom prst="rect">
          <a:avLst/>
        </a:prstGeom>
        <a:noFill/>
        <a:ln w="9525">
          <a:solidFill>
            <a:srgbClr val="808080"/>
          </a:solidFill>
          <a:miter lim="800000"/>
          <a:headEnd/>
          <a:tailEnd/>
        </a:ln>
      </xdr:spPr>
    </xdr:pic>
    <xdr:clientData/>
  </xdr:twoCellAnchor>
  <xdr:twoCellAnchor>
    <xdr:from>
      <xdr:col>0</xdr:col>
      <xdr:colOff>44824</xdr:colOff>
      <xdr:row>0</xdr:row>
      <xdr:rowOff>69474</xdr:rowOff>
    </xdr:from>
    <xdr:to>
      <xdr:col>4</xdr:col>
      <xdr:colOff>363880</xdr:colOff>
      <xdr:row>2</xdr:row>
      <xdr:rowOff>176239</xdr:rowOff>
    </xdr:to>
    <xdr:pic>
      <xdr:nvPicPr>
        <xdr:cNvPr id="11864" name="Picture 17"/>
        <xdr:cNvPicPr>
          <a:picLocks noChangeAspect="1" noChangeArrowheads="1"/>
        </xdr:cNvPicPr>
      </xdr:nvPicPr>
      <xdr:blipFill>
        <a:blip xmlns:r="http://schemas.openxmlformats.org/officeDocument/2006/relationships" r:embed="rId4" cstate="print"/>
        <a:srcRect/>
        <a:stretch>
          <a:fillRect/>
        </a:stretch>
      </xdr:blipFill>
      <xdr:spPr bwMode="auto">
        <a:xfrm>
          <a:off x="44824" y="69474"/>
          <a:ext cx="4778997" cy="936000"/>
        </a:xfrm>
        <a:prstGeom prst="rect">
          <a:avLst/>
        </a:prstGeom>
        <a:noFill/>
        <a:ln w="9525">
          <a:noFill/>
          <a:miter lim="800000"/>
          <a:headEnd/>
          <a:tailEnd/>
        </a:ln>
      </xdr:spPr>
    </xdr:pic>
    <xdr:clientData/>
  </xdr:twoCellAnchor>
  <xdr:twoCellAnchor editAs="oneCell">
    <xdr:from>
      <xdr:col>4</xdr:col>
      <xdr:colOff>1064565</xdr:colOff>
      <xdr:row>21</xdr:row>
      <xdr:rowOff>286312</xdr:rowOff>
    </xdr:from>
    <xdr:to>
      <xdr:col>5</xdr:col>
      <xdr:colOff>1127</xdr:colOff>
      <xdr:row>21</xdr:row>
      <xdr:rowOff>826312</xdr:rowOff>
    </xdr:to>
    <xdr:pic>
      <xdr:nvPicPr>
        <xdr:cNvPr id="11865" name="Picture 19" descr="iff_85mm_p334">
          <a:hlinkClick xmlns:r="http://schemas.openxmlformats.org/officeDocument/2006/relationships" r:id="rId5" tooltip="Fraunhofer IFF"/>
        </xdr:cNvPr>
        <xdr:cNvPicPr>
          <a:picLocks noChangeAspect="1" noChangeArrowheads="1"/>
        </xdr:cNvPicPr>
      </xdr:nvPicPr>
      <xdr:blipFill>
        <a:blip xmlns:r="http://schemas.openxmlformats.org/officeDocument/2006/relationships" r:embed="rId6" cstate="print"/>
        <a:stretch>
          <a:fillRect/>
        </a:stretch>
      </xdr:blipFill>
      <xdr:spPr bwMode="auto">
        <a:xfrm>
          <a:off x="4941800" y="9878547"/>
          <a:ext cx="1983440" cy="540000"/>
        </a:xfrm>
        <a:prstGeom prst="rect">
          <a:avLst/>
        </a:prstGeom>
        <a:noFill/>
        <a:ln>
          <a:noFill/>
        </a:ln>
      </xdr:spPr>
    </xdr:pic>
    <xdr:clientData/>
  </xdr:twoCellAnchor>
  <xdr:twoCellAnchor editAs="oneCell">
    <xdr:from>
      <xdr:col>0</xdr:col>
      <xdr:colOff>65553</xdr:colOff>
      <xdr:row>21</xdr:row>
      <xdr:rowOff>275105</xdr:rowOff>
    </xdr:from>
    <xdr:to>
      <xdr:col>0</xdr:col>
      <xdr:colOff>65553</xdr:colOff>
      <xdr:row>21</xdr:row>
      <xdr:rowOff>815105</xdr:rowOff>
    </xdr:to>
    <xdr:pic>
      <xdr:nvPicPr>
        <xdr:cNvPr id="11866" name="Picture 20" descr="ipk_85mm_p334">
          <a:hlinkClick xmlns:r="http://schemas.openxmlformats.org/officeDocument/2006/relationships" r:id="rId7" tooltip="Fraunhofer IPK"/>
        </xdr:cNvPr>
        <xdr:cNvPicPr>
          <a:picLocks noChangeAspect="1" noChangeArrowheads="1"/>
        </xdr:cNvPicPr>
      </xdr:nvPicPr>
      <xdr:blipFill>
        <a:blip xmlns:r="http://schemas.openxmlformats.org/officeDocument/2006/relationships" r:embed="rId8"/>
        <a:stretch>
          <a:fillRect/>
        </a:stretch>
      </xdr:blipFill>
      <xdr:spPr bwMode="auto">
        <a:xfrm>
          <a:off x="65553" y="9788899"/>
          <a:ext cx="1971822" cy="540000"/>
        </a:xfrm>
        <a:prstGeom prst="rect">
          <a:avLst/>
        </a:prstGeom>
        <a:noFill/>
        <a:ln>
          <a:noFill/>
        </a:ln>
      </xdr:spPr>
    </xdr:pic>
    <xdr:clientData/>
  </xdr:twoCellAnchor>
  <xdr:twoCellAnchor editAs="oneCell">
    <xdr:from>
      <xdr:col>2</xdr:col>
      <xdr:colOff>614595</xdr:colOff>
      <xdr:row>21</xdr:row>
      <xdr:rowOff>222000</xdr:rowOff>
    </xdr:from>
    <xdr:to>
      <xdr:col>4</xdr:col>
      <xdr:colOff>18032</xdr:colOff>
      <xdr:row>21</xdr:row>
      <xdr:rowOff>761999</xdr:rowOff>
    </xdr:to>
    <xdr:pic>
      <xdr:nvPicPr>
        <xdr:cNvPr id="14" name="Picture 19" descr="iff_85mm_p334">
          <a:hlinkClick xmlns:r="http://schemas.openxmlformats.org/officeDocument/2006/relationships" r:id="rId5" tooltip="Fraunhofer IFF"/>
        </xdr:cNvPr>
        <xdr:cNvPicPr>
          <a:picLocks noChangeAspect="1" noChangeArrowheads="1"/>
        </xdr:cNvPicPr>
      </xdr:nvPicPr>
      <xdr:blipFill>
        <a:blip xmlns:r="http://schemas.openxmlformats.org/officeDocument/2006/relationships" r:embed="rId6" cstate="print"/>
        <a:stretch>
          <a:fillRect/>
        </a:stretch>
      </xdr:blipFill>
      <xdr:spPr bwMode="auto">
        <a:xfrm>
          <a:off x="2386245" y="9718425"/>
          <a:ext cx="1975187" cy="539999"/>
        </a:xfrm>
        <a:prstGeom prst="rect">
          <a:avLst/>
        </a:prstGeom>
        <a:noFill/>
        <a:ln>
          <a:noFill/>
        </a:ln>
      </xdr:spPr>
    </xdr:pic>
    <xdr:clientData/>
  </xdr:twoCellAnchor>
  <xdr:twoCellAnchor editAs="oneCell">
    <xdr:from>
      <xdr:col>0</xdr:col>
      <xdr:colOff>44816</xdr:colOff>
      <xdr:row>21</xdr:row>
      <xdr:rowOff>215525</xdr:rowOff>
    </xdr:from>
    <xdr:to>
      <xdr:col>2</xdr:col>
      <xdr:colOff>268762</xdr:colOff>
      <xdr:row>21</xdr:row>
      <xdr:rowOff>755525</xdr:rowOff>
    </xdr:to>
    <xdr:pic>
      <xdr:nvPicPr>
        <xdr:cNvPr id="15" name="Picture 20" descr="ipk_85mm_p334">
          <a:hlinkClick xmlns:r="http://schemas.openxmlformats.org/officeDocument/2006/relationships" r:id="rId7" tooltip="Fraunhofer IPK"/>
        </xdr:cNvPr>
        <xdr:cNvPicPr>
          <a:picLocks noChangeAspect="1" noChangeArrowheads="1"/>
        </xdr:cNvPicPr>
      </xdr:nvPicPr>
      <xdr:blipFill>
        <a:blip xmlns:r="http://schemas.openxmlformats.org/officeDocument/2006/relationships" r:embed="rId8" cstate="print"/>
        <a:stretch>
          <a:fillRect/>
        </a:stretch>
      </xdr:blipFill>
      <xdr:spPr bwMode="auto">
        <a:xfrm>
          <a:off x="44816" y="9711950"/>
          <a:ext cx="1995596" cy="540000"/>
        </a:xfrm>
        <a:prstGeom prst="rect">
          <a:avLst/>
        </a:prstGeom>
        <a:noFill/>
        <a:ln>
          <a:noFill/>
        </a:ln>
      </xdr:spPr>
    </xdr:pic>
    <xdr:clientData/>
  </xdr:twoCellAnchor>
  <xdr:twoCellAnchor>
    <xdr:from>
      <xdr:col>5</xdr:col>
      <xdr:colOff>123824</xdr:colOff>
      <xdr:row>21</xdr:row>
      <xdr:rowOff>247650</xdr:rowOff>
    </xdr:from>
    <xdr:to>
      <xdr:col>5</xdr:col>
      <xdr:colOff>483824</xdr:colOff>
      <xdr:row>21</xdr:row>
      <xdr:rowOff>535650</xdr:rowOff>
    </xdr:to>
    <xdr:grpSp>
      <xdr:nvGrpSpPr>
        <xdr:cNvPr id="10" name="Gruppieren 9"/>
        <xdr:cNvGrpSpPr/>
      </xdr:nvGrpSpPr>
      <xdr:grpSpPr>
        <a:xfrm>
          <a:off x="5219699" y="9744075"/>
          <a:ext cx="360000" cy="288000"/>
          <a:chOff x="6490851" y="10510404"/>
          <a:chExt cx="648000" cy="360000"/>
        </a:xfrm>
      </xdr:grpSpPr>
      <xdr:sp macro="[0]!Naechstes_Tabellenblatt" textlink="">
        <xdr:nvSpPr>
          <xdr:cNvPr id="11" name="Rechteck 10"/>
          <xdr:cNvSpPr/>
        </xdr:nvSpPr>
        <xdr:spPr>
          <a:xfrm>
            <a:off x="6490851" y="10510404"/>
            <a:ext cx="648000" cy="36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0]!Naechstes_Tabellenblatt" textlink="">
        <xdr:nvSpPr>
          <xdr:cNvPr id="12" name="Pfeil nach rechts 11"/>
          <xdr:cNvSpPr/>
        </xdr:nvSpPr>
        <xdr:spPr>
          <a:xfrm>
            <a:off x="6767944" y="10618404"/>
            <a:ext cx="108000" cy="144000"/>
          </a:xfrm>
          <a:prstGeom prst="rightArrow">
            <a:avLst>
              <a:gd name="adj1" fmla="val 50000"/>
              <a:gd name="adj2" fmla="val 387805"/>
            </a:avLst>
          </a:prstGeom>
          <a:solidFill>
            <a:srgbClr val="008080"/>
          </a:solidFill>
          <a:ln>
            <a:solidFill>
              <a:schemeClr val="bg1">
                <a:lumMod val="50000"/>
              </a:schemeClr>
            </a:solidFill>
          </a:ln>
          <a:scene3d>
            <a:camera prst="orthographicFront"/>
            <a:lightRig rig="threePt" dir="t"/>
          </a:scene3d>
          <a:sp3d>
            <a:bevelT w="25400" h="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fPrintsWithSheet="0"/>
  </xdr:twoCellAnchor>
  <xdr:twoCellAnchor>
    <xdr:from>
      <xdr:col>0</xdr:col>
      <xdr:colOff>47625</xdr:colOff>
      <xdr:row>8</xdr:row>
      <xdr:rowOff>66675</xdr:rowOff>
    </xdr:from>
    <xdr:to>
      <xdr:col>0</xdr:col>
      <xdr:colOff>911625</xdr:colOff>
      <xdr:row>8</xdr:row>
      <xdr:rowOff>354675</xdr:rowOff>
    </xdr:to>
    <xdr:sp macro="" textlink="">
      <xdr:nvSpPr>
        <xdr:cNvPr id="8193" name="Text Box 1">
          <a:hlinkClick xmlns:r="http://schemas.openxmlformats.org/officeDocument/2006/relationships" r:id="rId9"/>
        </xdr:cNvPr>
        <xdr:cNvSpPr txBox="1">
          <a:spLocks noChangeArrowheads="1"/>
        </xdr:cNvSpPr>
      </xdr:nvSpPr>
      <xdr:spPr bwMode="auto">
        <a:xfrm>
          <a:off x="47625" y="3486150"/>
          <a:ext cx="864000" cy="28800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de-DE" sz="1600" b="0" i="0" strike="noStrike">
              <a:solidFill>
                <a:srgbClr val="008080"/>
              </a:solidFill>
              <a:latin typeface="Arial"/>
              <a:cs typeface="Arial"/>
            </a:rPr>
            <a:t>Anleitung</a:t>
          </a:r>
        </a:p>
      </xdr:txBody>
    </xdr:sp>
    <xdr:clientData/>
  </xdr:twoCellAnchor>
  <xdr:twoCellAnchor>
    <xdr:from>
      <xdr:col>0</xdr:col>
      <xdr:colOff>47625</xdr:colOff>
      <xdr:row>9</xdr:row>
      <xdr:rowOff>39624</xdr:rowOff>
    </xdr:from>
    <xdr:to>
      <xdr:col>2</xdr:col>
      <xdr:colOff>111975</xdr:colOff>
      <xdr:row>9</xdr:row>
      <xdr:rowOff>327624</xdr:rowOff>
    </xdr:to>
    <xdr:sp macro="" textlink="">
      <xdr:nvSpPr>
        <xdr:cNvPr id="8194" name="Text Box 2">
          <a:hlinkClick xmlns:r="http://schemas.openxmlformats.org/officeDocument/2006/relationships" r:id="rId10"/>
        </xdr:cNvPr>
        <xdr:cNvSpPr txBox="1">
          <a:spLocks noChangeArrowheads="1"/>
        </xdr:cNvSpPr>
      </xdr:nvSpPr>
      <xdr:spPr bwMode="auto">
        <a:xfrm>
          <a:off x="47625" y="3878199"/>
          <a:ext cx="1836000" cy="28800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de-DE" sz="1600" b="0" i="0" strike="noStrike">
              <a:solidFill>
                <a:srgbClr val="008080"/>
              </a:solidFill>
              <a:latin typeface="Arial"/>
              <a:cs typeface="Arial"/>
            </a:rPr>
            <a:t>I. Wissensdomänen</a:t>
          </a:r>
        </a:p>
      </xdr:txBody>
    </xdr:sp>
    <xdr:clientData/>
  </xdr:twoCellAnchor>
  <xdr:twoCellAnchor>
    <xdr:from>
      <xdr:col>0</xdr:col>
      <xdr:colOff>47625</xdr:colOff>
      <xdr:row>10</xdr:row>
      <xdr:rowOff>12573</xdr:rowOff>
    </xdr:from>
    <xdr:to>
      <xdr:col>2</xdr:col>
      <xdr:colOff>363975</xdr:colOff>
      <xdr:row>10</xdr:row>
      <xdr:rowOff>300573</xdr:rowOff>
    </xdr:to>
    <xdr:sp macro="" textlink="">
      <xdr:nvSpPr>
        <xdr:cNvPr id="8195" name="Text Box 3">
          <a:hlinkClick xmlns:r="http://schemas.openxmlformats.org/officeDocument/2006/relationships" r:id="rId11"/>
        </xdr:cNvPr>
        <xdr:cNvSpPr txBox="1">
          <a:spLocks noChangeArrowheads="1"/>
        </xdr:cNvSpPr>
      </xdr:nvSpPr>
      <xdr:spPr bwMode="auto">
        <a:xfrm>
          <a:off x="47625" y="4270248"/>
          <a:ext cx="2088000" cy="28800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de-DE" sz="1600" b="0" i="0" strike="noStrike">
              <a:solidFill>
                <a:srgbClr val="008080"/>
              </a:solidFill>
              <a:latin typeface="Arial"/>
              <a:cs typeface="Arial"/>
            </a:rPr>
            <a:t>II. Umgang mit Wissen</a:t>
          </a:r>
        </a:p>
      </xdr:txBody>
    </xdr:sp>
    <xdr:clientData/>
  </xdr:twoCellAnchor>
  <xdr:twoCellAnchor>
    <xdr:from>
      <xdr:col>0</xdr:col>
      <xdr:colOff>47625</xdr:colOff>
      <xdr:row>10</xdr:row>
      <xdr:rowOff>404622</xdr:rowOff>
    </xdr:from>
    <xdr:to>
      <xdr:col>2</xdr:col>
      <xdr:colOff>543975</xdr:colOff>
      <xdr:row>11</xdr:row>
      <xdr:rowOff>273522</xdr:rowOff>
    </xdr:to>
    <xdr:sp macro="" textlink="">
      <xdr:nvSpPr>
        <xdr:cNvPr id="8196" name="Text Box 4">
          <a:hlinkClick xmlns:r="http://schemas.openxmlformats.org/officeDocument/2006/relationships" r:id="rId12"/>
        </xdr:cNvPr>
        <xdr:cNvSpPr txBox="1">
          <a:spLocks noChangeArrowheads="1"/>
        </xdr:cNvSpPr>
      </xdr:nvSpPr>
      <xdr:spPr bwMode="auto">
        <a:xfrm>
          <a:off x="47625" y="4662297"/>
          <a:ext cx="2268000" cy="28800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de-DE" sz="1600" b="0" i="0" strike="noStrike">
              <a:solidFill>
                <a:srgbClr val="008080"/>
              </a:solidFill>
              <a:latin typeface="Arial"/>
              <a:cs typeface="Arial"/>
            </a:rPr>
            <a:t>III. Rahmenbedingungen</a:t>
          </a:r>
        </a:p>
      </xdr:txBody>
    </xdr:sp>
    <xdr:clientData/>
  </xdr:twoCellAnchor>
  <xdr:twoCellAnchor>
    <xdr:from>
      <xdr:col>0</xdr:col>
      <xdr:colOff>47625</xdr:colOff>
      <xdr:row>11</xdr:row>
      <xdr:rowOff>377571</xdr:rowOff>
    </xdr:from>
    <xdr:to>
      <xdr:col>1</xdr:col>
      <xdr:colOff>405975</xdr:colOff>
      <xdr:row>12</xdr:row>
      <xdr:rowOff>246471</xdr:rowOff>
    </xdr:to>
    <xdr:sp macro="" textlink="">
      <xdr:nvSpPr>
        <xdr:cNvPr id="8197" name="Text Box 5">
          <a:hlinkClick xmlns:r="http://schemas.openxmlformats.org/officeDocument/2006/relationships" r:id="rId13"/>
        </xdr:cNvPr>
        <xdr:cNvSpPr txBox="1">
          <a:spLocks noChangeArrowheads="1"/>
        </xdr:cNvSpPr>
      </xdr:nvSpPr>
      <xdr:spPr bwMode="auto">
        <a:xfrm>
          <a:off x="47625" y="5054346"/>
          <a:ext cx="1368000" cy="28800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de-DE" sz="1600" b="0" i="0" strike="noStrike">
              <a:solidFill>
                <a:srgbClr val="008080"/>
              </a:solidFill>
              <a:latin typeface="Arial"/>
              <a:cs typeface="Arial"/>
            </a:rPr>
            <a:t>Fitness-Report</a:t>
          </a:r>
        </a:p>
      </xdr:txBody>
    </xdr:sp>
    <xdr:clientData/>
  </xdr:twoCellAnchor>
  <xdr:twoCellAnchor>
    <xdr:from>
      <xdr:col>0</xdr:col>
      <xdr:colOff>47625</xdr:colOff>
      <xdr:row>12</xdr:row>
      <xdr:rowOff>350520</xdr:rowOff>
    </xdr:from>
    <xdr:to>
      <xdr:col>0</xdr:col>
      <xdr:colOff>767625</xdr:colOff>
      <xdr:row>13</xdr:row>
      <xdr:rowOff>219420</xdr:rowOff>
    </xdr:to>
    <xdr:sp macro="" textlink="">
      <xdr:nvSpPr>
        <xdr:cNvPr id="8198" name="Text Box 6">
          <a:hlinkClick xmlns:r="http://schemas.openxmlformats.org/officeDocument/2006/relationships" r:id="rId14"/>
        </xdr:cNvPr>
        <xdr:cNvSpPr txBox="1">
          <a:spLocks noChangeArrowheads="1"/>
        </xdr:cNvSpPr>
      </xdr:nvSpPr>
      <xdr:spPr bwMode="auto">
        <a:xfrm>
          <a:off x="47625" y="5446395"/>
          <a:ext cx="720000" cy="28800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de-DE" sz="1600" b="0" i="0" strike="noStrike">
              <a:solidFill>
                <a:srgbClr val="008080"/>
              </a:solidFill>
              <a:latin typeface="Arial"/>
              <a:cs typeface="Arial"/>
            </a:rPr>
            <a:t>Kontakt</a:t>
          </a:r>
        </a:p>
      </xdr:txBody>
    </xdr:sp>
    <xdr:clientData/>
  </xdr:twoCellAnchor>
  <xdr:twoCellAnchor>
    <xdr:from>
      <xdr:col>0</xdr:col>
      <xdr:colOff>600075</xdr:colOff>
      <xdr:row>17</xdr:row>
      <xdr:rowOff>144399</xdr:rowOff>
    </xdr:from>
    <xdr:to>
      <xdr:col>1</xdr:col>
      <xdr:colOff>166425</xdr:colOff>
      <xdr:row>17</xdr:row>
      <xdr:rowOff>360399</xdr:rowOff>
    </xdr:to>
    <xdr:sp macro="" textlink="">
      <xdr:nvSpPr>
        <xdr:cNvPr id="23" name="Text Box 2">
          <a:hlinkClick xmlns:r="http://schemas.openxmlformats.org/officeDocument/2006/relationships" r:id="rId10"/>
        </xdr:cNvPr>
        <xdr:cNvSpPr txBox="1">
          <a:spLocks noChangeArrowheads="1"/>
        </xdr:cNvSpPr>
      </xdr:nvSpPr>
      <xdr:spPr bwMode="auto">
        <a:xfrm>
          <a:off x="600075" y="7583424"/>
          <a:ext cx="576000" cy="21600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de-DE" sz="1600" b="0" i="0" strike="noStrike">
              <a:solidFill>
                <a:srgbClr val="008080"/>
              </a:solidFill>
              <a:latin typeface="Arial"/>
              <a:cs typeface="Arial"/>
            </a:rPr>
            <a:t>Teil I</a:t>
          </a:r>
        </a:p>
      </xdr:txBody>
    </xdr:sp>
    <xdr:clientData/>
  </xdr:twoCellAnchor>
  <xdr:twoCellAnchor>
    <xdr:from>
      <xdr:col>3</xdr:col>
      <xdr:colOff>514350</xdr:colOff>
      <xdr:row>17</xdr:row>
      <xdr:rowOff>144399</xdr:rowOff>
    </xdr:from>
    <xdr:to>
      <xdr:col>3</xdr:col>
      <xdr:colOff>1090350</xdr:colOff>
      <xdr:row>17</xdr:row>
      <xdr:rowOff>360399</xdr:rowOff>
    </xdr:to>
    <xdr:sp macro="" textlink="">
      <xdr:nvSpPr>
        <xdr:cNvPr id="24" name="Text Box 3">
          <a:hlinkClick xmlns:r="http://schemas.openxmlformats.org/officeDocument/2006/relationships" r:id="rId11"/>
        </xdr:cNvPr>
        <xdr:cNvSpPr txBox="1">
          <a:spLocks noChangeArrowheads="1"/>
        </xdr:cNvSpPr>
      </xdr:nvSpPr>
      <xdr:spPr bwMode="auto">
        <a:xfrm>
          <a:off x="3200400" y="7583424"/>
          <a:ext cx="576000" cy="21600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de-DE" sz="1600" b="0" i="0" strike="noStrike">
              <a:solidFill>
                <a:srgbClr val="008080"/>
              </a:solidFill>
              <a:latin typeface="Arial"/>
              <a:cs typeface="Arial"/>
            </a:rPr>
            <a:t>Teil</a:t>
          </a:r>
          <a:r>
            <a:rPr lang="de-DE" sz="1600" b="0" i="0" strike="noStrike" baseline="0">
              <a:solidFill>
                <a:srgbClr val="008080"/>
              </a:solidFill>
              <a:latin typeface="Arial"/>
              <a:cs typeface="Arial"/>
            </a:rPr>
            <a:t> II</a:t>
          </a:r>
          <a:endParaRPr lang="de-DE" sz="1600" b="0" i="0" strike="noStrike">
            <a:solidFill>
              <a:srgbClr val="008080"/>
            </a:solidFill>
            <a:latin typeface="Arial"/>
            <a:cs typeface="Arial"/>
          </a:endParaRPr>
        </a:p>
      </xdr:txBody>
    </xdr:sp>
    <xdr:clientData/>
  </xdr:twoCellAnchor>
  <xdr:twoCellAnchor>
    <xdr:from>
      <xdr:col>5</xdr:col>
      <xdr:colOff>571500</xdr:colOff>
      <xdr:row>17</xdr:row>
      <xdr:rowOff>144399</xdr:rowOff>
    </xdr:from>
    <xdr:to>
      <xdr:col>5</xdr:col>
      <xdr:colOff>1147500</xdr:colOff>
      <xdr:row>17</xdr:row>
      <xdr:rowOff>360399</xdr:rowOff>
    </xdr:to>
    <xdr:sp macro="" textlink="">
      <xdr:nvSpPr>
        <xdr:cNvPr id="25" name="Text Box 4">
          <a:hlinkClick xmlns:r="http://schemas.openxmlformats.org/officeDocument/2006/relationships" r:id="rId12"/>
        </xdr:cNvPr>
        <xdr:cNvSpPr txBox="1">
          <a:spLocks noChangeArrowheads="1"/>
        </xdr:cNvSpPr>
      </xdr:nvSpPr>
      <xdr:spPr bwMode="auto">
        <a:xfrm>
          <a:off x="5657850" y="7583424"/>
          <a:ext cx="576000" cy="21600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de-DE" sz="1600" b="0" i="0" strike="noStrike">
              <a:solidFill>
                <a:srgbClr val="008080"/>
              </a:solidFill>
              <a:latin typeface="Arial"/>
              <a:cs typeface="Arial"/>
            </a:rPr>
            <a:t>Teil III</a:t>
          </a:r>
        </a:p>
      </xdr:txBody>
    </xdr:sp>
    <xdr:clientData/>
  </xdr:twoCellAnchor>
  <xdr:twoCellAnchor>
    <xdr:from>
      <xdr:col>5</xdr:col>
      <xdr:colOff>552450</xdr:colOff>
      <xdr:row>21</xdr:row>
      <xdr:rowOff>295275</xdr:rowOff>
    </xdr:from>
    <xdr:to>
      <xdr:col>5</xdr:col>
      <xdr:colOff>1259700</xdr:colOff>
      <xdr:row>21</xdr:row>
      <xdr:rowOff>587475</xdr:rowOff>
    </xdr:to>
    <xdr:sp macro="" textlink="">
      <xdr:nvSpPr>
        <xdr:cNvPr id="26" name="Rechteck 25"/>
        <xdr:cNvSpPr/>
      </xdr:nvSpPr>
      <xdr:spPr>
        <a:xfrm>
          <a:off x="5638800" y="9791700"/>
          <a:ext cx="707250" cy="292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de-DE" sz="2400" b="1">
              <a:solidFill>
                <a:sysClr val="windowText" lastClr="000000"/>
              </a:solidFill>
              <a:latin typeface="Arial" pitchFamily="34" charset="0"/>
              <a:cs typeface="Arial" pitchFamily="34" charset="0"/>
            </a:rPr>
            <a:t>Start</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352425</xdr:rowOff>
    </xdr:from>
    <xdr:to>
      <xdr:col>11</xdr:col>
      <xdr:colOff>19049</xdr:colOff>
      <xdr:row>10</xdr:row>
      <xdr:rowOff>9525</xdr:rowOff>
    </xdr:to>
    <xdr:sp macro="" textlink="">
      <xdr:nvSpPr>
        <xdr:cNvPr id="2" name="Abgerundetes Rechteck 1"/>
        <xdr:cNvSpPr/>
      </xdr:nvSpPr>
      <xdr:spPr>
        <a:xfrm>
          <a:off x="0" y="352425"/>
          <a:ext cx="8505824" cy="1476375"/>
        </a:xfrm>
        <a:prstGeom prst="roundRect">
          <a:avLst>
            <a:gd name="adj" fmla="val 5054"/>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0</xdr:col>
      <xdr:colOff>0</xdr:colOff>
      <xdr:row>0</xdr:row>
      <xdr:rowOff>19051</xdr:rowOff>
    </xdr:from>
    <xdr:to>
      <xdr:col>2</xdr:col>
      <xdr:colOff>33131</xdr:colOff>
      <xdr:row>10</xdr:row>
      <xdr:rowOff>9526</xdr:rowOff>
    </xdr:to>
    <xdr:sp macro="" textlink="">
      <xdr:nvSpPr>
        <xdr:cNvPr id="4" name="Abgerundetes Rechteck 3"/>
        <xdr:cNvSpPr/>
      </xdr:nvSpPr>
      <xdr:spPr>
        <a:xfrm>
          <a:off x="0" y="19051"/>
          <a:ext cx="2335696" cy="2077692"/>
        </a:xfrm>
        <a:prstGeom prst="roundRect">
          <a:avLst>
            <a:gd name="adj" fmla="val 5054"/>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2</xdr:col>
      <xdr:colOff>41412</xdr:colOff>
      <xdr:row>0</xdr:row>
      <xdr:rowOff>19051</xdr:rowOff>
    </xdr:from>
    <xdr:to>
      <xdr:col>7</xdr:col>
      <xdr:colOff>38099</xdr:colOff>
      <xdr:row>10</xdr:row>
      <xdr:rowOff>9526</xdr:rowOff>
    </xdr:to>
    <xdr:sp macro="" textlink="">
      <xdr:nvSpPr>
        <xdr:cNvPr id="5" name="Abgerundetes Rechteck 4"/>
        <xdr:cNvSpPr/>
      </xdr:nvSpPr>
      <xdr:spPr>
        <a:xfrm>
          <a:off x="2343977" y="19051"/>
          <a:ext cx="4618383" cy="2077692"/>
        </a:xfrm>
        <a:prstGeom prst="roundRect">
          <a:avLst>
            <a:gd name="adj" fmla="val 5054"/>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7</xdr:col>
      <xdr:colOff>41414</xdr:colOff>
      <xdr:row>0</xdr:row>
      <xdr:rowOff>19050</xdr:rowOff>
    </xdr:from>
    <xdr:to>
      <xdr:col>11</xdr:col>
      <xdr:colOff>11724</xdr:colOff>
      <xdr:row>10</xdr:row>
      <xdr:rowOff>9525</xdr:rowOff>
    </xdr:to>
    <xdr:sp macro="" textlink="">
      <xdr:nvSpPr>
        <xdr:cNvPr id="6" name="Abgerundetes Rechteck 5"/>
        <xdr:cNvSpPr/>
      </xdr:nvSpPr>
      <xdr:spPr>
        <a:xfrm>
          <a:off x="6973957" y="19050"/>
          <a:ext cx="1933289" cy="2077692"/>
        </a:xfrm>
        <a:prstGeom prst="roundRect">
          <a:avLst>
            <a:gd name="adj" fmla="val 5054"/>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0</xdr:col>
      <xdr:colOff>8283</xdr:colOff>
      <xdr:row>1</xdr:row>
      <xdr:rowOff>8283</xdr:rowOff>
    </xdr:from>
    <xdr:to>
      <xdr:col>10</xdr:col>
      <xdr:colOff>521804</xdr:colOff>
      <xdr:row>1</xdr:row>
      <xdr:rowOff>8283</xdr:rowOff>
    </xdr:to>
    <xdr:cxnSp macro="">
      <xdr:nvCxnSpPr>
        <xdr:cNvPr id="8" name="Gerade Verbindung 7"/>
        <xdr:cNvCxnSpPr/>
      </xdr:nvCxnSpPr>
      <xdr:spPr>
        <a:xfrm>
          <a:off x="8283" y="298174"/>
          <a:ext cx="8887238" cy="0"/>
        </a:xfrm>
        <a:prstGeom prst="line">
          <a:avLst/>
        </a:prstGeom>
        <a:noFill/>
        <a:ln>
          <a:solidFill>
            <a:srgbClr val="008080"/>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364340</xdr:colOff>
      <xdr:row>8</xdr:row>
      <xdr:rowOff>38100</xdr:rowOff>
    </xdr:from>
    <xdr:to>
      <xdr:col>1</xdr:col>
      <xdr:colOff>445302</xdr:colOff>
      <xdr:row>8</xdr:row>
      <xdr:rowOff>428625</xdr:rowOff>
    </xdr:to>
    <xdr:pic>
      <xdr:nvPicPr>
        <xdr:cNvPr id="12817" name="Picture 1" descr="icon_ka1a"/>
        <xdr:cNvPicPr>
          <a:picLocks noChangeArrowheads="1"/>
        </xdr:cNvPicPr>
      </xdr:nvPicPr>
      <xdr:blipFill>
        <a:blip xmlns:r="http://schemas.openxmlformats.org/officeDocument/2006/relationships" r:embed="rId1" cstate="print"/>
        <a:srcRect t="12471" b="12270"/>
        <a:stretch>
          <a:fillRect/>
        </a:stretch>
      </xdr:blipFill>
      <xdr:spPr bwMode="auto">
        <a:xfrm>
          <a:off x="364340" y="2800350"/>
          <a:ext cx="485775" cy="390525"/>
        </a:xfrm>
        <a:prstGeom prst="rect">
          <a:avLst/>
        </a:prstGeom>
        <a:noFill/>
        <a:ln w="9525">
          <a:noFill/>
          <a:miter lim="800000"/>
          <a:headEnd/>
          <a:tailEnd/>
        </a:ln>
      </xdr:spPr>
    </xdr:pic>
    <xdr:clientData/>
  </xdr:twoCellAnchor>
  <xdr:twoCellAnchor editAs="oneCell">
    <xdr:from>
      <xdr:col>0</xdr:col>
      <xdr:colOff>364340</xdr:colOff>
      <xdr:row>8</xdr:row>
      <xdr:rowOff>485775</xdr:rowOff>
    </xdr:from>
    <xdr:to>
      <xdr:col>1</xdr:col>
      <xdr:colOff>435777</xdr:colOff>
      <xdr:row>9</xdr:row>
      <xdr:rowOff>358774</xdr:rowOff>
    </xdr:to>
    <xdr:pic>
      <xdr:nvPicPr>
        <xdr:cNvPr id="12818" name="Picture 2" descr="icon_tom1a"/>
        <xdr:cNvPicPr>
          <a:picLocks noChangeArrowheads="1"/>
        </xdr:cNvPicPr>
      </xdr:nvPicPr>
      <xdr:blipFill>
        <a:blip xmlns:r="http://schemas.openxmlformats.org/officeDocument/2006/relationships" r:embed="rId2" cstate="print"/>
        <a:srcRect t="12471" b="12270"/>
        <a:stretch>
          <a:fillRect/>
        </a:stretch>
      </xdr:blipFill>
      <xdr:spPr bwMode="auto">
        <a:xfrm>
          <a:off x="364340" y="3248025"/>
          <a:ext cx="476250" cy="384969"/>
        </a:xfrm>
        <a:prstGeom prst="rect">
          <a:avLst/>
        </a:prstGeom>
        <a:noFill/>
        <a:ln w="9525">
          <a:noFill/>
          <a:miter lim="800000"/>
          <a:headEnd/>
          <a:tailEnd/>
        </a:ln>
      </xdr:spPr>
    </xdr:pic>
    <xdr:clientData/>
  </xdr:twoCellAnchor>
  <xdr:twoCellAnchor editAs="oneCell">
    <xdr:from>
      <xdr:col>0</xdr:col>
      <xdr:colOff>354815</xdr:colOff>
      <xdr:row>7</xdr:row>
      <xdr:rowOff>12700</xdr:rowOff>
    </xdr:from>
    <xdr:to>
      <xdr:col>1</xdr:col>
      <xdr:colOff>445302</xdr:colOff>
      <xdr:row>7</xdr:row>
      <xdr:rowOff>409575</xdr:rowOff>
    </xdr:to>
    <xdr:pic>
      <xdr:nvPicPr>
        <xdr:cNvPr id="12819" name="Picture 3" descr="icon_wdomaenen_diagramm"/>
        <xdr:cNvPicPr>
          <a:picLocks noChangeArrowheads="1"/>
        </xdr:cNvPicPr>
      </xdr:nvPicPr>
      <xdr:blipFill>
        <a:blip xmlns:r="http://schemas.openxmlformats.org/officeDocument/2006/relationships" r:embed="rId3" cstate="print"/>
        <a:srcRect/>
        <a:stretch>
          <a:fillRect/>
        </a:stretch>
      </xdr:blipFill>
      <xdr:spPr bwMode="auto">
        <a:xfrm>
          <a:off x="354815" y="2346325"/>
          <a:ext cx="495300" cy="396875"/>
        </a:xfrm>
        <a:prstGeom prst="rect">
          <a:avLst/>
        </a:prstGeom>
        <a:noFill/>
        <a:ln w="9525">
          <a:noFill/>
          <a:miter lim="800000"/>
          <a:headEnd/>
          <a:tailEnd/>
        </a:ln>
      </xdr:spPr>
    </xdr:pic>
    <xdr:clientData/>
  </xdr:twoCellAnchor>
  <xdr:twoCellAnchor editAs="oneCell">
    <xdr:from>
      <xdr:col>0</xdr:col>
      <xdr:colOff>61921</xdr:colOff>
      <xdr:row>0</xdr:row>
      <xdr:rowOff>50007</xdr:rowOff>
    </xdr:from>
    <xdr:to>
      <xdr:col>2</xdr:col>
      <xdr:colOff>583847</xdr:colOff>
      <xdr:row>0</xdr:row>
      <xdr:rowOff>518007</xdr:rowOff>
    </xdr:to>
    <xdr:pic>
      <xdr:nvPicPr>
        <xdr:cNvPr id="12820" name="Picture 6"/>
        <xdr:cNvPicPr>
          <a:picLocks noChangeArrowheads="1"/>
        </xdr:cNvPicPr>
      </xdr:nvPicPr>
      <xdr:blipFill>
        <a:blip xmlns:r="http://schemas.openxmlformats.org/officeDocument/2006/relationships" r:embed="rId4" cstate="print"/>
        <a:srcRect/>
        <a:stretch>
          <a:fillRect/>
        </a:stretch>
      </xdr:blipFill>
      <xdr:spPr bwMode="auto">
        <a:xfrm>
          <a:off x="61921" y="50007"/>
          <a:ext cx="2097881" cy="468000"/>
        </a:xfrm>
        <a:prstGeom prst="rect">
          <a:avLst/>
        </a:prstGeom>
        <a:noFill/>
        <a:ln w="9525">
          <a:noFill/>
          <a:miter lim="800000"/>
          <a:headEnd/>
          <a:tailEnd/>
        </a:ln>
      </xdr:spPr>
    </xdr:pic>
    <xdr:clientData/>
  </xdr:twoCellAnchor>
  <xdr:twoCellAnchor editAs="oneCell">
    <xdr:from>
      <xdr:col>1</xdr:col>
      <xdr:colOff>802</xdr:colOff>
      <xdr:row>13</xdr:row>
      <xdr:rowOff>250533</xdr:rowOff>
    </xdr:from>
    <xdr:to>
      <xdr:col>1</xdr:col>
      <xdr:colOff>496102</xdr:colOff>
      <xdr:row>13</xdr:row>
      <xdr:rowOff>789705</xdr:rowOff>
    </xdr:to>
    <xdr:pic>
      <xdr:nvPicPr>
        <xdr:cNvPr id="6145"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399120" y="5116942"/>
          <a:ext cx="495300" cy="539172"/>
        </a:xfrm>
        <a:prstGeom prst="rect">
          <a:avLst/>
        </a:prstGeom>
        <a:noFill/>
      </xdr:spPr>
    </xdr:pic>
    <xdr:clientData/>
  </xdr:twoCellAnchor>
  <xdr:twoCellAnchor editAs="oneCell">
    <xdr:from>
      <xdr:col>0</xdr:col>
      <xdr:colOff>291315</xdr:colOff>
      <xdr:row>17</xdr:row>
      <xdr:rowOff>296718</xdr:rowOff>
    </xdr:from>
    <xdr:to>
      <xdr:col>1</xdr:col>
      <xdr:colOff>543727</xdr:colOff>
      <xdr:row>17</xdr:row>
      <xdr:rowOff>963468</xdr:rowOff>
    </xdr:to>
    <xdr:pic>
      <xdr:nvPicPr>
        <xdr:cNvPr id="6146"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291315" y="6946900"/>
          <a:ext cx="650730" cy="666750"/>
        </a:xfrm>
        <a:prstGeom prst="rect">
          <a:avLst/>
        </a:prstGeom>
        <a:noFill/>
      </xdr:spPr>
    </xdr:pic>
    <xdr:clientData/>
  </xdr:twoCellAnchor>
  <xdr:twoCellAnchor editAs="oneCell">
    <xdr:from>
      <xdr:col>0</xdr:col>
      <xdr:colOff>365206</xdr:colOff>
      <xdr:row>3</xdr:row>
      <xdr:rowOff>149003</xdr:rowOff>
    </xdr:from>
    <xdr:to>
      <xdr:col>1</xdr:col>
      <xdr:colOff>413371</xdr:colOff>
      <xdr:row>3</xdr:row>
      <xdr:rowOff>689003</xdr:rowOff>
    </xdr:to>
    <xdr:pic>
      <xdr:nvPicPr>
        <xdr:cNvPr id="614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365206" y="1482503"/>
          <a:ext cx="446483" cy="540000"/>
        </a:xfrm>
        <a:prstGeom prst="rect">
          <a:avLst/>
        </a:prstGeom>
        <a:noFill/>
      </xdr:spPr>
    </xdr:pic>
    <xdr:clientData/>
  </xdr:twoCellAnchor>
  <xdr:twoCellAnchor>
    <xdr:from>
      <xdr:col>9</xdr:col>
      <xdr:colOff>867637</xdr:colOff>
      <xdr:row>22</xdr:row>
      <xdr:rowOff>25976</xdr:rowOff>
    </xdr:from>
    <xdr:to>
      <xdr:col>9</xdr:col>
      <xdr:colOff>1227637</xdr:colOff>
      <xdr:row>22</xdr:row>
      <xdr:rowOff>313976</xdr:rowOff>
    </xdr:to>
    <xdr:grpSp>
      <xdr:nvGrpSpPr>
        <xdr:cNvPr id="9" name="Gruppieren 8"/>
        <xdr:cNvGrpSpPr/>
      </xdr:nvGrpSpPr>
      <xdr:grpSpPr>
        <a:xfrm>
          <a:off x="6154012" y="10684451"/>
          <a:ext cx="360000" cy="288000"/>
          <a:chOff x="6490851" y="10510404"/>
          <a:chExt cx="648000" cy="360000"/>
        </a:xfrm>
      </xdr:grpSpPr>
      <xdr:sp macro="[0]!Naechstes_Tabellenblatt" textlink="">
        <xdr:nvSpPr>
          <xdr:cNvPr id="10" name="Rechteck 9"/>
          <xdr:cNvSpPr/>
        </xdr:nvSpPr>
        <xdr:spPr>
          <a:xfrm>
            <a:off x="6490851" y="10510404"/>
            <a:ext cx="648000" cy="36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0]!Naechstes_Tabellenblatt" textlink="">
        <xdr:nvSpPr>
          <xdr:cNvPr id="11" name="Pfeil nach rechts 10"/>
          <xdr:cNvSpPr/>
        </xdr:nvSpPr>
        <xdr:spPr>
          <a:xfrm>
            <a:off x="6767944" y="10618404"/>
            <a:ext cx="108000" cy="144000"/>
          </a:xfrm>
          <a:prstGeom prst="rightArrow">
            <a:avLst>
              <a:gd name="adj1" fmla="val 50000"/>
              <a:gd name="adj2" fmla="val 387805"/>
            </a:avLst>
          </a:prstGeom>
          <a:solidFill>
            <a:srgbClr val="008080"/>
          </a:solidFill>
          <a:ln>
            <a:solidFill>
              <a:schemeClr val="bg1">
                <a:lumMod val="50000"/>
              </a:schemeClr>
            </a:solidFill>
          </a:ln>
          <a:scene3d>
            <a:camera prst="orthographicFront"/>
            <a:lightRig rig="threePt" dir="t"/>
          </a:scene3d>
          <a:sp3d>
            <a:bevelT w="25400" h="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fPrintsWithSheet="0"/>
  </xdr:twoCellAnchor>
  <xdr:twoCellAnchor>
    <xdr:from>
      <xdr:col>9</xdr:col>
      <xdr:colOff>406971</xdr:colOff>
      <xdr:row>22</xdr:row>
      <xdr:rowOff>25976</xdr:rowOff>
    </xdr:from>
    <xdr:to>
      <xdr:col>9</xdr:col>
      <xdr:colOff>766971</xdr:colOff>
      <xdr:row>22</xdr:row>
      <xdr:rowOff>313976</xdr:rowOff>
    </xdr:to>
    <xdr:grpSp>
      <xdr:nvGrpSpPr>
        <xdr:cNvPr id="12" name="Gruppieren 11"/>
        <xdr:cNvGrpSpPr/>
      </xdr:nvGrpSpPr>
      <xdr:grpSpPr>
        <a:xfrm>
          <a:off x="5693346" y="10684451"/>
          <a:ext cx="360000" cy="288000"/>
          <a:chOff x="5766952" y="10510404"/>
          <a:chExt cx="648000" cy="360000"/>
        </a:xfrm>
      </xdr:grpSpPr>
      <xdr:sp macro="[0]!Letztes_Tabellenblatt" textlink="">
        <xdr:nvSpPr>
          <xdr:cNvPr id="13" name="Rechteck 12"/>
          <xdr:cNvSpPr/>
        </xdr:nvSpPr>
        <xdr:spPr>
          <a:xfrm>
            <a:off x="5766952" y="10510404"/>
            <a:ext cx="648000" cy="36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0]!Letztes_Tabellenblatt" textlink="">
        <xdr:nvSpPr>
          <xdr:cNvPr id="14" name="Pfeil nach rechts 13"/>
          <xdr:cNvSpPr/>
        </xdr:nvSpPr>
        <xdr:spPr>
          <a:xfrm flipH="1">
            <a:off x="6054435" y="10618404"/>
            <a:ext cx="108000" cy="144000"/>
          </a:xfrm>
          <a:prstGeom prst="rightArrow">
            <a:avLst>
              <a:gd name="adj1" fmla="val 50000"/>
              <a:gd name="adj2" fmla="val 387805"/>
            </a:avLst>
          </a:prstGeom>
          <a:solidFill>
            <a:srgbClr val="008080"/>
          </a:solidFill>
          <a:ln>
            <a:solidFill>
              <a:schemeClr val="bg1">
                <a:lumMod val="50000"/>
              </a:schemeClr>
            </a:solidFill>
          </a:ln>
          <a:scene3d>
            <a:camera prst="orthographicFront"/>
            <a:lightRig rig="threePt" dir="t"/>
          </a:scene3d>
          <a:sp3d>
            <a:bevelT w="25400" h="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fPrintsWithSheet="0"/>
  </xdr:twoCellAnchor>
  <xdr:twoCellAnchor>
    <xdr:from>
      <xdr:col>5</xdr:col>
      <xdr:colOff>342900</xdr:colOff>
      <xdr:row>21</xdr:row>
      <xdr:rowOff>1476375</xdr:rowOff>
    </xdr:from>
    <xdr:to>
      <xdr:col>7</xdr:col>
      <xdr:colOff>59700</xdr:colOff>
      <xdr:row>21</xdr:row>
      <xdr:rowOff>1620375</xdr:rowOff>
    </xdr:to>
    <xdr:sp macro="" textlink="">
      <xdr:nvSpPr>
        <xdr:cNvPr id="7169" name="Text Box 1">
          <a:hlinkClick xmlns:r="http://schemas.openxmlformats.org/officeDocument/2006/relationships" r:id="rId8"/>
        </xdr:cNvPr>
        <xdr:cNvSpPr txBox="1">
          <a:spLocks noChangeArrowheads="1"/>
        </xdr:cNvSpPr>
      </xdr:nvSpPr>
      <xdr:spPr bwMode="auto">
        <a:xfrm>
          <a:off x="3743325" y="10487025"/>
          <a:ext cx="936000" cy="144000"/>
        </a:xfrm>
        <a:prstGeom prst="rect">
          <a:avLst/>
        </a:prstGeom>
        <a:noFill/>
        <a:ln w="9525">
          <a:noFill/>
          <a:miter lim="800000"/>
          <a:headEnd/>
          <a:tailEnd/>
        </a:ln>
      </xdr:spPr>
      <xdr:txBody>
        <a:bodyPr vertOverflow="clip" wrap="square" lIns="0" tIns="0" rIns="0" bIns="0" anchor="t" upright="1"/>
        <a:lstStyle/>
        <a:p>
          <a:pPr algn="l" rtl="0">
            <a:defRPr sz="1000"/>
          </a:pPr>
          <a:r>
            <a:rPr lang="de-DE" sz="1000" b="0" i="0" strike="noStrike">
              <a:solidFill>
                <a:srgbClr val="000000"/>
              </a:solidFill>
              <a:latin typeface="Arial"/>
              <a:cs typeface="Arial"/>
            </a:rPr>
            <a:t>www.prowis.net</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574964</xdr:colOff>
      <xdr:row>1</xdr:row>
      <xdr:rowOff>348097</xdr:rowOff>
    </xdr:from>
    <xdr:to>
      <xdr:col>8</xdr:col>
      <xdr:colOff>411307</xdr:colOff>
      <xdr:row>3</xdr:row>
      <xdr:rowOff>175782</xdr:rowOff>
    </xdr:to>
    <xdr:pic>
      <xdr:nvPicPr>
        <xdr:cNvPr id="2055" name="Picture 7" descr="icon_wdomaenen_diagramm"/>
        <xdr:cNvPicPr>
          <a:picLocks noChangeAspect="1" noChangeArrowheads="1"/>
        </xdr:cNvPicPr>
      </xdr:nvPicPr>
      <xdr:blipFill>
        <a:blip xmlns:r="http://schemas.openxmlformats.org/officeDocument/2006/relationships" r:embed="rId1" cstate="print"/>
        <a:srcRect/>
        <a:stretch>
          <a:fillRect/>
        </a:stretch>
      </xdr:blipFill>
      <xdr:spPr bwMode="auto">
        <a:xfrm>
          <a:off x="6056169" y="469324"/>
          <a:ext cx="1429615" cy="1083253"/>
        </a:xfrm>
        <a:prstGeom prst="rect">
          <a:avLst/>
        </a:prstGeom>
        <a:noFill/>
        <a:effectLst>
          <a:outerShdw dist="107763" dir="2700000" algn="ctr" rotWithShape="0">
            <a:srgbClr val="808080">
              <a:alpha val="50000"/>
            </a:srgbClr>
          </a:outerShdw>
        </a:effectLst>
      </xdr:spPr>
    </xdr:pic>
    <xdr:clientData/>
  </xdr:twoCellAnchor>
  <xdr:twoCellAnchor editAs="oneCell">
    <xdr:from>
      <xdr:col>1</xdr:col>
      <xdr:colOff>389660</xdr:colOff>
      <xdr:row>0</xdr:row>
      <xdr:rowOff>95250</xdr:rowOff>
    </xdr:from>
    <xdr:to>
      <xdr:col>2</xdr:col>
      <xdr:colOff>2098748</xdr:colOff>
      <xdr:row>1</xdr:row>
      <xdr:rowOff>431223</xdr:rowOff>
    </xdr:to>
    <xdr:pic>
      <xdr:nvPicPr>
        <xdr:cNvPr id="4" name="Picture 6"/>
        <xdr:cNvPicPr>
          <a:picLocks noChangeArrowheads="1"/>
        </xdr:cNvPicPr>
      </xdr:nvPicPr>
      <xdr:blipFill>
        <a:blip xmlns:r="http://schemas.openxmlformats.org/officeDocument/2006/relationships" r:embed="rId2" cstate="print"/>
        <a:srcRect/>
        <a:stretch>
          <a:fillRect/>
        </a:stretch>
      </xdr:blipFill>
      <xdr:spPr bwMode="auto">
        <a:xfrm>
          <a:off x="787978" y="95250"/>
          <a:ext cx="2097881" cy="457200"/>
        </a:xfrm>
        <a:prstGeom prst="rect">
          <a:avLst/>
        </a:prstGeom>
        <a:noFill/>
        <a:ln w="9525">
          <a:noFill/>
          <a:miter lim="800000"/>
          <a:headEnd/>
          <a:tailEnd/>
        </a:ln>
      </xdr:spPr>
    </xdr:pic>
    <xdr:clientData/>
  </xdr:twoCellAnchor>
  <xdr:twoCellAnchor>
    <xdr:from>
      <xdr:col>8</xdr:col>
      <xdr:colOff>161924</xdr:colOff>
      <xdr:row>27</xdr:row>
      <xdr:rowOff>171450</xdr:rowOff>
    </xdr:from>
    <xdr:to>
      <xdr:col>8</xdr:col>
      <xdr:colOff>521924</xdr:colOff>
      <xdr:row>27</xdr:row>
      <xdr:rowOff>459450</xdr:rowOff>
    </xdr:to>
    <xdr:grpSp>
      <xdr:nvGrpSpPr>
        <xdr:cNvPr id="5" name="Gruppieren 4"/>
        <xdr:cNvGrpSpPr/>
      </xdr:nvGrpSpPr>
      <xdr:grpSpPr>
        <a:xfrm>
          <a:off x="7258049" y="10896600"/>
          <a:ext cx="360000" cy="288000"/>
          <a:chOff x="6490851" y="10510404"/>
          <a:chExt cx="648000" cy="360000"/>
        </a:xfrm>
      </xdr:grpSpPr>
      <xdr:sp macro="[0]!Naechstes_Tabellenblatt" textlink="">
        <xdr:nvSpPr>
          <xdr:cNvPr id="6" name="Rechteck 5"/>
          <xdr:cNvSpPr/>
        </xdr:nvSpPr>
        <xdr:spPr>
          <a:xfrm>
            <a:off x="6490851" y="10510404"/>
            <a:ext cx="648000" cy="36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0]!Naechstes_Tabellenblatt" textlink="">
        <xdr:nvSpPr>
          <xdr:cNvPr id="7" name="Pfeil nach rechts 6"/>
          <xdr:cNvSpPr/>
        </xdr:nvSpPr>
        <xdr:spPr>
          <a:xfrm>
            <a:off x="6767944" y="10618404"/>
            <a:ext cx="108000" cy="144000"/>
          </a:xfrm>
          <a:prstGeom prst="rightArrow">
            <a:avLst>
              <a:gd name="adj1" fmla="val 50000"/>
              <a:gd name="adj2" fmla="val 387805"/>
            </a:avLst>
          </a:prstGeom>
          <a:solidFill>
            <a:srgbClr val="008080"/>
          </a:solidFill>
          <a:ln>
            <a:solidFill>
              <a:schemeClr val="bg1">
                <a:lumMod val="50000"/>
              </a:schemeClr>
            </a:solidFill>
          </a:ln>
          <a:scene3d>
            <a:camera prst="orthographicFront"/>
            <a:lightRig rig="threePt" dir="t"/>
          </a:scene3d>
          <a:sp3d>
            <a:bevelT w="25400" h="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fPrintsWithSheet="0"/>
  </xdr:twoCellAnchor>
  <xdr:twoCellAnchor>
    <xdr:from>
      <xdr:col>6</xdr:col>
      <xdr:colOff>323850</xdr:colOff>
      <xdr:row>27</xdr:row>
      <xdr:rowOff>180975</xdr:rowOff>
    </xdr:from>
    <xdr:to>
      <xdr:col>6</xdr:col>
      <xdr:colOff>683850</xdr:colOff>
      <xdr:row>27</xdr:row>
      <xdr:rowOff>468975</xdr:rowOff>
    </xdr:to>
    <xdr:grpSp>
      <xdr:nvGrpSpPr>
        <xdr:cNvPr id="8" name="Gruppieren 7"/>
        <xdr:cNvGrpSpPr/>
      </xdr:nvGrpSpPr>
      <xdr:grpSpPr>
        <a:xfrm>
          <a:off x="5819775" y="10906125"/>
          <a:ext cx="360000" cy="288000"/>
          <a:chOff x="5766952" y="10510404"/>
          <a:chExt cx="648000" cy="360000"/>
        </a:xfrm>
      </xdr:grpSpPr>
      <xdr:sp macro="[0]!Letztes_Tabellenblatt" textlink="">
        <xdr:nvSpPr>
          <xdr:cNvPr id="9" name="Rechteck 8"/>
          <xdr:cNvSpPr/>
        </xdr:nvSpPr>
        <xdr:spPr>
          <a:xfrm>
            <a:off x="5766952" y="10510404"/>
            <a:ext cx="648000" cy="36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0]!Letztes_Tabellenblatt" textlink="">
        <xdr:nvSpPr>
          <xdr:cNvPr id="10" name="Pfeil nach rechts 9"/>
          <xdr:cNvSpPr/>
        </xdr:nvSpPr>
        <xdr:spPr>
          <a:xfrm flipH="1">
            <a:off x="6054435" y="10618404"/>
            <a:ext cx="108000" cy="144000"/>
          </a:xfrm>
          <a:prstGeom prst="rightArrow">
            <a:avLst>
              <a:gd name="adj1" fmla="val 50000"/>
              <a:gd name="adj2" fmla="val 387805"/>
            </a:avLst>
          </a:prstGeom>
          <a:solidFill>
            <a:srgbClr val="008080"/>
          </a:solidFill>
          <a:ln>
            <a:solidFill>
              <a:schemeClr val="bg1">
                <a:lumMod val="50000"/>
              </a:schemeClr>
            </a:solidFill>
          </a:ln>
          <a:scene3d>
            <a:camera prst="orthographicFront"/>
            <a:lightRig rig="threePt" dir="t"/>
          </a:scene3d>
          <a:sp3d>
            <a:bevelT w="25400" h="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3</xdr:col>
          <xdr:colOff>0</xdr:colOff>
          <xdr:row>7</xdr:row>
          <xdr:rowOff>123825</xdr:rowOff>
        </xdr:from>
        <xdr:to>
          <xdr:col>8</xdr:col>
          <xdr:colOff>47625</xdr:colOff>
          <xdr:row>7</xdr:row>
          <xdr:rowOff>371475</xdr:rowOff>
        </xdr:to>
        <xdr:sp macro="" textlink="">
          <xdr:nvSpPr>
            <xdr:cNvPr id="2091" name="Group Box 43" hidden="1">
              <a:extLst>
                <a:ext uri="{63B3BB69-23CF-44E3-9099-C40C66FF867C}">
                  <a14:compatExt spid="_x0000_s2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266700</xdr:colOff>
          <xdr:row>7</xdr:row>
          <xdr:rowOff>133350</xdr:rowOff>
        </xdr:from>
        <xdr:to>
          <xdr:col>3</xdr:col>
          <xdr:colOff>609600</xdr:colOff>
          <xdr:row>7</xdr:row>
          <xdr:rowOff>352425</xdr:rowOff>
        </xdr:to>
        <xdr:sp macro="" textlink="">
          <xdr:nvSpPr>
            <xdr:cNvPr id="2092" name="Option Button 44" hidden="1">
              <a:extLst>
                <a:ext uri="{63B3BB69-23CF-44E3-9099-C40C66FF867C}">
                  <a14:compatExt spid="_x0000_s2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295275</xdr:colOff>
          <xdr:row>7</xdr:row>
          <xdr:rowOff>133350</xdr:rowOff>
        </xdr:from>
        <xdr:to>
          <xdr:col>4</xdr:col>
          <xdr:colOff>638175</xdr:colOff>
          <xdr:row>7</xdr:row>
          <xdr:rowOff>352425</xdr:rowOff>
        </xdr:to>
        <xdr:sp macro="" textlink="">
          <xdr:nvSpPr>
            <xdr:cNvPr id="2093" name="Option Button 45" hidden="1">
              <a:extLst>
                <a:ext uri="{63B3BB69-23CF-44E3-9099-C40C66FF867C}">
                  <a14:compatExt spid="_x0000_s2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257175</xdr:colOff>
          <xdr:row>7</xdr:row>
          <xdr:rowOff>133350</xdr:rowOff>
        </xdr:from>
        <xdr:to>
          <xdr:col>5</xdr:col>
          <xdr:colOff>600075</xdr:colOff>
          <xdr:row>7</xdr:row>
          <xdr:rowOff>352425</xdr:rowOff>
        </xdr:to>
        <xdr:sp macro="" textlink="">
          <xdr:nvSpPr>
            <xdr:cNvPr id="2094" name="Option Button 46" hidden="1">
              <a:extLst>
                <a:ext uri="{63B3BB69-23CF-44E3-9099-C40C66FF867C}">
                  <a14:compatExt spid="_x0000_s2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304800</xdr:colOff>
          <xdr:row>7</xdr:row>
          <xdr:rowOff>133350</xdr:rowOff>
        </xdr:from>
        <xdr:to>
          <xdr:col>6</xdr:col>
          <xdr:colOff>647700</xdr:colOff>
          <xdr:row>7</xdr:row>
          <xdr:rowOff>352425</xdr:rowOff>
        </xdr:to>
        <xdr:sp macro="" textlink="">
          <xdr:nvSpPr>
            <xdr:cNvPr id="2095" name="Option Button 47" hidden="1">
              <a:extLst>
                <a:ext uri="{63B3BB69-23CF-44E3-9099-C40C66FF867C}">
                  <a14:compatExt spid="_x0000_s2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276225</xdr:colOff>
          <xdr:row>7</xdr:row>
          <xdr:rowOff>133350</xdr:rowOff>
        </xdr:from>
        <xdr:to>
          <xdr:col>7</xdr:col>
          <xdr:colOff>495300</xdr:colOff>
          <xdr:row>7</xdr:row>
          <xdr:rowOff>352425</xdr:rowOff>
        </xdr:to>
        <xdr:sp macro="" textlink="">
          <xdr:nvSpPr>
            <xdr:cNvPr id="2096" name="Option Button 48" hidden="1">
              <a:extLst>
                <a:ext uri="{63B3BB69-23CF-44E3-9099-C40C66FF867C}">
                  <a14:compatExt spid="_x0000_s2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133350</xdr:rowOff>
        </xdr:from>
        <xdr:to>
          <xdr:col>8</xdr:col>
          <xdr:colOff>47625</xdr:colOff>
          <xdr:row>8</xdr:row>
          <xdr:rowOff>381000</xdr:rowOff>
        </xdr:to>
        <xdr:sp macro="" textlink="">
          <xdr:nvSpPr>
            <xdr:cNvPr id="2097" name="Group Box 49" hidden="1">
              <a:extLst>
                <a:ext uri="{63B3BB69-23CF-44E3-9099-C40C66FF867C}">
                  <a14:compatExt spid="_x0000_s2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266700</xdr:colOff>
          <xdr:row>8</xdr:row>
          <xdr:rowOff>152400</xdr:rowOff>
        </xdr:from>
        <xdr:to>
          <xdr:col>3</xdr:col>
          <xdr:colOff>609600</xdr:colOff>
          <xdr:row>8</xdr:row>
          <xdr:rowOff>371475</xdr:rowOff>
        </xdr:to>
        <xdr:sp macro="" textlink="">
          <xdr:nvSpPr>
            <xdr:cNvPr id="2098" name="Option Button 50" hidden="1">
              <a:extLst>
                <a:ext uri="{63B3BB69-23CF-44E3-9099-C40C66FF867C}">
                  <a14:compatExt spid="_x0000_s2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295275</xdr:colOff>
          <xdr:row>8</xdr:row>
          <xdr:rowOff>152400</xdr:rowOff>
        </xdr:from>
        <xdr:to>
          <xdr:col>4</xdr:col>
          <xdr:colOff>638175</xdr:colOff>
          <xdr:row>8</xdr:row>
          <xdr:rowOff>371475</xdr:rowOff>
        </xdr:to>
        <xdr:sp macro="" textlink="">
          <xdr:nvSpPr>
            <xdr:cNvPr id="2099" name="Option Button 51" hidden="1">
              <a:extLst>
                <a:ext uri="{63B3BB69-23CF-44E3-9099-C40C66FF867C}">
                  <a14:compatExt spid="_x0000_s2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257175</xdr:colOff>
          <xdr:row>8</xdr:row>
          <xdr:rowOff>152400</xdr:rowOff>
        </xdr:from>
        <xdr:to>
          <xdr:col>5</xdr:col>
          <xdr:colOff>600075</xdr:colOff>
          <xdr:row>8</xdr:row>
          <xdr:rowOff>371475</xdr:rowOff>
        </xdr:to>
        <xdr:sp macro="" textlink="">
          <xdr:nvSpPr>
            <xdr:cNvPr id="2100" name="Option Button 52" hidden="1">
              <a:extLst>
                <a:ext uri="{63B3BB69-23CF-44E3-9099-C40C66FF867C}">
                  <a14:compatExt spid="_x0000_s2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314325</xdr:colOff>
          <xdr:row>8</xdr:row>
          <xdr:rowOff>152400</xdr:rowOff>
        </xdr:from>
        <xdr:to>
          <xdr:col>6</xdr:col>
          <xdr:colOff>657225</xdr:colOff>
          <xdr:row>8</xdr:row>
          <xdr:rowOff>371475</xdr:rowOff>
        </xdr:to>
        <xdr:sp macro="" textlink="">
          <xdr:nvSpPr>
            <xdr:cNvPr id="2101" name="Option Button 53" hidden="1">
              <a:extLst>
                <a:ext uri="{63B3BB69-23CF-44E3-9099-C40C66FF867C}">
                  <a14:compatExt spid="_x0000_s2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276225</xdr:colOff>
          <xdr:row>8</xdr:row>
          <xdr:rowOff>152400</xdr:rowOff>
        </xdr:from>
        <xdr:to>
          <xdr:col>7</xdr:col>
          <xdr:colOff>495300</xdr:colOff>
          <xdr:row>8</xdr:row>
          <xdr:rowOff>371475</xdr:rowOff>
        </xdr:to>
        <xdr:sp macro="" textlink="">
          <xdr:nvSpPr>
            <xdr:cNvPr id="2102" name="Option Button 54" hidden="1">
              <a:extLst>
                <a:ext uri="{63B3BB69-23CF-44E3-9099-C40C66FF867C}">
                  <a14:compatExt spid="_x0000_s2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142875</xdr:rowOff>
        </xdr:from>
        <xdr:to>
          <xdr:col>8</xdr:col>
          <xdr:colOff>57150</xdr:colOff>
          <xdr:row>10</xdr:row>
          <xdr:rowOff>0</xdr:rowOff>
        </xdr:to>
        <xdr:sp macro="" textlink="">
          <xdr:nvSpPr>
            <xdr:cNvPr id="2104" name="Group Box 56" hidden="1">
              <a:extLst>
                <a:ext uri="{63B3BB69-23CF-44E3-9099-C40C66FF867C}">
                  <a14:compatExt spid="_x0000_s2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123825</xdr:rowOff>
        </xdr:from>
        <xdr:to>
          <xdr:col>8</xdr:col>
          <xdr:colOff>57150</xdr:colOff>
          <xdr:row>10</xdr:row>
          <xdr:rowOff>371475</xdr:rowOff>
        </xdr:to>
        <xdr:sp macro="" textlink="">
          <xdr:nvSpPr>
            <xdr:cNvPr id="2110" name="Group Box 62" hidden="1">
              <a:extLst>
                <a:ext uri="{63B3BB69-23CF-44E3-9099-C40C66FF867C}">
                  <a14:compatExt spid="_x0000_s2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133350</xdr:rowOff>
        </xdr:from>
        <xdr:to>
          <xdr:col>8</xdr:col>
          <xdr:colOff>47625</xdr:colOff>
          <xdr:row>11</xdr:row>
          <xdr:rowOff>381000</xdr:rowOff>
        </xdr:to>
        <xdr:sp macro="" textlink="">
          <xdr:nvSpPr>
            <xdr:cNvPr id="2111" name="Group Box 63" hidden="1">
              <a:extLst>
                <a:ext uri="{63B3BB69-23CF-44E3-9099-C40C66FF867C}">
                  <a14:compatExt spid="_x0000_s2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133350</xdr:rowOff>
        </xdr:from>
        <xdr:to>
          <xdr:col>8</xdr:col>
          <xdr:colOff>47625</xdr:colOff>
          <xdr:row>12</xdr:row>
          <xdr:rowOff>381000</xdr:rowOff>
        </xdr:to>
        <xdr:sp macro="" textlink="">
          <xdr:nvSpPr>
            <xdr:cNvPr id="2112" name="Group Box 64" hidden="1">
              <a:extLst>
                <a:ext uri="{63B3BB69-23CF-44E3-9099-C40C66FF867C}">
                  <a14:compatExt spid="_x0000_s2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114300</xdr:rowOff>
        </xdr:from>
        <xdr:to>
          <xdr:col>8</xdr:col>
          <xdr:colOff>47625</xdr:colOff>
          <xdr:row>13</xdr:row>
          <xdr:rowOff>361950</xdr:rowOff>
        </xdr:to>
        <xdr:sp macro="" textlink="">
          <xdr:nvSpPr>
            <xdr:cNvPr id="2113" name="Group Box 65" hidden="1">
              <a:extLst>
                <a:ext uri="{63B3BB69-23CF-44E3-9099-C40C66FF867C}">
                  <a14:compatExt spid="_x0000_s2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114300</xdr:rowOff>
        </xdr:from>
        <xdr:to>
          <xdr:col>8</xdr:col>
          <xdr:colOff>47625</xdr:colOff>
          <xdr:row>14</xdr:row>
          <xdr:rowOff>361950</xdr:rowOff>
        </xdr:to>
        <xdr:sp macro="" textlink="">
          <xdr:nvSpPr>
            <xdr:cNvPr id="2114" name="Group Box 66" hidden="1">
              <a:extLst>
                <a:ext uri="{63B3BB69-23CF-44E3-9099-C40C66FF867C}">
                  <a14:compatExt spid="_x0000_s2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9</xdr:row>
          <xdr:rowOff>161925</xdr:rowOff>
        </xdr:from>
        <xdr:to>
          <xdr:col>3</xdr:col>
          <xdr:colOff>609600</xdr:colOff>
          <xdr:row>9</xdr:row>
          <xdr:rowOff>381000</xdr:rowOff>
        </xdr:to>
        <xdr:sp macro="" textlink="">
          <xdr:nvSpPr>
            <xdr:cNvPr id="2115" name="Option Button 67" hidden="1">
              <a:extLst>
                <a:ext uri="{63B3BB69-23CF-44E3-9099-C40C66FF867C}">
                  <a14:compatExt spid="_x0000_s2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9</xdr:row>
          <xdr:rowOff>161925</xdr:rowOff>
        </xdr:from>
        <xdr:to>
          <xdr:col>4</xdr:col>
          <xdr:colOff>619125</xdr:colOff>
          <xdr:row>9</xdr:row>
          <xdr:rowOff>381000</xdr:rowOff>
        </xdr:to>
        <xdr:sp macro="" textlink="">
          <xdr:nvSpPr>
            <xdr:cNvPr id="2116" name="Option Button 68" hidden="1">
              <a:extLst>
                <a:ext uri="{63B3BB69-23CF-44E3-9099-C40C66FF867C}">
                  <a14:compatExt spid="_x0000_s2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9</xdr:row>
          <xdr:rowOff>161925</xdr:rowOff>
        </xdr:from>
        <xdr:to>
          <xdr:col>5</xdr:col>
          <xdr:colOff>600075</xdr:colOff>
          <xdr:row>9</xdr:row>
          <xdr:rowOff>381000</xdr:rowOff>
        </xdr:to>
        <xdr:sp macro="" textlink="">
          <xdr:nvSpPr>
            <xdr:cNvPr id="2117" name="Option Button 69" hidden="1">
              <a:extLst>
                <a:ext uri="{63B3BB69-23CF-44E3-9099-C40C66FF867C}">
                  <a14:compatExt spid="_x0000_s2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9</xdr:row>
          <xdr:rowOff>161925</xdr:rowOff>
        </xdr:from>
        <xdr:to>
          <xdr:col>6</xdr:col>
          <xdr:colOff>647700</xdr:colOff>
          <xdr:row>9</xdr:row>
          <xdr:rowOff>381000</xdr:rowOff>
        </xdr:to>
        <xdr:sp macro="" textlink="">
          <xdr:nvSpPr>
            <xdr:cNvPr id="2118" name="Option Button 70" hidden="1">
              <a:extLst>
                <a:ext uri="{63B3BB69-23CF-44E3-9099-C40C66FF867C}">
                  <a14:compatExt spid="_x0000_s2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9</xdr:row>
          <xdr:rowOff>161925</xdr:rowOff>
        </xdr:from>
        <xdr:to>
          <xdr:col>7</xdr:col>
          <xdr:colOff>647700</xdr:colOff>
          <xdr:row>9</xdr:row>
          <xdr:rowOff>381000</xdr:rowOff>
        </xdr:to>
        <xdr:sp macro="" textlink="">
          <xdr:nvSpPr>
            <xdr:cNvPr id="2119" name="Option Button 71" hidden="1">
              <a:extLst>
                <a:ext uri="{63B3BB69-23CF-44E3-9099-C40C66FF867C}">
                  <a14:compatExt spid="_x0000_s2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266700</xdr:colOff>
          <xdr:row>10</xdr:row>
          <xdr:rowOff>142875</xdr:rowOff>
        </xdr:from>
        <xdr:to>
          <xdr:col>3</xdr:col>
          <xdr:colOff>619125</xdr:colOff>
          <xdr:row>10</xdr:row>
          <xdr:rowOff>361950</xdr:rowOff>
        </xdr:to>
        <xdr:sp macro="" textlink="">
          <xdr:nvSpPr>
            <xdr:cNvPr id="2120" name="Option Button 72" hidden="1">
              <a:extLst>
                <a:ext uri="{63B3BB69-23CF-44E3-9099-C40C66FF867C}">
                  <a14:compatExt spid="_x0000_s2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10</xdr:row>
          <xdr:rowOff>142875</xdr:rowOff>
        </xdr:from>
        <xdr:to>
          <xdr:col>4</xdr:col>
          <xdr:colOff>628650</xdr:colOff>
          <xdr:row>10</xdr:row>
          <xdr:rowOff>361950</xdr:rowOff>
        </xdr:to>
        <xdr:sp macro="" textlink="">
          <xdr:nvSpPr>
            <xdr:cNvPr id="2121" name="Option Button 73" hidden="1">
              <a:extLst>
                <a:ext uri="{63B3BB69-23CF-44E3-9099-C40C66FF867C}">
                  <a14:compatExt spid="_x0000_s2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10</xdr:row>
          <xdr:rowOff>142875</xdr:rowOff>
        </xdr:from>
        <xdr:to>
          <xdr:col>5</xdr:col>
          <xdr:colOff>619125</xdr:colOff>
          <xdr:row>10</xdr:row>
          <xdr:rowOff>361950</xdr:rowOff>
        </xdr:to>
        <xdr:sp macro="" textlink="">
          <xdr:nvSpPr>
            <xdr:cNvPr id="2122" name="Option Button 74" hidden="1">
              <a:extLst>
                <a:ext uri="{63B3BB69-23CF-44E3-9099-C40C66FF867C}">
                  <a14:compatExt spid="_x0000_s2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xdr:row>
          <xdr:rowOff>142875</xdr:rowOff>
        </xdr:from>
        <xdr:to>
          <xdr:col>6</xdr:col>
          <xdr:colOff>657225</xdr:colOff>
          <xdr:row>10</xdr:row>
          <xdr:rowOff>361950</xdr:rowOff>
        </xdr:to>
        <xdr:sp macro="" textlink="">
          <xdr:nvSpPr>
            <xdr:cNvPr id="2123" name="Option Button 75" hidden="1">
              <a:extLst>
                <a:ext uri="{63B3BB69-23CF-44E3-9099-C40C66FF867C}">
                  <a14:compatExt spid="_x0000_s2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10</xdr:row>
          <xdr:rowOff>142875</xdr:rowOff>
        </xdr:from>
        <xdr:to>
          <xdr:col>7</xdr:col>
          <xdr:colOff>657225</xdr:colOff>
          <xdr:row>10</xdr:row>
          <xdr:rowOff>361950</xdr:rowOff>
        </xdr:to>
        <xdr:sp macro="" textlink="">
          <xdr:nvSpPr>
            <xdr:cNvPr id="2124" name="Option Button 76" hidden="1">
              <a:extLst>
                <a:ext uri="{63B3BB69-23CF-44E3-9099-C40C66FF867C}">
                  <a14:compatExt spid="_x0000_s2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11</xdr:row>
          <xdr:rowOff>133350</xdr:rowOff>
        </xdr:from>
        <xdr:to>
          <xdr:col>3</xdr:col>
          <xdr:colOff>619125</xdr:colOff>
          <xdr:row>11</xdr:row>
          <xdr:rowOff>381000</xdr:rowOff>
        </xdr:to>
        <xdr:sp macro="" textlink="">
          <xdr:nvSpPr>
            <xdr:cNvPr id="2125" name="Option Button 77" hidden="1">
              <a:extLst>
                <a:ext uri="{63B3BB69-23CF-44E3-9099-C40C66FF867C}">
                  <a14:compatExt spid="_x0000_s2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11</xdr:row>
          <xdr:rowOff>133350</xdr:rowOff>
        </xdr:from>
        <xdr:to>
          <xdr:col>4</xdr:col>
          <xdr:colOff>619125</xdr:colOff>
          <xdr:row>11</xdr:row>
          <xdr:rowOff>381000</xdr:rowOff>
        </xdr:to>
        <xdr:sp macro="" textlink="">
          <xdr:nvSpPr>
            <xdr:cNvPr id="2126" name="Option Button 78" hidden="1">
              <a:extLst>
                <a:ext uri="{63B3BB69-23CF-44E3-9099-C40C66FF867C}">
                  <a14:compatExt spid="_x0000_s2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11</xdr:row>
          <xdr:rowOff>133350</xdr:rowOff>
        </xdr:from>
        <xdr:to>
          <xdr:col>5</xdr:col>
          <xdr:colOff>600075</xdr:colOff>
          <xdr:row>11</xdr:row>
          <xdr:rowOff>381000</xdr:rowOff>
        </xdr:to>
        <xdr:sp macro="" textlink="">
          <xdr:nvSpPr>
            <xdr:cNvPr id="2127" name="Option Button 79" hidden="1">
              <a:extLst>
                <a:ext uri="{63B3BB69-23CF-44E3-9099-C40C66FF867C}">
                  <a14:compatExt spid="_x0000_s2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11</xdr:row>
          <xdr:rowOff>133350</xdr:rowOff>
        </xdr:from>
        <xdr:to>
          <xdr:col>6</xdr:col>
          <xdr:colOff>647700</xdr:colOff>
          <xdr:row>11</xdr:row>
          <xdr:rowOff>381000</xdr:rowOff>
        </xdr:to>
        <xdr:sp macro="" textlink="">
          <xdr:nvSpPr>
            <xdr:cNvPr id="2128" name="Option Button 80" hidden="1">
              <a:extLst>
                <a:ext uri="{63B3BB69-23CF-44E3-9099-C40C66FF867C}">
                  <a14:compatExt spid="_x0000_s2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11</xdr:row>
          <xdr:rowOff>133350</xdr:rowOff>
        </xdr:from>
        <xdr:to>
          <xdr:col>7</xdr:col>
          <xdr:colOff>666750</xdr:colOff>
          <xdr:row>11</xdr:row>
          <xdr:rowOff>381000</xdr:rowOff>
        </xdr:to>
        <xdr:sp macro="" textlink="">
          <xdr:nvSpPr>
            <xdr:cNvPr id="2129" name="Option Button 81" hidden="1">
              <a:extLst>
                <a:ext uri="{63B3BB69-23CF-44E3-9099-C40C66FF867C}">
                  <a14:compatExt spid="_x0000_s2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12</xdr:row>
          <xdr:rowOff>142875</xdr:rowOff>
        </xdr:from>
        <xdr:to>
          <xdr:col>3</xdr:col>
          <xdr:colOff>647700</xdr:colOff>
          <xdr:row>12</xdr:row>
          <xdr:rowOff>361950</xdr:rowOff>
        </xdr:to>
        <xdr:sp macro="" textlink="">
          <xdr:nvSpPr>
            <xdr:cNvPr id="2130" name="Option Button 82" hidden="1">
              <a:extLst>
                <a:ext uri="{63B3BB69-23CF-44E3-9099-C40C66FF867C}">
                  <a14:compatExt spid="_x0000_s2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12</xdr:row>
          <xdr:rowOff>142875</xdr:rowOff>
        </xdr:from>
        <xdr:to>
          <xdr:col>4</xdr:col>
          <xdr:colOff>628650</xdr:colOff>
          <xdr:row>12</xdr:row>
          <xdr:rowOff>361950</xdr:rowOff>
        </xdr:to>
        <xdr:sp macro="" textlink="">
          <xdr:nvSpPr>
            <xdr:cNvPr id="2131" name="Option Button 83" hidden="1">
              <a:extLst>
                <a:ext uri="{63B3BB69-23CF-44E3-9099-C40C66FF867C}">
                  <a14:compatExt spid="_x0000_s2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12</xdr:row>
          <xdr:rowOff>142875</xdr:rowOff>
        </xdr:from>
        <xdr:to>
          <xdr:col>5</xdr:col>
          <xdr:colOff>619125</xdr:colOff>
          <xdr:row>12</xdr:row>
          <xdr:rowOff>361950</xdr:rowOff>
        </xdr:to>
        <xdr:sp macro="" textlink="">
          <xdr:nvSpPr>
            <xdr:cNvPr id="2132" name="Option Button 84" hidden="1">
              <a:extLst>
                <a:ext uri="{63B3BB69-23CF-44E3-9099-C40C66FF867C}">
                  <a14:compatExt spid="_x0000_s2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12</xdr:row>
          <xdr:rowOff>142875</xdr:rowOff>
        </xdr:from>
        <xdr:to>
          <xdr:col>6</xdr:col>
          <xdr:colOff>676275</xdr:colOff>
          <xdr:row>12</xdr:row>
          <xdr:rowOff>361950</xdr:rowOff>
        </xdr:to>
        <xdr:sp macro="" textlink="">
          <xdr:nvSpPr>
            <xdr:cNvPr id="2133" name="Option Button 85" hidden="1">
              <a:extLst>
                <a:ext uri="{63B3BB69-23CF-44E3-9099-C40C66FF867C}">
                  <a14:compatExt spid="_x0000_s2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12</xdr:row>
          <xdr:rowOff>142875</xdr:rowOff>
        </xdr:from>
        <xdr:to>
          <xdr:col>7</xdr:col>
          <xdr:colOff>676275</xdr:colOff>
          <xdr:row>12</xdr:row>
          <xdr:rowOff>361950</xdr:rowOff>
        </xdr:to>
        <xdr:sp macro="" textlink="">
          <xdr:nvSpPr>
            <xdr:cNvPr id="2134" name="Option Button 86" hidden="1">
              <a:extLst>
                <a:ext uri="{63B3BB69-23CF-44E3-9099-C40C66FF867C}">
                  <a14:compatExt spid="_x0000_s2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13</xdr:row>
          <xdr:rowOff>133350</xdr:rowOff>
        </xdr:from>
        <xdr:to>
          <xdr:col>3</xdr:col>
          <xdr:colOff>647700</xdr:colOff>
          <xdr:row>13</xdr:row>
          <xdr:rowOff>352425</xdr:rowOff>
        </xdr:to>
        <xdr:sp macro="" textlink="">
          <xdr:nvSpPr>
            <xdr:cNvPr id="2135" name="Option Button 87" hidden="1">
              <a:extLst>
                <a:ext uri="{63B3BB69-23CF-44E3-9099-C40C66FF867C}">
                  <a14:compatExt spid="_x0000_s2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13</xdr:row>
          <xdr:rowOff>133350</xdr:rowOff>
        </xdr:from>
        <xdr:to>
          <xdr:col>4</xdr:col>
          <xdr:colOff>628650</xdr:colOff>
          <xdr:row>13</xdr:row>
          <xdr:rowOff>352425</xdr:rowOff>
        </xdr:to>
        <xdr:sp macro="" textlink="">
          <xdr:nvSpPr>
            <xdr:cNvPr id="2136" name="Option Button 88" hidden="1">
              <a:extLst>
                <a:ext uri="{63B3BB69-23CF-44E3-9099-C40C66FF867C}">
                  <a14:compatExt spid="_x0000_s2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13</xdr:row>
          <xdr:rowOff>133350</xdr:rowOff>
        </xdr:from>
        <xdr:to>
          <xdr:col>5</xdr:col>
          <xdr:colOff>619125</xdr:colOff>
          <xdr:row>13</xdr:row>
          <xdr:rowOff>352425</xdr:rowOff>
        </xdr:to>
        <xdr:sp macro="" textlink="">
          <xdr:nvSpPr>
            <xdr:cNvPr id="2137" name="Option Button 89" hidden="1">
              <a:extLst>
                <a:ext uri="{63B3BB69-23CF-44E3-9099-C40C66FF867C}">
                  <a14:compatExt spid="_x0000_s2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13</xdr:row>
          <xdr:rowOff>133350</xdr:rowOff>
        </xdr:from>
        <xdr:to>
          <xdr:col>6</xdr:col>
          <xdr:colOff>676275</xdr:colOff>
          <xdr:row>13</xdr:row>
          <xdr:rowOff>352425</xdr:rowOff>
        </xdr:to>
        <xdr:sp macro="" textlink="">
          <xdr:nvSpPr>
            <xdr:cNvPr id="2138" name="Option Button 90" hidden="1">
              <a:extLst>
                <a:ext uri="{63B3BB69-23CF-44E3-9099-C40C66FF867C}">
                  <a14:compatExt spid="_x0000_s2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13</xdr:row>
          <xdr:rowOff>133350</xdr:rowOff>
        </xdr:from>
        <xdr:to>
          <xdr:col>7</xdr:col>
          <xdr:colOff>676275</xdr:colOff>
          <xdr:row>13</xdr:row>
          <xdr:rowOff>352425</xdr:rowOff>
        </xdr:to>
        <xdr:sp macro="" textlink="">
          <xdr:nvSpPr>
            <xdr:cNvPr id="2139" name="Option Button 91" hidden="1">
              <a:extLst>
                <a:ext uri="{63B3BB69-23CF-44E3-9099-C40C66FF867C}">
                  <a14:compatExt spid="_x0000_s2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14</xdr:row>
          <xdr:rowOff>123825</xdr:rowOff>
        </xdr:from>
        <xdr:to>
          <xdr:col>3</xdr:col>
          <xdr:colOff>647700</xdr:colOff>
          <xdr:row>14</xdr:row>
          <xdr:rowOff>342900</xdr:rowOff>
        </xdr:to>
        <xdr:sp macro="" textlink="">
          <xdr:nvSpPr>
            <xdr:cNvPr id="2140" name="Option Button 92" hidden="1">
              <a:extLst>
                <a:ext uri="{63B3BB69-23CF-44E3-9099-C40C66FF867C}">
                  <a14:compatExt spid="_x0000_s2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14</xdr:row>
          <xdr:rowOff>123825</xdr:rowOff>
        </xdr:from>
        <xdr:to>
          <xdr:col>4</xdr:col>
          <xdr:colOff>619125</xdr:colOff>
          <xdr:row>14</xdr:row>
          <xdr:rowOff>342900</xdr:rowOff>
        </xdr:to>
        <xdr:sp macro="" textlink="">
          <xdr:nvSpPr>
            <xdr:cNvPr id="2141" name="Option Button 93" hidden="1">
              <a:extLst>
                <a:ext uri="{63B3BB69-23CF-44E3-9099-C40C66FF867C}">
                  <a14:compatExt spid="_x0000_s2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14</xdr:row>
          <xdr:rowOff>123825</xdr:rowOff>
        </xdr:from>
        <xdr:to>
          <xdr:col>5</xdr:col>
          <xdr:colOff>619125</xdr:colOff>
          <xdr:row>14</xdr:row>
          <xdr:rowOff>342900</xdr:rowOff>
        </xdr:to>
        <xdr:sp macro="" textlink="">
          <xdr:nvSpPr>
            <xdr:cNvPr id="2142" name="Option Button 94" hidden="1">
              <a:extLst>
                <a:ext uri="{63B3BB69-23CF-44E3-9099-C40C66FF867C}">
                  <a14:compatExt spid="_x0000_s2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14</xdr:row>
          <xdr:rowOff>123825</xdr:rowOff>
        </xdr:from>
        <xdr:to>
          <xdr:col>6</xdr:col>
          <xdr:colOff>666750</xdr:colOff>
          <xdr:row>14</xdr:row>
          <xdr:rowOff>342900</xdr:rowOff>
        </xdr:to>
        <xdr:sp macro="" textlink="">
          <xdr:nvSpPr>
            <xdr:cNvPr id="2143" name="Option Button 95" hidden="1">
              <a:extLst>
                <a:ext uri="{63B3BB69-23CF-44E3-9099-C40C66FF867C}">
                  <a14:compatExt spid="_x0000_s2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14</xdr:row>
          <xdr:rowOff>123825</xdr:rowOff>
        </xdr:from>
        <xdr:to>
          <xdr:col>7</xdr:col>
          <xdr:colOff>676275</xdr:colOff>
          <xdr:row>14</xdr:row>
          <xdr:rowOff>342900</xdr:rowOff>
        </xdr:to>
        <xdr:sp macro="" textlink="">
          <xdr:nvSpPr>
            <xdr:cNvPr id="2144" name="Option Button 96" hidden="1">
              <a:extLst>
                <a:ext uri="{63B3BB69-23CF-44E3-9099-C40C66FF867C}">
                  <a14:compatExt spid="_x0000_s2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571500</xdr:rowOff>
        </xdr:from>
        <xdr:to>
          <xdr:col>8</xdr:col>
          <xdr:colOff>0</xdr:colOff>
          <xdr:row>19</xdr:row>
          <xdr:rowOff>228600</xdr:rowOff>
        </xdr:to>
        <xdr:sp macro="" textlink="">
          <xdr:nvSpPr>
            <xdr:cNvPr id="2153" name="Group Box 105" hidden="1">
              <a:extLst>
                <a:ext uri="{63B3BB69-23CF-44E3-9099-C40C66FF867C}">
                  <a14:compatExt spid="_x0000_s2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8</xdr:col>
          <xdr:colOff>0</xdr:colOff>
          <xdr:row>20</xdr:row>
          <xdr:rowOff>247650</xdr:rowOff>
        </xdr:to>
        <xdr:sp macro="" textlink="">
          <xdr:nvSpPr>
            <xdr:cNvPr id="2154" name="Group Box 106" hidden="1">
              <a:extLst>
                <a:ext uri="{63B3BB69-23CF-44E3-9099-C40C66FF867C}">
                  <a14:compatExt spid="_x0000_s2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371475</xdr:rowOff>
        </xdr:from>
        <xdr:to>
          <xdr:col>7</xdr:col>
          <xdr:colOff>790575</xdr:colOff>
          <xdr:row>21</xdr:row>
          <xdr:rowOff>228600</xdr:rowOff>
        </xdr:to>
        <xdr:sp macro="" textlink="">
          <xdr:nvSpPr>
            <xdr:cNvPr id="2155" name="Group Box 107" hidden="1">
              <a:extLst>
                <a:ext uri="{63B3BB69-23CF-44E3-9099-C40C66FF867C}">
                  <a14:compatExt spid="_x0000_s2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361950</xdr:rowOff>
        </xdr:from>
        <xdr:to>
          <xdr:col>7</xdr:col>
          <xdr:colOff>790575</xdr:colOff>
          <xdr:row>22</xdr:row>
          <xdr:rowOff>219075</xdr:rowOff>
        </xdr:to>
        <xdr:sp macro="" textlink="">
          <xdr:nvSpPr>
            <xdr:cNvPr id="2156" name="Group Box 108" hidden="1">
              <a:extLst>
                <a:ext uri="{63B3BB69-23CF-44E3-9099-C40C66FF867C}">
                  <a14:compatExt spid="_x0000_s2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381000</xdr:rowOff>
        </xdr:from>
        <xdr:to>
          <xdr:col>7</xdr:col>
          <xdr:colOff>790575</xdr:colOff>
          <xdr:row>23</xdr:row>
          <xdr:rowOff>238125</xdr:rowOff>
        </xdr:to>
        <xdr:sp macro="" textlink="">
          <xdr:nvSpPr>
            <xdr:cNvPr id="2157" name="Group Box 109" hidden="1">
              <a:extLst>
                <a:ext uri="{63B3BB69-23CF-44E3-9099-C40C66FF867C}">
                  <a14:compatExt spid="_x0000_s2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371475</xdr:rowOff>
        </xdr:from>
        <xdr:to>
          <xdr:col>7</xdr:col>
          <xdr:colOff>790575</xdr:colOff>
          <xdr:row>24</xdr:row>
          <xdr:rowOff>228600</xdr:rowOff>
        </xdr:to>
        <xdr:sp macro="" textlink="">
          <xdr:nvSpPr>
            <xdr:cNvPr id="2158" name="Group Box 110" hidden="1">
              <a:extLst>
                <a:ext uri="{63B3BB69-23CF-44E3-9099-C40C66FF867C}">
                  <a14:compatExt spid="_x0000_s2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361950</xdr:rowOff>
        </xdr:from>
        <xdr:to>
          <xdr:col>7</xdr:col>
          <xdr:colOff>790575</xdr:colOff>
          <xdr:row>25</xdr:row>
          <xdr:rowOff>219075</xdr:rowOff>
        </xdr:to>
        <xdr:sp macro="" textlink="">
          <xdr:nvSpPr>
            <xdr:cNvPr id="2159" name="Group Box 111" hidden="1">
              <a:extLst>
                <a:ext uri="{63B3BB69-23CF-44E3-9099-C40C66FF867C}">
                  <a14:compatExt spid="_x0000_s2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352425</xdr:rowOff>
        </xdr:from>
        <xdr:to>
          <xdr:col>7</xdr:col>
          <xdr:colOff>790575</xdr:colOff>
          <xdr:row>26</xdr:row>
          <xdr:rowOff>209550</xdr:rowOff>
        </xdr:to>
        <xdr:sp macro="" textlink="">
          <xdr:nvSpPr>
            <xdr:cNvPr id="2160" name="Group Box 112" hidden="1">
              <a:extLst>
                <a:ext uri="{63B3BB69-23CF-44E3-9099-C40C66FF867C}">
                  <a14:compatExt spid="_x0000_s2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18</xdr:row>
          <xdr:rowOff>581025</xdr:rowOff>
        </xdr:from>
        <xdr:to>
          <xdr:col>3</xdr:col>
          <xdr:colOff>581025</xdr:colOff>
          <xdr:row>19</xdr:row>
          <xdr:rowOff>228600</xdr:rowOff>
        </xdr:to>
        <xdr:sp macro="" textlink="">
          <xdr:nvSpPr>
            <xdr:cNvPr id="2161" name="Option Button 113" hidden="1">
              <a:extLst>
                <a:ext uri="{63B3BB69-23CF-44E3-9099-C40C66FF867C}">
                  <a14:compatExt spid="_x0000_s2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18</xdr:row>
          <xdr:rowOff>581025</xdr:rowOff>
        </xdr:from>
        <xdr:to>
          <xdr:col>4</xdr:col>
          <xdr:colOff>581025</xdr:colOff>
          <xdr:row>19</xdr:row>
          <xdr:rowOff>228600</xdr:rowOff>
        </xdr:to>
        <xdr:sp macro="" textlink="">
          <xdr:nvSpPr>
            <xdr:cNvPr id="2162" name="Option Button 114" hidden="1">
              <a:extLst>
                <a:ext uri="{63B3BB69-23CF-44E3-9099-C40C66FF867C}">
                  <a14:compatExt spid="_x0000_s2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18</xdr:row>
          <xdr:rowOff>581025</xdr:rowOff>
        </xdr:from>
        <xdr:to>
          <xdr:col>5</xdr:col>
          <xdr:colOff>581025</xdr:colOff>
          <xdr:row>19</xdr:row>
          <xdr:rowOff>228600</xdr:rowOff>
        </xdr:to>
        <xdr:sp macro="" textlink="">
          <xdr:nvSpPr>
            <xdr:cNvPr id="2163" name="Option Button 115" hidden="1">
              <a:extLst>
                <a:ext uri="{63B3BB69-23CF-44E3-9099-C40C66FF867C}">
                  <a14:compatExt spid="_x0000_s2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18</xdr:row>
          <xdr:rowOff>581025</xdr:rowOff>
        </xdr:from>
        <xdr:to>
          <xdr:col>6</xdr:col>
          <xdr:colOff>590550</xdr:colOff>
          <xdr:row>19</xdr:row>
          <xdr:rowOff>228600</xdr:rowOff>
        </xdr:to>
        <xdr:sp macro="" textlink="">
          <xdr:nvSpPr>
            <xdr:cNvPr id="2164" name="Option Button 116" hidden="1">
              <a:extLst>
                <a:ext uri="{63B3BB69-23CF-44E3-9099-C40C66FF867C}">
                  <a14:compatExt spid="_x0000_s2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18</xdr:row>
          <xdr:rowOff>581025</xdr:rowOff>
        </xdr:from>
        <xdr:to>
          <xdr:col>7</xdr:col>
          <xdr:colOff>609600</xdr:colOff>
          <xdr:row>19</xdr:row>
          <xdr:rowOff>228600</xdr:rowOff>
        </xdr:to>
        <xdr:sp macro="" textlink="">
          <xdr:nvSpPr>
            <xdr:cNvPr id="2165" name="Option Button 117" hidden="1">
              <a:extLst>
                <a:ext uri="{63B3BB69-23CF-44E3-9099-C40C66FF867C}">
                  <a14:compatExt spid="_x0000_s2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20</xdr:row>
          <xdr:rowOff>0</xdr:rowOff>
        </xdr:from>
        <xdr:to>
          <xdr:col>3</xdr:col>
          <xdr:colOff>581025</xdr:colOff>
          <xdr:row>20</xdr:row>
          <xdr:rowOff>238125</xdr:rowOff>
        </xdr:to>
        <xdr:sp macro="" textlink="">
          <xdr:nvSpPr>
            <xdr:cNvPr id="2166" name="Option Button 118" hidden="1">
              <a:extLst>
                <a:ext uri="{63B3BB69-23CF-44E3-9099-C40C66FF867C}">
                  <a14:compatExt spid="_x0000_s2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20</xdr:row>
          <xdr:rowOff>0</xdr:rowOff>
        </xdr:from>
        <xdr:to>
          <xdr:col>4</xdr:col>
          <xdr:colOff>581025</xdr:colOff>
          <xdr:row>20</xdr:row>
          <xdr:rowOff>238125</xdr:rowOff>
        </xdr:to>
        <xdr:sp macro="" textlink="">
          <xdr:nvSpPr>
            <xdr:cNvPr id="2167" name="Option Button 119" hidden="1">
              <a:extLst>
                <a:ext uri="{63B3BB69-23CF-44E3-9099-C40C66FF867C}">
                  <a14:compatExt spid="_x0000_s2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20</xdr:row>
          <xdr:rowOff>0</xdr:rowOff>
        </xdr:from>
        <xdr:to>
          <xdr:col>5</xdr:col>
          <xdr:colOff>581025</xdr:colOff>
          <xdr:row>20</xdr:row>
          <xdr:rowOff>238125</xdr:rowOff>
        </xdr:to>
        <xdr:sp macro="" textlink="">
          <xdr:nvSpPr>
            <xdr:cNvPr id="2168" name="Option Button 120" hidden="1">
              <a:extLst>
                <a:ext uri="{63B3BB69-23CF-44E3-9099-C40C66FF867C}">
                  <a14:compatExt spid="_x0000_s2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20</xdr:row>
          <xdr:rowOff>0</xdr:rowOff>
        </xdr:from>
        <xdr:to>
          <xdr:col>6</xdr:col>
          <xdr:colOff>600075</xdr:colOff>
          <xdr:row>20</xdr:row>
          <xdr:rowOff>238125</xdr:rowOff>
        </xdr:to>
        <xdr:sp macro="" textlink="">
          <xdr:nvSpPr>
            <xdr:cNvPr id="2169" name="Option Button 121" hidden="1">
              <a:extLst>
                <a:ext uri="{63B3BB69-23CF-44E3-9099-C40C66FF867C}">
                  <a14:compatExt spid="_x0000_s2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20</xdr:row>
          <xdr:rowOff>0</xdr:rowOff>
        </xdr:from>
        <xdr:to>
          <xdr:col>7</xdr:col>
          <xdr:colOff>600075</xdr:colOff>
          <xdr:row>20</xdr:row>
          <xdr:rowOff>238125</xdr:rowOff>
        </xdr:to>
        <xdr:sp macro="" textlink="">
          <xdr:nvSpPr>
            <xdr:cNvPr id="2170" name="Option Button 122" hidden="1">
              <a:extLst>
                <a:ext uri="{63B3BB69-23CF-44E3-9099-C40C66FF867C}">
                  <a14:compatExt spid="_x0000_s2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21</xdr:row>
          <xdr:rowOff>0</xdr:rowOff>
        </xdr:from>
        <xdr:to>
          <xdr:col>3</xdr:col>
          <xdr:colOff>581025</xdr:colOff>
          <xdr:row>21</xdr:row>
          <xdr:rowOff>219075</xdr:rowOff>
        </xdr:to>
        <xdr:sp macro="" textlink="">
          <xdr:nvSpPr>
            <xdr:cNvPr id="2171" name="Option Button 123" hidden="1">
              <a:extLst>
                <a:ext uri="{63B3BB69-23CF-44E3-9099-C40C66FF867C}">
                  <a14:compatExt spid="_x0000_s2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21</xdr:row>
          <xdr:rowOff>0</xdr:rowOff>
        </xdr:from>
        <xdr:to>
          <xdr:col>4</xdr:col>
          <xdr:colOff>581025</xdr:colOff>
          <xdr:row>21</xdr:row>
          <xdr:rowOff>219075</xdr:rowOff>
        </xdr:to>
        <xdr:sp macro="" textlink="">
          <xdr:nvSpPr>
            <xdr:cNvPr id="2172" name="Option Button 124" hidden="1">
              <a:extLst>
                <a:ext uri="{63B3BB69-23CF-44E3-9099-C40C66FF867C}">
                  <a14:compatExt spid="_x0000_s2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21</xdr:row>
          <xdr:rowOff>0</xdr:rowOff>
        </xdr:from>
        <xdr:to>
          <xdr:col>5</xdr:col>
          <xdr:colOff>581025</xdr:colOff>
          <xdr:row>21</xdr:row>
          <xdr:rowOff>219075</xdr:rowOff>
        </xdr:to>
        <xdr:sp macro="" textlink="">
          <xdr:nvSpPr>
            <xdr:cNvPr id="2173" name="Option Button 125" hidden="1">
              <a:extLst>
                <a:ext uri="{63B3BB69-23CF-44E3-9099-C40C66FF867C}">
                  <a14:compatExt spid="_x0000_s2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21</xdr:row>
          <xdr:rowOff>0</xdr:rowOff>
        </xdr:from>
        <xdr:to>
          <xdr:col>6</xdr:col>
          <xdr:colOff>590550</xdr:colOff>
          <xdr:row>21</xdr:row>
          <xdr:rowOff>219075</xdr:rowOff>
        </xdr:to>
        <xdr:sp macro="" textlink="">
          <xdr:nvSpPr>
            <xdr:cNvPr id="2174" name="Option Button 126" hidden="1">
              <a:extLst>
                <a:ext uri="{63B3BB69-23CF-44E3-9099-C40C66FF867C}">
                  <a14:compatExt spid="_x0000_s2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21</xdr:row>
          <xdr:rowOff>0</xdr:rowOff>
        </xdr:from>
        <xdr:to>
          <xdr:col>7</xdr:col>
          <xdr:colOff>609600</xdr:colOff>
          <xdr:row>21</xdr:row>
          <xdr:rowOff>219075</xdr:rowOff>
        </xdr:to>
        <xdr:sp macro="" textlink="">
          <xdr:nvSpPr>
            <xdr:cNvPr id="2175" name="Option Button 127" hidden="1">
              <a:extLst>
                <a:ext uri="{63B3BB69-23CF-44E3-9099-C40C66FF867C}">
                  <a14:compatExt spid="_x0000_s2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21</xdr:row>
          <xdr:rowOff>381000</xdr:rowOff>
        </xdr:from>
        <xdr:to>
          <xdr:col>3</xdr:col>
          <xdr:colOff>581025</xdr:colOff>
          <xdr:row>22</xdr:row>
          <xdr:rowOff>209550</xdr:rowOff>
        </xdr:to>
        <xdr:sp macro="" textlink="">
          <xdr:nvSpPr>
            <xdr:cNvPr id="2176" name="Option Button 128" hidden="1">
              <a:extLst>
                <a:ext uri="{63B3BB69-23CF-44E3-9099-C40C66FF867C}">
                  <a14:compatExt spid="_x0000_s2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22</xdr:row>
          <xdr:rowOff>381000</xdr:rowOff>
        </xdr:from>
        <xdr:to>
          <xdr:col>3</xdr:col>
          <xdr:colOff>581025</xdr:colOff>
          <xdr:row>23</xdr:row>
          <xdr:rowOff>228600</xdr:rowOff>
        </xdr:to>
        <xdr:sp macro="" textlink="">
          <xdr:nvSpPr>
            <xdr:cNvPr id="2177" name="Option Button 129" hidden="1">
              <a:extLst>
                <a:ext uri="{63B3BB69-23CF-44E3-9099-C40C66FF867C}">
                  <a14:compatExt spid="_x0000_s2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24</xdr:row>
          <xdr:rowOff>0</xdr:rowOff>
        </xdr:from>
        <xdr:to>
          <xdr:col>3</xdr:col>
          <xdr:colOff>581025</xdr:colOff>
          <xdr:row>24</xdr:row>
          <xdr:rowOff>219075</xdr:rowOff>
        </xdr:to>
        <xdr:sp macro="" textlink="">
          <xdr:nvSpPr>
            <xdr:cNvPr id="2178" name="Option Button 130" hidden="1">
              <a:extLst>
                <a:ext uri="{63B3BB69-23CF-44E3-9099-C40C66FF867C}">
                  <a14:compatExt spid="_x0000_s2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24</xdr:row>
          <xdr:rowOff>381000</xdr:rowOff>
        </xdr:from>
        <xdr:to>
          <xdr:col>3</xdr:col>
          <xdr:colOff>581025</xdr:colOff>
          <xdr:row>25</xdr:row>
          <xdr:rowOff>209550</xdr:rowOff>
        </xdr:to>
        <xdr:sp macro="" textlink="">
          <xdr:nvSpPr>
            <xdr:cNvPr id="2179" name="Option Button 131" hidden="1">
              <a:extLst>
                <a:ext uri="{63B3BB69-23CF-44E3-9099-C40C66FF867C}">
                  <a14:compatExt spid="_x0000_s2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276225</xdr:colOff>
          <xdr:row>25</xdr:row>
          <xdr:rowOff>371475</xdr:rowOff>
        </xdr:from>
        <xdr:to>
          <xdr:col>3</xdr:col>
          <xdr:colOff>581025</xdr:colOff>
          <xdr:row>26</xdr:row>
          <xdr:rowOff>200025</xdr:rowOff>
        </xdr:to>
        <xdr:sp macro="" textlink="">
          <xdr:nvSpPr>
            <xdr:cNvPr id="2180" name="Option Button 132" hidden="1">
              <a:extLst>
                <a:ext uri="{63B3BB69-23CF-44E3-9099-C40C66FF867C}">
                  <a14:compatExt spid="_x0000_s2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21</xdr:row>
          <xdr:rowOff>381000</xdr:rowOff>
        </xdr:from>
        <xdr:to>
          <xdr:col>4</xdr:col>
          <xdr:colOff>581025</xdr:colOff>
          <xdr:row>22</xdr:row>
          <xdr:rowOff>209550</xdr:rowOff>
        </xdr:to>
        <xdr:sp macro="" textlink="">
          <xdr:nvSpPr>
            <xdr:cNvPr id="2181" name="Option Button 133" hidden="1">
              <a:extLst>
                <a:ext uri="{63B3BB69-23CF-44E3-9099-C40C66FF867C}">
                  <a14:compatExt spid="_x0000_s2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22</xdr:row>
          <xdr:rowOff>381000</xdr:rowOff>
        </xdr:from>
        <xdr:to>
          <xdr:col>4</xdr:col>
          <xdr:colOff>581025</xdr:colOff>
          <xdr:row>23</xdr:row>
          <xdr:rowOff>228600</xdr:rowOff>
        </xdr:to>
        <xdr:sp macro="" textlink="">
          <xdr:nvSpPr>
            <xdr:cNvPr id="2182" name="Option Button 134" hidden="1">
              <a:extLst>
                <a:ext uri="{63B3BB69-23CF-44E3-9099-C40C66FF867C}">
                  <a14:compatExt spid="_x0000_s2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24</xdr:row>
          <xdr:rowOff>0</xdr:rowOff>
        </xdr:from>
        <xdr:to>
          <xdr:col>4</xdr:col>
          <xdr:colOff>581025</xdr:colOff>
          <xdr:row>24</xdr:row>
          <xdr:rowOff>219075</xdr:rowOff>
        </xdr:to>
        <xdr:sp macro="" textlink="">
          <xdr:nvSpPr>
            <xdr:cNvPr id="2183" name="Option Button 135" hidden="1">
              <a:extLst>
                <a:ext uri="{63B3BB69-23CF-44E3-9099-C40C66FF867C}">
                  <a14:compatExt spid="_x0000_s2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24</xdr:row>
          <xdr:rowOff>381000</xdr:rowOff>
        </xdr:from>
        <xdr:to>
          <xdr:col>4</xdr:col>
          <xdr:colOff>581025</xdr:colOff>
          <xdr:row>25</xdr:row>
          <xdr:rowOff>209550</xdr:rowOff>
        </xdr:to>
        <xdr:sp macro="" textlink="">
          <xdr:nvSpPr>
            <xdr:cNvPr id="2184" name="Option Button 136" hidden="1">
              <a:extLst>
                <a:ext uri="{63B3BB69-23CF-44E3-9099-C40C66FF867C}">
                  <a14:compatExt spid="_x0000_s2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25</xdr:row>
          <xdr:rowOff>371475</xdr:rowOff>
        </xdr:from>
        <xdr:to>
          <xdr:col>4</xdr:col>
          <xdr:colOff>581025</xdr:colOff>
          <xdr:row>26</xdr:row>
          <xdr:rowOff>200025</xdr:rowOff>
        </xdr:to>
        <xdr:sp macro="" textlink="">
          <xdr:nvSpPr>
            <xdr:cNvPr id="2185" name="Option Button 137" hidden="1">
              <a:extLst>
                <a:ext uri="{63B3BB69-23CF-44E3-9099-C40C66FF867C}">
                  <a14:compatExt spid="_x0000_s2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21</xdr:row>
          <xdr:rowOff>381000</xdr:rowOff>
        </xdr:from>
        <xdr:to>
          <xdr:col>5</xdr:col>
          <xdr:colOff>581025</xdr:colOff>
          <xdr:row>22</xdr:row>
          <xdr:rowOff>209550</xdr:rowOff>
        </xdr:to>
        <xdr:sp macro="" textlink="">
          <xdr:nvSpPr>
            <xdr:cNvPr id="2186" name="Option Button 138" hidden="1">
              <a:extLst>
                <a:ext uri="{63B3BB69-23CF-44E3-9099-C40C66FF867C}">
                  <a14:compatExt spid="_x0000_s2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22</xdr:row>
          <xdr:rowOff>381000</xdr:rowOff>
        </xdr:from>
        <xdr:to>
          <xdr:col>5</xdr:col>
          <xdr:colOff>581025</xdr:colOff>
          <xdr:row>23</xdr:row>
          <xdr:rowOff>228600</xdr:rowOff>
        </xdr:to>
        <xdr:sp macro="" textlink="">
          <xdr:nvSpPr>
            <xdr:cNvPr id="2187" name="Option Button 139" hidden="1">
              <a:extLst>
                <a:ext uri="{63B3BB69-23CF-44E3-9099-C40C66FF867C}">
                  <a14:compatExt spid="_x0000_s2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24</xdr:row>
          <xdr:rowOff>0</xdr:rowOff>
        </xdr:from>
        <xdr:to>
          <xdr:col>5</xdr:col>
          <xdr:colOff>581025</xdr:colOff>
          <xdr:row>24</xdr:row>
          <xdr:rowOff>219075</xdr:rowOff>
        </xdr:to>
        <xdr:sp macro="" textlink="">
          <xdr:nvSpPr>
            <xdr:cNvPr id="2188" name="Option Button 140" hidden="1">
              <a:extLst>
                <a:ext uri="{63B3BB69-23CF-44E3-9099-C40C66FF867C}">
                  <a14:compatExt spid="_x0000_s2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24</xdr:row>
          <xdr:rowOff>381000</xdr:rowOff>
        </xdr:from>
        <xdr:to>
          <xdr:col>5</xdr:col>
          <xdr:colOff>581025</xdr:colOff>
          <xdr:row>25</xdr:row>
          <xdr:rowOff>209550</xdr:rowOff>
        </xdr:to>
        <xdr:sp macro="" textlink="">
          <xdr:nvSpPr>
            <xdr:cNvPr id="2189" name="Option Button 141" hidden="1">
              <a:extLst>
                <a:ext uri="{63B3BB69-23CF-44E3-9099-C40C66FF867C}">
                  <a14:compatExt spid="_x0000_s2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25</xdr:row>
          <xdr:rowOff>371475</xdr:rowOff>
        </xdr:from>
        <xdr:to>
          <xdr:col>5</xdr:col>
          <xdr:colOff>581025</xdr:colOff>
          <xdr:row>26</xdr:row>
          <xdr:rowOff>200025</xdr:rowOff>
        </xdr:to>
        <xdr:sp macro="" textlink="">
          <xdr:nvSpPr>
            <xdr:cNvPr id="2190" name="Option Button 142" hidden="1">
              <a:extLst>
                <a:ext uri="{63B3BB69-23CF-44E3-9099-C40C66FF867C}">
                  <a14:compatExt spid="_x0000_s2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21</xdr:row>
          <xdr:rowOff>381000</xdr:rowOff>
        </xdr:from>
        <xdr:to>
          <xdr:col>6</xdr:col>
          <xdr:colOff>590550</xdr:colOff>
          <xdr:row>22</xdr:row>
          <xdr:rowOff>209550</xdr:rowOff>
        </xdr:to>
        <xdr:sp macro="" textlink="">
          <xdr:nvSpPr>
            <xdr:cNvPr id="2191" name="Option Button 143" hidden="1">
              <a:extLst>
                <a:ext uri="{63B3BB69-23CF-44E3-9099-C40C66FF867C}">
                  <a14:compatExt spid="_x0000_s2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22</xdr:row>
          <xdr:rowOff>381000</xdr:rowOff>
        </xdr:from>
        <xdr:to>
          <xdr:col>6</xdr:col>
          <xdr:colOff>590550</xdr:colOff>
          <xdr:row>23</xdr:row>
          <xdr:rowOff>228600</xdr:rowOff>
        </xdr:to>
        <xdr:sp macro="" textlink="">
          <xdr:nvSpPr>
            <xdr:cNvPr id="2192" name="Option Button 144" hidden="1">
              <a:extLst>
                <a:ext uri="{63B3BB69-23CF-44E3-9099-C40C66FF867C}">
                  <a14:compatExt spid="_x0000_s2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24</xdr:row>
          <xdr:rowOff>0</xdr:rowOff>
        </xdr:from>
        <xdr:to>
          <xdr:col>6</xdr:col>
          <xdr:colOff>590550</xdr:colOff>
          <xdr:row>24</xdr:row>
          <xdr:rowOff>219075</xdr:rowOff>
        </xdr:to>
        <xdr:sp macro="" textlink="">
          <xdr:nvSpPr>
            <xdr:cNvPr id="2193" name="Option Button 145" hidden="1">
              <a:extLst>
                <a:ext uri="{63B3BB69-23CF-44E3-9099-C40C66FF867C}">
                  <a14:compatExt spid="_x0000_s2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24</xdr:row>
          <xdr:rowOff>381000</xdr:rowOff>
        </xdr:from>
        <xdr:to>
          <xdr:col>6</xdr:col>
          <xdr:colOff>590550</xdr:colOff>
          <xdr:row>25</xdr:row>
          <xdr:rowOff>209550</xdr:rowOff>
        </xdr:to>
        <xdr:sp macro="" textlink="">
          <xdr:nvSpPr>
            <xdr:cNvPr id="2194" name="Option Button 146" hidden="1">
              <a:extLst>
                <a:ext uri="{63B3BB69-23CF-44E3-9099-C40C66FF867C}">
                  <a14:compatExt spid="_x0000_s2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25</xdr:row>
          <xdr:rowOff>371475</xdr:rowOff>
        </xdr:from>
        <xdr:to>
          <xdr:col>6</xdr:col>
          <xdr:colOff>590550</xdr:colOff>
          <xdr:row>26</xdr:row>
          <xdr:rowOff>200025</xdr:rowOff>
        </xdr:to>
        <xdr:sp macro="" textlink="">
          <xdr:nvSpPr>
            <xdr:cNvPr id="2195" name="Option Button 147" hidden="1">
              <a:extLst>
                <a:ext uri="{63B3BB69-23CF-44E3-9099-C40C66FF867C}">
                  <a14:compatExt spid="_x0000_s2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21</xdr:row>
          <xdr:rowOff>381000</xdr:rowOff>
        </xdr:from>
        <xdr:to>
          <xdr:col>7</xdr:col>
          <xdr:colOff>609600</xdr:colOff>
          <xdr:row>22</xdr:row>
          <xdr:rowOff>209550</xdr:rowOff>
        </xdr:to>
        <xdr:sp macro="" textlink="">
          <xdr:nvSpPr>
            <xdr:cNvPr id="2196" name="Option Button 148" hidden="1">
              <a:extLst>
                <a:ext uri="{63B3BB69-23CF-44E3-9099-C40C66FF867C}">
                  <a14:compatExt spid="_x0000_s2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22</xdr:row>
          <xdr:rowOff>381000</xdr:rowOff>
        </xdr:from>
        <xdr:to>
          <xdr:col>7</xdr:col>
          <xdr:colOff>609600</xdr:colOff>
          <xdr:row>23</xdr:row>
          <xdr:rowOff>228600</xdr:rowOff>
        </xdr:to>
        <xdr:sp macro="" textlink="">
          <xdr:nvSpPr>
            <xdr:cNvPr id="2197" name="Option Button 149" hidden="1">
              <a:extLst>
                <a:ext uri="{63B3BB69-23CF-44E3-9099-C40C66FF867C}">
                  <a14:compatExt spid="_x0000_s2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24</xdr:row>
          <xdr:rowOff>0</xdr:rowOff>
        </xdr:from>
        <xdr:to>
          <xdr:col>7</xdr:col>
          <xdr:colOff>609600</xdr:colOff>
          <xdr:row>24</xdr:row>
          <xdr:rowOff>219075</xdr:rowOff>
        </xdr:to>
        <xdr:sp macro="" textlink="">
          <xdr:nvSpPr>
            <xdr:cNvPr id="2198" name="Option Button 150" hidden="1">
              <a:extLst>
                <a:ext uri="{63B3BB69-23CF-44E3-9099-C40C66FF867C}">
                  <a14:compatExt spid="_x0000_s2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24</xdr:row>
          <xdr:rowOff>381000</xdr:rowOff>
        </xdr:from>
        <xdr:to>
          <xdr:col>7</xdr:col>
          <xdr:colOff>609600</xdr:colOff>
          <xdr:row>25</xdr:row>
          <xdr:rowOff>209550</xdr:rowOff>
        </xdr:to>
        <xdr:sp macro="" textlink="">
          <xdr:nvSpPr>
            <xdr:cNvPr id="2199" name="Option Button 151" hidden="1">
              <a:extLst>
                <a:ext uri="{63B3BB69-23CF-44E3-9099-C40C66FF867C}">
                  <a14:compatExt spid="_x0000_s2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276225</xdr:colOff>
          <xdr:row>25</xdr:row>
          <xdr:rowOff>371475</xdr:rowOff>
        </xdr:from>
        <xdr:to>
          <xdr:col>7</xdr:col>
          <xdr:colOff>609600</xdr:colOff>
          <xdr:row>26</xdr:row>
          <xdr:rowOff>200025</xdr:rowOff>
        </xdr:to>
        <xdr:sp macro="" textlink="">
          <xdr:nvSpPr>
            <xdr:cNvPr id="2200" name="Option Button 152" hidden="1">
              <a:extLst>
                <a:ext uri="{63B3BB69-23CF-44E3-9099-C40C66FF867C}">
                  <a14:compatExt spid="_x0000_s2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771525</xdr:colOff>
          <xdr:row>27</xdr:row>
          <xdr:rowOff>161925</xdr:rowOff>
        </xdr:from>
        <xdr:to>
          <xdr:col>8</xdr:col>
          <xdr:colOff>66675</xdr:colOff>
          <xdr:row>27</xdr:row>
          <xdr:rowOff>466725</xdr:rowOff>
        </xdr:to>
        <xdr:sp macro="" textlink="">
          <xdr:nvSpPr>
            <xdr:cNvPr id="2205" name="Button 157" hidden="1">
              <a:extLst>
                <a:ext uri="{63B3BB69-23CF-44E3-9099-C40C66FF867C}">
                  <a14:compatExt spid="_x0000_s220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800" b="1" i="0" u="none" strike="noStrike" baseline="0">
                  <a:solidFill>
                    <a:srgbClr val="008080"/>
                  </a:solidFill>
                  <a:latin typeface="Arial"/>
                  <a:cs typeface="Arial"/>
                </a:rPr>
                <a:t>Zurücksetzen</a:t>
              </a:r>
              <a:endParaRPr lang="de-DE"/>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6</xdr:col>
      <xdr:colOff>54554</xdr:colOff>
      <xdr:row>1</xdr:row>
      <xdr:rowOff>219653</xdr:rowOff>
    </xdr:from>
    <xdr:to>
      <xdr:col>7</xdr:col>
      <xdr:colOff>699944</xdr:colOff>
      <xdr:row>3</xdr:row>
      <xdr:rowOff>262949</xdr:rowOff>
    </xdr:to>
    <xdr:pic>
      <xdr:nvPicPr>
        <xdr:cNvPr id="4098" name="Picture 2" descr="icon_ka1a"/>
        <xdr:cNvPicPr>
          <a:picLocks noChangeAspect="1" noChangeArrowheads="1"/>
        </xdr:cNvPicPr>
      </xdr:nvPicPr>
      <xdr:blipFill>
        <a:blip xmlns:r="http://schemas.openxmlformats.org/officeDocument/2006/relationships" r:embed="rId1" cstate="print"/>
        <a:srcRect t="12544" b="12218"/>
        <a:stretch>
          <a:fillRect/>
        </a:stretch>
      </xdr:blipFill>
      <xdr:spPr bwMode="auto">
        <a:xfrm>
          <a:off x="6036254" y="343478"/>
          <a:ext cx="1321665" cy="1014846"/>
        </a:xfrm>
        <a:prstGeom prst="rect">
          <a:avLst/>
        </a:prstGeom>
        <a:noFill/>
        <a:effectLst>
          <a:outerShdw dist="107763" dir="2700000" algn="ctr" rotWithShape="0">
            <a:srgbClr val="808080">
              <a:alpha val="50000"/>
            </a:srgbClr>
          </a:outerShdw>
        </a:effectLst>
      </xdr:spPr>
    </xdr:pic>
    <xdr:clientData/>
  </xdr:twoCellAnchor>
  <xdr:twoCellAnchor editAs="oneCell">
    <xdr:from>
      <xdr:col>1</xdr:col>
      <xdr:colOff>23668</xdr:colOff>
      <xdr:row>0</xdr:row>
      <xdr:rowOff>88034</xdr:rowOff>
    </xdr:from>
    <xdr:to>
      <xdr:col>1</xdr:col>
      <xdr:colOff>2121549</xdr:colOff>
      <xdr:row>1</xdr:row>
      <xdr:rowOff>418522</xdr:rowOff>
    </xdr:to>
    <xdr:pic>
      <xdr:nvPicPr>
        <xdr:cNvPr id="4" name="Picture 6"/>
        <xdr:cNvPicPr>
          <a:picLocks noChangeArrowheads="1"/>
        </xdr:cNvPicPr>
      </xdr:nvPicPr>
      <xdr:blipFill>
        <a:blip xmlns:r="http://schemas.openxmlformats.org/officeDocument/2006/relationships" r:embed="rId2" cstate="print"/>
        <a:srcRect/>
        <a:stretch>
          <a:fillRect/>
        </a:stretch>
      </xdr:blipFill>
      <xdr:spPr bwMode="auto">
        <a:xfrm>
          <a:off x="423718" y="88034"/>
          <a:ext cx="2097881" cy="454313"/>
        </a:xfrm>
        <a:prstGeom prst="rect">
          <a:avLst/>
        </a:prstGeom>
        <a:noFill/>
        <a:ln w="9525">
          <a:noFill/>
          <a:miter lim="800000"/>
          <a:headEnd/>
          <a:tailEnd/>
        </a:ln>
      </xdr:spPr>
    </xdr:pic>
    <xdr:clientData/>
  </xdr:twoCellAnchor>
  <xdr:twoCellAnchor>
    <xdr:from>
      <xdr:col>7</xdr:col>
      <xdr:colOff>438149</xdr:colOff>
      <xdr:row>23</xdr:row>
      <xdr:rowOff>695325</xdr:rowOff>
    </xdr:from>
    <xdr:to>
      <xdr:col>7</xdr:col>
      <xdr:colOff>798149</xdr:colOff>
      <xdr:row>23</xdr:row>
      <xdr:rowOff>983325</xdr:rowOff>
    </xdr:to>
    <xdr:grpSp>
      <xdr:nvGrpSpPr>
        <xdr:cNvPr id="5" name="Gruppieren 4"/>
        <xdr:cNvGrpSpPr/>
      </xdr:nvGrpSpPr>
      <xdr:grpSpPr>
        <a:xfrm>
          <a:off x="7096124" y="10639425"/>
          <a:ext cx="360000" cy="288000"/>
          <a:chOff x="6490851" y="10510404"/>
          <a:chExt cx="648000" cy="360000"/>
        </a:xfrm>
      </xdr:grpSpPr>
      <xdr:sp macro="[0]!Naechstes_Tabellenblatt" textlink="">
        <xdr:nvSpPr>
          <xdr:cNvPr id="6" name="Rechteck 5"/>
          <xdr:cNvSpPr/>
        </xdr:nvSpPr>
        <xdr:spPr>
          <a:xfrm>
            <a:off x="6490851" y="10510404"/>
            <a:ext cx="648000" cy="36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0]!Naechstes_Tabellenblatt" textlink="">
        <xdr:nvSpPr>
          <xdr:cNvPr id="7" name="Pfeil nach rechts 6"/>
          <xdr:cNvSpPr/>
        </xdr:nvSpPr>
        <xdr:spPr>
          <a:xfrm>
            <a:off x="6767944" y="10618404"/>
            <a:ext cx="108000" cy="144000"/>
          </a:xfrm>
          <a:prstGeom prst="rightArrow">
            <a:avLst>
              <a:gd name="adj1" fmla="val 50000"/>
              <a:gd name="adj2" fmla="val 387805"/>
            </a:avLst>
          </a:prstGeom>
          <a:solidFill>
            <a:srgbClr val="008080"/>
          </a:solidFill>
          <a:ln>
            <a:solidFill>
              <a:schemeClr val="bg1">
                <a:lumMod val="50000"/>
              </a:schemeClr>
            </a:solidFill>
          </a:ln>
          <a:scene3d>
            <a:camera prst="orthographicFront"/>
            <a:lightRig rig="threePt" dir="t"/>
          </a:scene3d>
          <a:sp3d>
            <a:bevelT w="25400" h="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fPrintsWithSheet="0"/>
  </xdr:twoCellAnchor>
  <xdr:twoCellAnchor>
    <xdr:from>
      <xdr:col>5</xdr:col>
      <xdr:colOff>314325</xdr:colOff>
      <xdr:row>23</xdr:row>
      <xdr:rowOff>685800</xdr:rowOff>
    </xdr:from>
    <xdr:to>
      <xdr:col>6</xdr:col>
      <xdr:colOff>64725</xdr:colOff>
      <xdr:row>23</xdr:row>
      <xdr:rowOff>973800</xdr:rowOff>
    </xdr:to>
    <xdr:grpSp>
      <xdr:nvGrpSpPr>
        <xdr:cNvPr id="8" name="Gruppieren 7"/>
        <xdr:cNvGrpSpPr/>
      </xdr:nvGrpSpPr>
      <xdr:grpSpPr>
        <a:xfrm>
          <a:off x="5686425" y="10629900"/>
          <a:ext cx="360000" cy="288000"/>
          <a:chOff x="5766952" y="10510404"/>
          <a:chExt cx="648000" cy="360000"/>
        </a:xfrm>
      </xdr:grpSpPr>
      <xdr:sp macro="[0]!Letztes_Tabellenblatt" textlink="">
        <xdr:nvSpPr>
          <xdr:cNvPr id="9" name="Rechteck 8"/>
          <xdr:cNvSpPr/>
        </xdr:nvSpPr>
        <xdr:spPr>
          <a:xfrm>
            <a:off x="5766952" y="10510404"/>
            <a:ext cx="648000" cy="36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0]!Letztes_Tabellenblatt" textlink="">
        <xdr:nvSpPr>
          <xdr:cNvPr id="10" name="Pfeil nach rechts 9"/>
          <xdr:cNvSpPr/>
        </xdr:nvSpPr>
        <xdr:spPr>
          <a:xfrm flipH="1">
            <a:off x="6054435" y="10618404"/>
            <a:ext cx="108000" cy="144000"/>
          </a:xfrm>
          <a:prstGeom prst="rightArrow">
            <a:avLst>
              <a:gd name="adj1" fmla="val 50000"/>
              <a:gd name="adj2" fmla="val 387805"/>
            </a:avLst>
          </a:prstGeom>
          <a:solidFill>
            <a:srgbClr val="008080"/>
          </a:solidFill>
          <a:ln>
            <a:solidFill>
              <a:schemeClr val="bg1">
                <a:lumMod val="50000"/>
              </a:schemeClr>
            </a:solidFill>
          </a:ln>
          <a:scene3d>
            <a:camera prst="orthographicFront"/>
            <a:lightRig rig="threePt" dir="t"/>
          </a:scene3d>
          <a:sp3d>
            <a:bevelT w="25400" h="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2</xdr:col>
          <xdr:colOff>104775</xdr:colOff>
          <xdr:row>12</xdr:row>
          <xdr:rowOff>66675</xdr:rowOff>
        </xdr:from>
        <xdr:to>
          <xdr:col>7</xdr:col>
          <xdr:colOff>695325</xdr:colOff>
          <xdr:row>12</xdr:row>
          <xdr:rowOff>314325</xdr:rowOff>
        </xdr:to>
        <xdr:sp macro="" textlink="">
          <xdr:nvSpPr>
            <xdr:cNvPr id="4122" name="Group Box 26" hidden="1">
              <a:extLst>
                <a:ext uri="{63B3BB69-23CF-44E3-9099-C40C66FF867C}">
                  <a14:compatExt spid="_x0000_s4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13</xdr:row>
          <xdr:rowOff>76200</xdr:rowOff>
        </xdr:from>
        <xdr:to>
          <xdr:col>7</xdr:col>
          <xdr:colOff>695325</xdr:colOff>
          <xdr:row>13</xdr:row>
          <xdr:rowOff>323850</xdr:rowOff>
        </xdr:to>
        <xdr:sp macro="" textlink="">
          <xdr:nvSpPr>
            <xdr:cNvPr id="4123" name="Group Box 27" hidden="1">
              <a:extLst>
                <a:ext uri="{63B3BB69-23CF-44E3-9099-C40C66FF867C}">
                  <a14:compatExt spid="_x0000_s4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12</xdr:row>
          <xdr:rowOff>76200</xdr:rowOff>
        </xdr:from>
        <xdr:to>
          <xdr:col>3</xdr:col>
          <xdr:colOff>495300</xdr:colOff>
          <xdr:row>12</xdr:row>
          <xdr:rowOff>304800</xdr:rowOff>
        </xdr:to>
        <xdr:sp macro="" textlink="">
          <xdr:nvSpPr>
            <xdr:cNvPr id="4128" name="Option Button 32" hidden="1">
              <a:extLst>
                <a:ext uri="{63B3BB69-23CF-44E3-9099-C40C66FF867C}">
                  <a14:compatExt spid="_x0000_s4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12</xdr:row>
          <xdr:rowOff>76200</xdr:rowOff>
        </xdr:from>
        <xdr:to>
          <xdr:col>4</xdr:col>
          <xdr:colOff>504825</xdr:colOff>
          <xdr:row>12</xdr:row>
          <xdr:rowOff>304800</xdr:rowOff>
        </xdr:to>
        <xdr:sp macro="" textlink="">
          <xdr:nvSpPr>
            <xdr:cNvPr id="4129" name="Option Button 33" hidden="1">
              <a:extLst>
                <a:ext uri="{63B3BB69-23CF-44E3-9099-C40C66FF867C}">
                  <a14:compatExt spid="_x0000_s4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76200</xdr:rowOff>
        </xdr:from>
        <xdr:to>
          <xdr:col>5</xdr:col>
          <xdr:colOff>523875</xdr:colOff>
          <xdr:row>12</xdr:row>
          <xdr:rowOff>304800</xdr:rowOff>
        </xdr:to>
        <xdr:sp macro="" textlink="">
          <xdr:nvSpPr>
            <xdr:cNvPr id="4130" name="Option Button 34" hidden="1">
              <a:extLst>
                <a:ext uri="{63B3BB69-23CF-44E3-9099-C40C66FF867C}">
                  <a14:compatExt spid="_x0000_s4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12</xdr:row>
          <xdr:rowOff>76200</xdr:rowOff>
        </xdr:from>
        <xdr:to>
          <xdr:col>6</xdr:col>
          <xdr:colOff>533400</xdr:colOff>
          <xdr:row>12</xdr:row>
          <xdr:rowOff>304800</xdr:rowOff>
        </xdr:to>
        <xdr:sp macro="" textlink="">
          <xdr:nvSpPr>
            <xdr:cNvPr id="4131" name="Option Button 35" hidden="1">
              <a:extLst>
                <a:ext uri="{63B3BB69-23CF-44E3-9099-C40C66FF867C}">
                  <a14:compatExt spid="_x0000_s4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123825</xdr:colOff>
          <xdr:row>11</xdr:row>
          <xdr:rowOff>76200</xdr:rowOff>
        </xdr:from>
        <xdr:to>
          <xdr:col>7</xdr:col>
          <xdr:colOff>704850</xdr:colOff>
          <xdr:row>11</xdr:row>
          <xdr:rowOff>323850</xdr:rowOff>
        </xdr:to>
        <xdr:sp macro="" textlink="">
          <xdr:nvSpPr>
            <xdr:cNvPr id="4132" name="Group Box 36" hidden="1">
              <a:extLst>
                <a:ext uri="{63B3BB69-23CF-44E3-9099-C40C66FF867C}">
                  <a14:compatExt spid="_x0000_s4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11</xdr:row>
          <xdr:rowOff>85725</xdr:rowOff>
        </xdr:from>
        <xdr:to>
          <xdr:col>3</xdr:col>
          <xdr:colOff>495300</xdr:colOff>
          <xdr:row>11</xdr:row>
          <xdr:rowOff>304800</xdr:rowOff>
        </xdr:to>
        <xdr:sp macro="" textlink="">
          <xdr:nvSpPr>
            <xdr:cNvPr id="4133" name="Option Button 37" hidden="1">
              <a:extLst>
                <a:ext uri="{63B3BB69-23CF-44E3-9099-C40C66FF867C}">
                  <a14:compatExt spid="_x0000_s4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11</xdr:row>
          <xdr:rowOff>85725</xdr:rowOff>
        </xdr:from>
        <xdr:to>
          <xdr:col>4</xdr:col>
          <xdr:colOff>495300</xdr:colOff>
          <xdr:row>11</xdr:row>
          <xdr:rowOff>304800</xdr:rowOff>
        </xdr:to>
        <xdr:sp macro="" textlink="">
          <xdr:nvSpPr>
            <xdr:cNvPr id="4134" name="Option Button 38" hidden="1">
              <a:extLst>
                <a:ext uri="{63B3BB69-23CF-44E3-9099-C40C66FF867C}">
                  <a14:compatExt spid="_x0000_s4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11</xdr:row>
          <xdr:rowOff>85725</xdr:rowOff>
        </xdr:from>
        <xdr:to>
          <xdr:col>5</xdr:col>
          <xdr:colOff>504825</xdr:colOff>
          <xdr:row>11</xdr:row>
          <xdr:rowOff>304800</xdr:rowOff>
        </xdr:to>
        <xdr:sp macro="" textlink="">
          <xdr:nvSpPr>
            <xdr:cNvPr id="4135" name="Option Button 39" hidden="1">
              <a:extLst>
                <a:ext uri="{63B3BB69-23CF-44E3-9099-C40C66FF867C}">
                  <a14:compatExt spid="_x0000_s4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11</xdr:row>
          <xdr:rowOff>85725</xdr:rowOff>
        </xdr:from>
        <xdr:to>
          <xdr:col>6</xdr:col>
          <xdr:colOff>523875</xdr:colOff>
          <xdr:row>11</xdr:row>
          <xdr:rowOff>304800</xdr:rowOff>
        </xdr:to>
        <xdr:sp macro="" textlink="">
          <xdr:nvSpPr>
            <xdr:cNvPr id="4136" name="Option Button 40" hidden="1">
              <a:extLst>
                <a:ext uri="{63B3BB69-23CF-44E3-9099-C40C66FF867C}">
                  <a14:compatExt spid="_x0000_s4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13</xdr:row>
          <xdr:rowOff>85725</xdr:rowOff>
        </xdr:from>
        <xdr:to>
          <xdr:col>3</xdr:col>
          <xdr:colOff>504825</xdr:colOff>
          <xdr:row>13</xdr:row>
          <xdr:rowOff>304800</xdr:rowOff>
        </xdr:to>
        <xdr:sp macro="" textlink="">
          <xdr:nvSpPr>
            <xdr:cNvPr id="4137" name="Option Button 41" hidden="1">
              <a:extLst>
                <a:ext uri="{63B3BB69-23CF-44E3-9099-C40C66FF867C}">
                  <a14:compatExt spid="_x0000_s4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13</xdr:row>
          <xdr:rowOff>85725</xdr:rowOff>
        </xdr:from>
        <xdr:to>
          <xdr:col>4</xdr:col>
          <xdr:colOff>523875</xdr:colOff>
          <xdr:row>13</xdr:row>
          <xdr:rowOff>304800</xdr:rowOff>
        </xdr:to>
        <xdr:sp macro="" textlink="">
          <xdr:nvSpPr>
            <xdr:cNvPr id="4138" name="Option Button 42" hidden="1">
              <a:extLst>
                <a:ext uri="{63B3BB69-23CF-44E3-9099-C40C66FF867C}">
                  <a14:compatExt spid="_x0000_s4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13</xdr:row>
          <xdr:rowOff>85725</xdr:rowOff>
        </xdr:from>
        <xdr:to>
          <xdr:col>5</xdr:col>
          <xdr:colOff>533400</xdr:colOff>
          <xdr:row>13</xdr:row>
          <xdr:rowOff>304800</xdr:rowOff>
        </xdr:to>
        <xdr:sp macro="" textlink="">
          <xdr:nvSpPr>
            <xdr:cNvPr id="4139" name="Option Button 43" hidden="1">
              <a:extLst>
                <a:ext uri="{63B3BB69-23CF-44E3-9099-C40C66FF867C}">
                  <a14:compatExt spid="_x0000_s4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13</xdr:row>
          <xdr:rowOff>85725</xdr:rowOff>
        </xdr:from>
        <xdr:to>
          <xdr:col>6</xdr:col>
          <xdr:colOff>542925</xdr:colOff>
          <xdr:row>13</xdr:row>
          <xdr:rowOff>304800</xdr:rowOff>
        </xdr:to>
        <xdr:sp macro="" textlink="">
          <xdr:nvSpPr>
            <xdr:cNvPr id="4140" name="Option Button 44" hidden="1">
              <a:extLst>
                <a:ext uri="{63B3BB69-23CF-44E3-9099-C40C66FF867C}">
                  <a14:compatExt spid="_x0000_s4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16</xdr:row>
          <xdr:rowOff>66675</xdr:rowOff>
        </xdr:from>
        <xdr:to>
          <xdr:col>7</xdr:col>
          <xdr:colOff>695325</xdr:colOff>
          <xdr:row>16</xdr:row>
          <xdr:rowOff>314325</xdr:rowOff>
        </xdr:to>
        <xdr:sp macro="" textlink="">
          <xdr:nvSpPr>
            <xdr:cNvPr id="4146" name="Group Box 50" hidden="1">
              <a:extLst>
                <a:ext uri="{63B3BB69-23CF-44E3-9099-C40C66FF867C}">
                  <a14:compatExt spid="_x0000_s4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16</xdr:row>
          <xdr:rowOff>66675</xdr:rowOff>
        </xdr:from>
        <xdr:to>
          <xdr:col>3</xdr:col>
          <xdr:colOff>523875</xdr:colOff>
          <xdr:row>16</xdr:row>
          <xdr:rowOff>295275</xdr:rowOff>
        </xdr:to>
        <xdr:sp macro="" textlink="">
          <xdr:nvSpPr>
            <xdr:cNvPr id="4147" name="Option Button 51" hidden="1">
              <a:extLst>
                <a:ext uri="{63B3BB69-23CF-44E3-9099-C40C66FF867C}">
                  <a14:compatExt spid="_x0000_s4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16</xdr:row>
          <xdr:rowOff>66675</xdr:rowOff>
        </xdr:from>
        <xdr:to>
          <xdr:col>4</xdr:col>
          <xdr:colOff>523875</xdr:colOff>
          <xdr:row>16</xdr:row>
          <xdr:rowOff>295275</xdr:rowOff>
        </xdr:to>
        <xdr:sp macro="" textlink="">
          <xdr:nvSpPr>
            <xdr:cNvPr id="4150" name="Option Button 54" hidden="1">
              <a:extLst>
                <a:ext uri="{63B3BB69-23CF-44E3-9099-C40C66FF867C}">
                  <a14:compatExt spid="_x0000_s4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16</xdr:row>
          <xdr:rowOff>66675</xdr:rowOff>
        </xdr:from>
        <xdr:to>
          <xdr:col>5</xdr:col>
          <xdr:colOff>533400</xdr:colOff>
          <xdr:row>16</xdr:row>
          <xdr:rowOff>295275</xdr:rowOff>
        </xdr:to>
        <xdr:sp macro="" textlink="">
          <xdr:nvSpPr>
            <xdr:cNvPr id="4151" name="Option Button 55" hidden="1">
              <a:extLst>
                <a:ext uri="{63B3BB69-23CF-44E3-9099-C40C66FF867C}">
                  <a14:compatExt spid="_x0000_s4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16</xdr:row>
          <xdr:rowOff>66675</xdr:rowOff>
        </xdr:from>
        <xdr:to>
          <xdr:col>6</xdr:col>
          <xdr:colOff>542925</xdr:colOff>
          <xdr:row>16</xdr:row>
          <xdr:rowOff>295275</xdr:rowOff>
        </xdr:to>
        <xdr:sp macro="" textlink="">
          <xdr:nvSpPr>
            <xdr:cNvPr id="4152" name="Option Button 56" hidden="1">
              <a:extLst>
                <a:ext uri="{63B3BB69-23CF-44E3-9099-C40C66FF867C}">
                  <a14:compatExt spid="_x0000_s4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17</xdr:row>
          <xdr:rowOff>161925</xdr:rowOff>
        </xdr:from>
        <xdr:to>
          <xdr:col>7</xdr:col>
          <xdr:colOff>695325</xdr:colOff>
          <xdr:row>17</xdr:row>
          <xdr:rowOff>419100</xdr:rowOff>
        </xdr:to>
        <xdr:sp macro="" textlink="">
          <xdr:nvSpPr>
            <xdr:cNvPr id="4153" name="Group Box 57" hidden="1">
              <a:extLst>
                <a:ext uri="{63B3BB69-23CF-44E3-9099-C40C66FF867C}">
                  <a14:compatExt spid="_x0000_s4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17</xdr:row>
          <xdr:rowOff>171450</xdr:rowOff>
        </xdr:from>
        <xdr:to>
          <xdr:col>3</xdr:col>
          <xdr:colOff>533400</xdr:colOff>
          <xdr:row>17</xdr:row>
          <xdr:rowOff>390525</xdr:rowOff>
        </xdr:to>
        <xdr:sp macro="" textlink="">
          <xdr:nvSpPr>
            <xdr:cNvPr id="4158" name="Option Button 62" hidden="1">
              <a:extLst>
                <a:ext uri="{63B3BB69-23CF-44E3-9099-C40C66FF867C}">
                  <a14:compatExt spid="_x0000_s4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17</xdr:row>
          <xdr:rowOff>171450</xdr:rowOff>
        </xdr:from>
        <xdr:to>
          <xdr:col>4</xdr:col>
          <xdr:colOff>542925</xdr:colOff>
          <xdr:row>17</xdr:row>
          <xdr:rowOff>390525</xdr:rowOff>
        </xdr:to>
        <xdr:sp macro="" textlink="">
          <xdr:nvSpPr>
            <xdr:cNvPr id="4159" name="Option Button 63" hidden="1">
              <a:extLst>
                <a:ext uri="{63B3BB69-23CF-44E3-9099-C40C66FF867C}">
                  <a14:compatExt spid="_x0000_s4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171450</xdr:rowOff>
        </xdr:from>
        <xdr:to>
          <xdr:col>5</xdr:col>
          <xdr:colOff>561975</xdr:colOff>
          <xdr:row>17</xdr:row>
          <xdr:rowOff>390525</xdr:rowOff>
        </xdr:to>
        <xdr:sp macro="" textlink="">
          <xdr:nvSpPr>
            <xdr:cNvPr id="4160" name="Option Button 64" hidden="1">
              <a:extLst>
                <a:ext uri="{63B3BB69-23CF-44E3-9099-C40C66FF867C}">
                  <a14:compatExt spid="_x0000_s4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xdr:row>
          <xdr:rowOff>171450</xdr:rowOff>
        </xdr:from>
        <xdr:to>
          <xdr:col>6</xdr:col>
          <xdr:colOff>571500</xdr:colOff>
          <xdr:row>17</xdr:row>
          <xdr:rowOff>390525</xdr:rowOff>
        </xdr:to>
        <xdr:sp macro="" textlink="">
          <xdr:nvSpPr>
            <xdr:cNvPr id="4164" name="Option Button 68" hidden="1">
              <a:extLst>
                <a:ext uri="{63B3BB69-23CF-44E3-9099-C40C66FF867C}">
                  <a14:compatExt spid="_x0000_s4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18</xdr:row>
          <xdr:rowOff>257175</xdr:rowOff>
        </xdr:from>
        <xdr:to>
          <xdr:col>7</xdr:col>
          <xdr:colOff>695325</xdr:colOff>
          <xdr:row>18</xdr:row>
          <xdr:rowOff>504825</xdr:rowOff>
        </xdr:to>
        <xdr:sp macro="" textlink="">
          <xdr:nvSpPr>
            <xdr:cNvPr id="4165" name="Group Box 69" hidden="1">
              <a:extLst>
                <a:ext uri="{63B3BB69-23CF-44E3-9099-C40C66FF867C}">
                  <a14:compatExt spid="_x0000_s4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18</xdr:row>
          <xdr:rowOff>266700</xdr:rowOff>
        </xdr:from>
        <xdr:to>
          <xdr:col>3</xdr:col>
          <xdr:colOff>542925</xdr:colOff>
          <xdr:row>18</xdr:row>
          <xdr:rowOff>495300</xdr:rowOff>
        </xdr:to>
        <xdr:sp macro="" textlink="">
          <xdr:nvSpPr>
            <xdr:cNvPr id="4166" name="Option Button 70" hidden="1">
              <a:extLst>
                <a:ext uri="{63B3BB69-23CF-44E3-9099-C40C66FF867C}">
                  <a14:compatExt spid="_x0000_s4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18</xdr:row>
          <xdr:rowOff>266700</xdr:rowOff>
        </xdr:from>
        <xdr:to>
          <xdr:col>4</xdr:col>
          <xdr:colOff>561975</xdr:colOff>
          <xdr:row>18</xdr:row>
          <xdr:rowOff>495300</xdr:rowOff>
        </xdr:to>
        <xdr:sp macro="" textlink="">
          <xdr:nvSpPr>
            <xdr:cNvPr id="4167" name="Option Button 71" hidden="1">
              <a:extLst>
                <a:ext uri="{63B3BB69-23CF-44E3-9099-C40C66FF867C}">
                  <a14:compatExt spid="_x0000_s4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18</xdr:row>
          <xdr:rowOff>266700</xdr:rowOff>
        </xdr:from>
        <xdr:to>
          <xdr:col>5</xdr:col>
          <xdr:colOff>571500</xdr:colOff>
          <xdr:row>18</xdr:row>
          <xdr:rowOff>495300</xdr:rowOff>
        </xdr:to>
        <xdr:sp macro="" textlink="">
          <xdr:nvSpPr>
            <xdr:cNvPr id="4168" name="Option Button 72" hidden="1">
              <a:extLst>
                <a:ext uri="{63B3BB69-23CF-44E3-9099-C40C66FF867C}">
                  <a14:compatExt spid="_x0000_s4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18</xdr:row>
          <xdr:rowOff>266700</xdr:rowOff>
        </xdr:from>
        <xdr:to>
          <xdr:col>6</xdr:col>
          <xdr:colOff>581025</xdr:colOff>
          <xdr:row>18</xdr:row>
          <xdr:rowOff>495300</xdr:rowOff>
        </xdr:to>
        <xdr:sp macro="" textlink="">
          <xdr:nvSpPr>
            <xdr:cNvPr id="4169" name="Option Button 73" hidden="1">
              <a:extLst>
                <a:ext uri="{63B3BB69-23CF-44E3-9099-C40C66FF867C}">
                  <a14:compatExt spid="_x0000_s4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23</xdr:row>
          <xdr:rowOff>676275</xdr:rowOff>
        </xdr:from>
        <xdr:to>
          <xdr:col>7</xdr:col>
          <xdr:colOff>390525</xdr:colOff>
          <xdr:row>23</xdr:row>
          <xdr:rowOff>981075</xdr:rowOff>
        </xdr:to>
        <xdr:sp macro="" textlink="">
          <xdr:nvSpPr>
            <xdr:cNvPr id="4202" name="Button 106" hidden="1">
              <a:extLst>
                <a:ext uri="{63B3BB69-23CF-44E3-9099-C40C66FF867C}">
                  <a14:compatExt spid="_x0000_s420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800" b="1" i="0" u="none" strike="noStrike" baseline="0">
                  <a:solidFill>
                    <a:srgbClr val="008080"/>
                  </a:solidFill>
                  <a:latin typeface="Arial"/>
                  <a:cs typeface="Arial"/>
                </a:rPr>
                <a:t>Zurücksetzen</a:t>
              </a:r>
              <a:endParaRPr lang="de-DE"/>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5</xdr:row>
          <xdr:rowOff>104775</xdr:rowOff>
        </xdr:from>
        <xdr:to>
          <xdr:col>7</xdr:col>
          <xdr:colOff>733425</xdr:colOff>
          <xdr:row>5</xdr:row>
          <xdr:rowOff>352425</xdr:rowOff>
        </xdr:to>
        <xdr:sp macro="" textlink="">
          <xdr:nvSpPr>
            <xdr:cNvPr id="4211" name="Group Box 115" hidden="1">
              <a:extLst>
                <a:ext uri="{63B3BB69-23CF-44E3-9099-C40C66FF867C}">
                  <a14:compatExt spid="_x0000_s4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6</xdr:row>
          <xdr:rowOff>104775</xdr:rowOff>
        </xdr:from>
        <xdr:to>
          <xdr:col>7</xdr:col>
          <xdr:colOff>733425</xdr:colOff>
          <xdr:row>6</xdr:row>
          <xdr:rowOff>352425</xdr:rowOff>
        </xdr:to>
        <xdr:sp macro="" textlink="">
          <xdr:nvSpPr>
            <xdr:cNvPr id="4212" name="Group Box 116" hidden="1">
              <a:extLst>
                <a:ext uri="{63B3BB69-23CF-44E3-9099-C40C66FF867C}">
                  <a14:compatExt spid="_x0000_s4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xdr:row>
          <xdr:rowOff>114300</xdr:rowOff>
        </xdr:from>
        <xdr:to>
          <xdr:col>7</xdr:col>
          <xdr:colOff>733425</xdr:colOff>
          <xdr:row>7</xdr:row>
          <xdr:rowOff>371475</xdr:rowOff>
        </xdr:to>
        <xdr:sp macro="" textlink="">
          <xdr:nvSpPr>
            <xdr:cNvPr id="4213" name="Group Box 117" hidden="1">
              <a:extLst>
                <a:ext uri="{63B3BB69-23CF-44E3-9099-C40C66FF867C}">
                  <a14:compatExt spid="_x0000_s4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5</xdr:row>
          <xdr:rowOff>114300</xdr:rowOff>
        </xdr:from>
        <xdr:to>
          <xdr:col>3</xdr:col>
          <xdr:colOff>495300</xdr:colOff>
          <xdr:row>5</xdr:row>
          <xdr:rowOff>333375</xdr:rowOff>
        </xdr:to>
        <xdr:sp macro="" textlink="">
          <xdr:nvSpPr>
            <xdr:cNvPr id="4214" name="Option Button 118" hidden="1">
              <a:extLst>
                <a:ext uri="{63B3BB69-23CF-44E3-9099-C40C66FF867C}">
                  <a14:compatExt spid="_x0000_s4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5</xdr:row>
          <xdr:rowOff>114300</xdr:rowOff>
        </xdr:from>
        <xdr:to>
          <xdr:col>4</xdr:col>
          <xdr:colOff>504825</xdr:colOff>
          <xdr:row>5</xdr:row>
          <xdr:rowOff>333375</xdr:rowOff>
        </xdr:to>
        <xdr:sp macro="" textlink="">
          <xdr:nvSpPr>
            <xdr:cNvPr id="4215" name="Option Button 119" hidden="1">
              <a:extLst>
                <a:ext uri="{63B3BB69-23CF-44E3-9099-C40C66FF867C}">
                  <a14:compatExt spid="_x0000_s4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5</xdr:row>
          <xdr:rowOff>114300</xdr:rowOff>
        </xdr:from>
        <xdr:to>
          <xdr:col>5</xdr:col>
          <xdr:colOff>523875</xdr:colOff>
          <xdr:row>5</xdr:row>
          <xdr:rowOff>333375</xdr:rowOff>
        </xdr:to>
        <xdr:sp macro="" textlink="">
          <xdr:nvSpPr>
            <xdr:cNvPr id="4216" name="Option Button 120" hidden="1">
              <a:extLst>
                <a:ext uri="{63B3BB69-23CF-44E3-9099-C40C66FF867C}">
                  <a14:compatExt spid="_x0000_s4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5</xdr:row>
          <xdr:rowOff>114300</xdr:rowOff>
        </xdr:from>
        <xdr:to>
          <xdr:col>6</xdr:col>
          <xdr:colOff>533400</xdr:colOff>
          <xdr:row>5</xdr:row>
          <xdr:rowOff>333375</xdr:rowOff>
        </xdr:to>
        <xdr:sp macro="" textlink="">
          <xdr:nvSpPr>
            <xdr:cNvPr id="4217" name="Option Button 121" hidden="1">
              <a:extLst>
                <a:ext uri="{63B3BB69-23CF-44E3-9099-C40C66FF867C}">
                  <a14:compatExt spid="_x0000_s4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6</xdr:row>
          <xdr:rowOff>114300</xdr:rowOff>
        </xdr:from>
        <xdr:to>
          <xdr:col>3</xdr:col>
          <xdr:colOff>504825</xdr:colOff>
          <xdr:row>6</xdr:row>
          <xdr:rowOff>333375</xdr:rowOff>
        </xdr:to>
        <xdr:sp macro="" textlink="">
          <xdr:nvSpPr>
            <xdr:cNvPr id="4218" name="Option Button 122" hidden="1">
              <a:extLst>
                <a:ext uri="{63B3BB69-23CF-44E3-9099-C40C66FF867C}">
                  <a14:compatExt spid="_x0000_s4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6</xdr:row>
          <xdr:rowOff>114300</xdr:rowOff>
        </xdr:from>
        <xdr:to>
          <xdr:col>4</xdr:col>
          <xdr:colOff>504825</xdr:colOff>
          <xdr:row>6</xdr:row>
          <xdr:rowOff>333375</xdr:rowOff>
        </xdr:to>
        <xdr:sp macro="" textlink="">
          <xdr:nvSpPr>
            <xdr:cNvPr id="4219" name="Option Button 123" hidden="1">
              <a:extLst>
                <a:ext uri="{63B3BB69-23CF-44E3-9099-C40C66FF867C}">
                  <a14:compatExt spid="_x0000_s4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6</xdr:row>
          <xdr:rowOff>114300</xdr:rowOff>
        </xdr:from>
        <xdr:to>
          <xdr:col>5</xdr:col>
          <xdr:colOff>523875</xdr:colOff>
          <xdr:row>6</xdr:row>
          <xdr:rowOff>333375</xdr:rowOff>
        </xdr:to>
        <xdr:sp macro="" textlink="">
          <xdr:nvSpPr>
            <xdr:cNvPr id="4220" name="Option Button 124" hidden="1">
              <a:extLst>
                <a:ext uri="{63B3BB69-23CF-44E3-9099-C40C66FF867C}">
                  <a14:compatExt spid="_x0000_s4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6</xdr:row>
          <xdr:rowOff>114300</xdr:rowOff>
        </xdr:from>
        <xdr:to>
          <xdr:col>6</xdr:col>
          <xdr:colOff>523875</xdr:colOff>
          <xdr:row>6</xdr:row>
          <xdr:rowOff>333375</xdr:rowOff>
        </xdr:to>
        <xdr:sp macro="" textlink="">
          <xdr:nvSpPr>
            <xdr:cNvPr id="4221" name="Option Button 125" hidden="1">
              <a:extLst>
                <a:ext uri="{63B3BB69-23CF-44E3-9099-C40C66FF867C}">
                  <a14:compatExt spid="_x0000_s4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7</xdr:row>
          <xdr:rowOff>123825</xdr:rowOff>
        </xdr:from>
        <xdr:to>
          <xdr:col>3</xdr:col>
          <xdr:colOff>523875</xdr:colOff>
          <xdr:row>7</xdr:row>
          <xdr:rowOff>342900</xdr:rowOff>
        </xdr:to>
        <xdr:sp macro="" textlink="">
          <xdr:nvSpPr>
            <xdr:cNvPr id="4222" name="Option Button 126" hidden="1">
              <a:extLst>
                <a:ext uri="{63B3BB69-23CF-44E3-9099-C40C66FF867C}">
                  <a14:compatExt spid="_x0000_s4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7</xdr:row>
          <xdr:rowOff>123825</xdr:rowOff>
        </xdr:from>
        <xdr:to>
          <xdr:col>4</xdr:col>
          <xdr:colOff>523875</xdr:colOff>
          <xdr:row>7</xdr:row>
          <xdr:rowOff>342900</xdr:rowOff>
        </xdr:to>
        <xdr:sp macro="" textlink="">
          <xdr:nvSpPr>
            <xdr:cNvPr id="4223" name="Option Button 127" hidden="1">
              <a:extLst>
                <a:ext uri="{63B3BB69-23CF-44E3-9099-C40C66FF867C}">
                  <a14:compatExt spid="_x0000_s4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123825</xdr:rowOff>
        </xdr:from>
        <xdr:to>
          <xdr:col>5</xdr:col>
          <xdr:colOff>523875</xdr:colOff>
          <xdr:row>7</xdr:row>
          <xdr:rowOff>342900</xdr:rowOff>
        </xdr:to>
        <xdr:sp macro="" textlink="">
          <xdr:nvSpPr>
            <xdr:cNvPr id="4224" name="Option Button 128" hidden="1">
              <a:extLst>
                <a:ext uri="{63B3BB69-23CF-44E3-9099-C40C66FF867C}">
                  <a14:compatExt spid="_x0000_s4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7</xdr:row>
          <xdr:rowOff>123825</xdr:rowOff>
        </xdr:from>
        <xdr:to>
          <xdr:col>6</xdr:col>
          <xdr:colOff>523875</xdr:colOff>
          <xdr:row>7</xdr:row>
          <xdr:rowOff>342900</xdr:rowOff>
        </xdr:to>
        <xdr:sp macro="" textlink="">
          <xdr:nvSpPr>
            <xdr:cNvPr id="4225" name="Option Button 129" hidden="1">
              <a:extLst>
                <a:ext uri="{63B3BB69-23CF-44E3-9099-C40C66FF867C}">
                  <a14:compatExt spid="_x0000_s4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21</xdr:row>
          <xdr:rowOff>76200</xdr:rowOff>
        </xdr:from>
        <xdr:to>
          <xdr:col>7</xdr:col>
          <xdr:colOff>723900</xdr:colOff>
          <xdr:row>21</xdr:row>
          <xdr:rowOff>323850</xdr:rowOff>
        </xdr:to>
        <xdr:sp macro="" textlink="">
          <xdr:nvSpPr>
            <xdr:cNvPr id="4226" name="Group Box 130" hidden="1">
              <a:extLst>
                <a:ext uri="{63B3BB69-23CF-44E3-9099-C40C66FF867C}">
                  <a14:compatExt spid="_x0000_s4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22</xdr:row>
          <xdr:rowOff>9525</xdr:rowOff>
        </xdr:from>
        <xdr:to>
          <xdr:col>7</xdr:col>
          <xdr:colOff>723900</xdr:colOff>
          <xdr:row>22</xdr:row>
          <xdr:rowOff>257175</xdr:rowOff>
        </xdr:to>
        <xdr:sp macro="" textlink="">
          <xdr:nvSpPr>
            <xdr:cNvPr id="4227" name="Group Box 131" hidden="1">
              <a:extLst>
                <a:ext uri="{63B3BB69-23CF-44E3-9099-C40C66FF867C}">
                  <a14:compatExt spid="_x0000_s4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76200</xdr:rowOff>
        </xdr:from>
        <xdr:to>
          <xdr:col>7</xdr:col>
          <xdr:colOff>723900</xdr:colOff>
          <xdr:row>23</xdr:row>
          <xdr:rowOff>323850</xdr:rowOff>
        </xdr:to>
        <xdr:sp macro="" textlink="">
          <xdr:nvSpPr>
            <xdr:cNvPr id="4228" name="Group Box 132" hidden="1">
              <a:extLst>
                <a:ext uri="{63B3BB69-23CF-44E3-9099-C40C66FF867C}">
                  <a14:compatExt spid="_x0000_s4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xdr:row>
          <xdr:rowOff>85725</xdr:rowOff>
        </xdr:from>
        <xdr:to>
          <xdr:col>3</xdr:col>
          <xdr:colOff>504825</xdr:colOff>
          <xdr:row>21</xdr:row>
          <xdr:rowOff>304800</xdr:rowOff>
        </xdr:to>
        <xdr:sp macro="" textlink="">
          <xdr:nvSpPr>
            <xdr:cNvPr id="4229" name="Option Button 133" hidden="1">
              <a:extLst>
                <a:ext uri="{63B3BB69-23CF-44E3-9099-C40C66FF867C}">
                  <a14:compatExt spid="_x0000_s4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21</xdr:row>
          <xdr:rowOff>85725</xdr:rowOff>
        </xdr:from>
        <xdr:to>
          <xdr:col>4</xdr:col>
          <xdr:colOff>495300</xdr:colOff>
          <xdr:row>21</xdr:row>
          <xdr:rowOff>304800</xdr:rowOff>
        </xdr:to>
        <xdr:sp macro="" textlink="">
          <xdr:nvSpPr>
            <xdr:cNvPr id="4230" name="Option Button 134" hidden="1">
              <a:extLst>
                <a:ext uri="{63B3BB69-23CF-44E3-9099-C40C66FF867C}">
                  <a14:compatExt spid="_x0000_s4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85725</xdr:rowOff>
        </xdr:from>
        <xdr:to>
          <xdr:col>5</xdr:col>
          <xdr:colOff>495300</xdr:colOff>
          <xdr:row>21</xdr:row>
          <xdr:rowOff>304800</xdr:rowOff>
        </xdr:to>
        <xdr:sp macro="" textlink="">
          <xdr:nvSpPr>
            <xdr:cNvPr id="4231" name="Option Button 135" hidden="1">
              <a:extLst>
                <a:ext uri="{63B3BB69-23CF-44E3-9099-C40C66FF867C}">
                  <a14:compatExt spid="_x0000_s4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21</xdr:row>
          <xdr:rowOff>85725</xdr:rowOff>
        </xdr:from>
        <xdr:to>
          <xdr:col>6</xdr:col>
          <xdr:colOff>485775</xdr:colOff>
          <xdr:row>21</xdr:row>
          <xdr:rowOff>304800</xdr:rowOff>
        </xdr:to>
        <xdr:sp macro="" textlink="">
          <xdr:nvSpPr>
            <xdr:cNvPr id="4232" name="Option Button 136" hidden="1">
              <a:extLst>
                <a:ext uri="{63B3BB69-23CF-44E3-9099-C40C66FF867C}">
                  <a14:compatExt spid="_x0000_s4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22</xdr:row>
          <xdr:rowOff>19050</xdr:rowOff>
        </xdr:from>
        <xdr:to>
          <xdr:col>3</xdr:col>
          <xdr:colOff>504825</xdr:colOff>
          <xdr:row>22</xdr:row>
          <xdr:rowOff>238125</xdr:rowOff>
        </xdr:to>
        <xdr:sp macro="" textlink="">
          <xdr:nvSpPr>
            <xdr:cNvPr id="4233" name="Option Button 137" hidden="1">
              <a:extLst>
                <a:ext uri="{63B3BB69-23CF-44E3-9099-C40C66FF867C}">
                  <a14:compatExt spid="_x0000_s4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22</xdr:row>
          <xdr:rowOff>19050</xdr:rowOff>
        </xdr:from>
        <xdr:to>
          <xdr:col>4</xdr:col>
          <xdr:colOff>495300</xdr:colOff>
          <xdr:row>22</xdr:row>
          <xdr:rowOff>238125</xdr:rowOff>
        </xdr:to>
        <xdr:sp macro="" textlink="">
          <xdr:nvSpPr>
            <xdr:cNvPr id="4234" name="Option Button 138" hidden="1">
              <a:extLst>
                <a:ext uri="{63B3BB69-23CF-44E3-9099-C40C66FF867C}">
                  <a14:compatExt spid="_x0000_s4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19050</xdr:rowOff>
        </xdr:from>
        <xdr:to>
          <xdr:col>5</xdr:col>
          <xdr:colOff>495300</xdr:colOff>
          <xdr:row>22</xdr:row>
          <xdr:rowOff>238125</xdr:rowOff>
        </xdr:to>
        <xdr:sp macro="" textlink="">
          <xdr:nvSpPr>
            <xdr:cNvPr id="4235" name="Option Button 139" hidden="1">
              <a:extLst>
                <a:ext uri="{63B3BB69-23CF-44E3-9099-C40C66FF867C}">
                  <a14:compatExt spid="_x0000_s4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22</xdr:row>
          <xdr:rowOff>19050</xdr:rowOff>
        </xdr:from>
        <xdr:to>
          <xdr:col>6</xdr:col>
          <xdr:colOff>495300</xdr:colOff>
          <xdr:row>22</xdr:row>
          <xdr:rowOff>238125</xdr:rowOff>
        </xdr:to>
        <xdr:sp macro="" textlink="">
          <xdr:nvSpPr>
            <xdr:cNvPr id="4236" name="Option Button 140" hidden="1">
              <a:extLst>
                <a:ext uri="{63B3BB69-23CF-44E3-9099-C40C66FF867C}">
                  <a14:compatExt spid="_x0000_s4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23</xdr:row>
          <xdr:rowOff>76200</xdr:rowOff>
        </xdr:from>
        <xdr:to>
          <xdr:col>3</xdr:col>
          <xdr:colOff>504825</xdr:colOff>
          <xdr:row>23</xdr:row>
          <xdr:rowOff>323850</xdr:rowOff>
        </xdr:to>
        <xdr:sp macro="" textlink="">
          <xdr:nvSpPr>
            <xdr:cNvPr id="4237" name="Option Button 141" hidden="1">
              <a:extLst>
                <a:ext uri="{63B3BB69-23CF-44E3-9099-C40C66FF867C}">
                  <a14:compatExt spid="_x0000_s4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23</xdr:row>
          <xdr:rowOff>76200</xdr:rowOff>
        </xdr:from>
        <xdr:to>
          <xdr:col>4</xdr:col>
          <xdr:colOff>495300</xdr:colOff>
          <xdr:row>23</xdr:row>
          <xdr:rowOff>323850</xdr:rowOff>
        </xdr:to>
        <xdr:sp macro="" textlink="">
          <xdr:nvSpPr>
            <xdr:cNvPr id="4238" name="Option Button 142" hidden="1">
              <a:extLst>
                <a:ext uri="{63B3BB69-23CF-44E3-9099-C40C66FF867C}">
                  <a14:compatExt spid="_x0000_s4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23</xdr:row>
          <xdr:rowOff>76200</xdr:rowOff>
        </xdr:from>
        <xdr:to>
          <xdr:col>5</xdr:col>
          <xdr:colOff>495300</xdr:colOff>
          <xdr:row>23</xdr:row>
          <xdr:rowOff>323850</xdr:rowOff>
        </xdr:to>
        <xdr:sp macro="" textlink="">
          <xdr:nvSpPr>
            <xdr:cNvPr id="4239" name="Option Button 143" hidden="1">
              <a:extLst>
                <a:ext uri="{63B3BB69-23CF-44E3-9099-C40C66FF867C}">
                  <a14:compatExt spid="_x0000_s4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23</xdr:row>
          <xdr:rowOff>76200</xdr:rowOff>
        </xdr:from>
        <xdr:to>
          <xdr:col>6</xdr:col>
          <xdr:colOff>485775</xdr:colOff>
          <xdr:row>23</xdr:row>
          <xdr:rowOff>323850</xdr:rowOff>
        </xdr:to>
        <xdr:sp macro="" textlink="">
          <xdr:nvSpPr>
            <xdr:cNvPr id="4240" name="Option Button 144" hidden="1">
              <a:extLst>
                <a:ext uri="{63B3BB69-23CF-44E3-9099-C40C66FF867C}">
                  <a14:compatExt spid="_x0000_s4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11</xdr:row>
          <xdr:rowOff>85725</xdr:rowOff>
        </xdr:from>
        <xdr:to>
          <xdr:col>7</xdr:col>
          <xdr:colOff>457200</xdr:colOff>
          <xdr:row>11</xdr:row>
          <xdr:rowOff>304800</xdr:rowOff>
        </xdr:to>
        <xdr:sp macro="" textlink="">
          <xdr:nvSpPr>
            <xdr:cNvPr id="4243" name="Option Button 147" hidden="1">
              <a:extLst>
                <a:ext uri="{63B3BB69-23CF-44E3-9099-C40C66FF867C}">
                  <a14:compatExt spid="_x0000_s4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12</xdr:row>
          <xdr:rowOff>76200</xdr:rowOff>
        </xdr:from>
        <xdr:to>
          <xdr:col>7</xdr:col>
          <xdr:colOff>485775</xdr:colOff>
          <xdr:row>12</xdr:row>
          <xdr:rowOff>304800</xdr:rowOff>
        </xdr:to>
        <xdr:sp macro="" textlink="">
          <xdr:nvSpPr>
            <xdr:cNvPr id="4244" name="Option Button 148" hidden="1">
              <a:extLst>
                <a:ext uri="{63B3BB69-23CF-44E3-9099-C40C66FF867C}">
                  <a14:compatExt spid="_x0000_s4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13</xdr:row>
          <xdr:rowOff>85725</xdr:rowOff>
        </xdr:from>
        <xdr:to>
          <xdr:col>7</xdr:col>
          <xdr:colOff>495300</xdr:colOff>
          <xdr:row>13</xdr:row>
          <xdr:rowOff>304800</xdr:rowOff>
        </xdr:to>
        <xdr:sp macro="" textlink="">
          <xdr:nvSpPr>
            <xdr:cNvPr id="4245" name="Option Button 149" hidden="1">
              <a:extLst>
                <a:ext uri="{63B3BB69-23CF-44E3-9099-C40C66FF867C}">
                  <a14:compatExt spid="_x0000_s4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16</xdr:row>
          <xdr:rowOff>76200</xdr:rowOff>
        </xdr:from>
        <xdr:to>
          <xdr:col>7</xdr:col>
          <xdr:colOff>495300</xdr:colOff>
          <xdr:row>16</xdr:row>
          <xdr:rowOff>295275</xdr:rowOff>
        </xdr:to>
        <xdr:sp macro="" textlink="">
          <xdr:nvSpPr>
            <xdr:cNvPr id="4246" name="Option Button 150" hidden="1">
              <a:extLst>
                <a:ext uri="{63B3BB69-23CF-44E3-9099-C40C66FF867C}">
                  <a14:compatExt spid="_x0000_s4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17</xdr:row>
          <xdr:rowOff>171450</xdr:rowOff>
        </xdr:from>
        <xdr:to>
          <xdr:col>7</xdr:col>
          <xdr:colOff>523875</xdr:colOff>
          <xdr:row>17</xdr:row>
          <xdr:rowOff>390525</xdr:rowOff>
        </xdr:to>
        <xdr:sp macro="" textlink="">
          <xdr:nvSpPr>
            <xdr:cNvPr id="4247" name="Option Button 151" hidden="1">
              <a:extLst>
                <a:ext uri="{63B3BB69-23CF-44E3-9099-C40C66FF867C}">
                  <a14:compatExt spid="_x0000_s4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142875</xdr:colOff>
          <xdr:row>18</xdr:row>
          <xdr:rowOff>276225</xdr:rowOff>
        </xdr:from>
        <xdr:to>
          <xdr:col>7</xdr:col>
          <xdr:colOff>533400</xdr:colOff>
          <xdr:row>18</xdr:row>
          <xdr:rowOff>495300</xdr:rowOff>
        </xdr:to>
        <xdr:sp macro="" textlink="">
          <xdr:nvSpPr>
            <xdr:cNvPr id="4248" name="Option Button 152" hidden="1">
              <a:extLst>
                <a:ext uri="{63B3BB69-23CF-44E3-9099-C40C66FF867C}">
                  <a14:compatExt spid="_x0000_s4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5</xdr:row>
          <xdr:rowOff>114300</xdr:rowOff>
        </xdr:from>
        <xdr:to>
          <xdr:col>7</xdr:col>
          <xdr:colOff>485775</xdr:colOff>
          <xdr:row>5</xdr:row>
          <xdr:rowOff>333375</xdr:rowOff>
        </xdr:to>
        <xdr:sp macro="" textlink="">
          <xdr:nvSpPr>
            <xdr:cNvPr id="4249" name="Option Button 153" hidden="1">
              <a:extLst>
                <a:ext uri="{63B3BB69-23CF-44E3-9099-C40C66FF867C}">
                  <a14:compatExt spid="_x0000_s4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6</xdr:row>
          <xdr:rowOff>104775</xdr:rowOff>
        </xdr:from>
        <xdr:to>
          <xdr:col>7</xdr:col>
          <xdr:colOff>466725</xdr:colOff>
          <xdr:row>6</xdr:row>
          <xdr:rowOff>333375</xdr:rowOff>
        </xdr:to>
        <xdr:sp macro="" textlink="">
          <xdr:nvSpPr>
            <xdr:cNvPr id="4250" name="Option Button 154" hidden="1">
              <a:extLst>
                <a:ext uri="{63B3BB69-23CF-44E3-9099-C40C66FF867C}">
                  <a14:compatExt spid="_x0000_s4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7</xdr:row>
          <xdr:rowOff>123825</xdr:rowOff>
        </xdr:from>
        <xdr:to>
          <xdr:col>7</xdr:col>
          <xdr:colOff>466725</xdr:colOff>
          <xdr:row>7</xdr:row>
          <xdr:rowOff>342900</xdr:rowOff>
        </xdr:to>
        <xdr:sp macro="" textlink="">
          <xdr:nvSpPr>
            <xdr:cNvPr id="4251" name="Option Button 155" hidden="1">
              <a:extLst>
                <a:ext uri="{63B3BB69-23CF-44E3-9099-C40C66FF867C}">
                  <a14:compatExt spid="_x0000_s4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21</xdr:row>
          <xdr:rowOff>85725</xdr:rowOff>
        </xdr:from>
        <xdr:to>
          <xdr:col>7</xdr:col>
          <xdr:colOff>428625</xdr:colOff>
          <xdr:row>21</xdr:row>
          <xdr:rowOff>304800</xdr:rowOff>
        </xdr:to>
        <xdr:sp macro="" textlink="">
          <xdr:nvSpPr>
            <xdr:cNvPr id="4252" name="Option Button 156" hidden="1">
              <a:extLst>
                <a:ext uri="{63B3BB69-23CF-44E3-9099-C40C66FF867C}">
                  <a14:compatExt spid="_x0000_s4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22</xdr:row>
          <xdr:rowOff>19050</xdr:rowOff>
        </xdr:from>
        <xdr:to>
          <xdr:col>7</xdr:col>
          <xdr:colOff>428625</xdr:colOff>
          <xdr:row>22</xdr:row>
          <xdr:rowOff>238125</xdr:rowOff>
        </xdr:to>
        <xdr:sp macro="" textlink="">
          <xdr:nvSpPr>
            <xdr:cNvPr id="4253" name="Option Button 157" hidden="1">
              <a:extLst>
                <a:ext uri="{63B3BB69-23CF-44E3-9099-C40C66FF867C}">
                  <a14:compatExt spid="_x0000_s4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23</xdr:row>
          <xdr:rowOff>76200</xdr:rowOff>
        </xdr:from>
        <xdr:to>
          <xdr:col>7</xdr:col>
          <xdr:colOff>419100</xdr:colOff>
          <xdr:row>23</xdr:row>
          <xdr:rowOff>323850</xdr:rowOff>
        </xdr:to>
        <xdr:sp macro="" textlink="">
          <xdr:nvSpPr>
            <xdr:cNvPr id="4255" name="Option Button 159" hidden="1">
              <a:extLst>
                <a:ext uri="{63B3BB69-23CF-44E3-9099-C40C66FF867C}">
                  <a14:compatExt spid="_x0000_s425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104773</xdr:colOff>
      <xdr:row>18</xdr:row>
      <xdr:rowOff>374913</xdr:rowOff>
    </xdr:from>
    <xdr:to>
      <xdr:col>5</xdr:col>
      <xdr:colOff>109573</xdr:colOff>
      <xdr:row>19</xdr:row>
      <xdr:rowOff>363</xdr:rowOff>
    </xdr:to>
    <xdr:sp macro="" textlink="">
      <xdr:nvSpPr>
        <xdr:cNvPr id="5795" name="AutoShape 5"/>
        <xdr:cNvSpPr>
          <a:spLocks noChangeArrowheads="1"/>
        </xdr:cNvSpPr>
      </xdr:nvSpPr>
      <xdr:spPr bwMode="auto">
        <a:xfrm>
          <a:off x="1828798" y="8328288"/>
          <a:ext cx="1224000" cy="216000"/>
        </a:xfrm>
        <a:prstGeom prst="rtTriangle">
          <a:avLst/>
        </a:prstGeom>
        <a:gradFill rotWithShape="1">
          <a:gsLst>
            <a:gs pos="0">
              <a:srgbClr val="008080"/>
            </a:gs>
            <a:gs pos="100000">
              <a:srgbClr val="FFFFFF"/>
            </a:gs>
          </a:gsLst>
          <a:lin ang="0" scaled="1"/>
        </a:gradFill>
        <a:ln w="9525">
          <a:noFill/>
          <a:miter lim="800000"/>
          <a:headEnd/>
          <a:tailEnd/>
        </a:ln>
      </xdr:spPr>
    </xdr:sp>
    <xdr:clientData/>
  </xdr:twoCellAnchor>
  <xdr:twoCellAnchor editAs="oneCell">
    <xdr:from>
      <xdr:col>1</xdr:col>
      <xdr:colOff>0</xdr:colOff>
      <xdr:row>1</xdr:row>
      <xdr:rowOff>38100</xdr:rowOff>
    </xdr:from>
    <xdr:to>
      <xdr:col>4</xdr:col>
      <xdr:colOff>180974</xdr:colOff>
      <xdr:row>1</xdr:row>
      <xdr:rowOff>491700</xdr:rowOff>
    </xdr:to>
    <xdr:pic>
      <xdr:nvPicPr>
        <xdr:cNvPr id="5797" name="Picture 28"/>
        <xdr:cNvPicPr>
          <a:picLocks noChangeAspect="1" noChangeArrowheads="1"/>
        </xdr:cNvPicPr>
      </xdr:nvPicPr>
      <xdr:blipFill>
        <a:blip xmlns:r="http://schemas.openxmlformats.org/officeDocument/2006/relationships" r:embed="rId1" cstate="print"/>
        <a:srcRect/>
        <a:stretch>
          <a:fillRect/>
        </a:stretch>
      </xdr:blipFill>
      <xdr:spPr bwMode="auto">
        <a:xfrm>
          <a:off x="400050" y="161925"/>
          <a:ext cx="2114549" cy="453600"/>
        </a:xfrm>
        <a:prstGeom prst="rect">
          <a:avLst/>
        </a:prstGeom>
        <a:noFill/>
        <a:ln w="9525">
          <a:noFill/>
          <a:miter lim="800000"/>
          <a:headEnd/>
          <a:tailEnd/>
        </a:ln>
      </xdr:spPr>
    </xdr:pic>
    <xdr:clientData/>
  </xdr:twoCellAnchor>
  <xdr:twoCellAnchor editAs="oneCell">
    <xdr:from>
      <xdr:col>10</xdr:col>
      <xdr:colOff>200025</xdr:colOff>
      <xdr:row>49</xdr:row>
      <xdr:rowOff>142875</xdr:rowOff>
    </xdr:from>
    <xdr:to>
      <xdr:col>10</xdr:col>
      <xdr:colOff>200025</xdr:colOff>
      <xdr:row>49</xdr:row>
      <xdr:rowOff>142875</xdr:rowOff>
    </xdr:to>
    <xdr:pic>
      <xdr:nvPicPr>
        <xdr:cNvPr id="5467" name="Picture 347" descr="icon_tom1a"/>
        <xdr:cNvPicPr>
          <a:picLocks noChangeArrowheads="1"/>
        </xdr:cNvPicPr>
      </xdr:nvPicPr>
      <xdr:blipFill>
        <a:blip xmlns:r="http://schemas.openxmlformats.org/officeDocument/2006/relationships" r:embed="rId2"/>
        <a:srcRect t="12544" b="12218"/>
        <a:stretch>
          <a:fillRect/>
        </a:stretch>
      </xdr:blipFill>
      <xdr:spPr bwMode="auto">
        <a:xfrm>
          <a:off x="6229350" y="13373100"/>
          <a:ext cx="0" cy="0"/>
        </a:xfrm>
        <a:prstGeom prst="rect">
          <a:avLst/>
        </a:prstGeom>
        <a:noFill/>
        <a:effectLst>
          <a:outerShdw dist="107763" dir="2700000" algn="ctr" rotWithShape="0">
            <a:srgbClr val="808080">
              <a:alpha val="50000"/>
            </a:srgbClr>
          </a:outerShdw>
        </a:effectLst>
      </xdr:spPr>
    </xdr:pic>
    <xdr:clientData/>
  </xdr:twoCellAnchor>
  <xdr:twoCellAnchor editAs="oneCell">
    <xdr:from>
      <xdr:col>8</xdr:col>
      <xdr:colOff>412750</xdr:colOff>
      <xdr:row>1</xdr:row>
      <xdr:rowOff>438150</xdr:rowOff>
    </xdr:from>
    <xdr:to>
      <xdr:col>10</xdr:col>
      <xdr:colOff>533400</xdr:colOff>
      <xdr:row>4</xdr:row>
      <xdr:rowOff>133350</xdr:rowOff>
    </xdr:to>
    <xdr:pic>
      <xdr:nvPicPr>
        <xdr:cNvPr id="5468" name="Picture 348" descr="icon_tom1a"/>
        <xdr:cNvPicPr>
          <a:picLocks noChangeAspect="1" noChangeArrowheads="1"/>
        </xdr:cNvPicPr>
      </xdr:nvPicPr>
      <xdr:blipFill>
        <a:blip xmlns:r="http://schemas.openxmlformats.org/officeDocument/2006/relationships" r:embed="rId3" cstate="print"/>
        <a:srcRect t="12544" b="12218"/>
        <a:stretch>
          <a:fillRect/>
        </a:stretch>
      </xdr:blipFill>
      <xdr:spPr bwMode="auto">
        <a:xfrm>
          <a:off x="6013450" y="561975"/>
          <a:ext cx="1435100" cy="1028700"/>
        </a:xfrm>
        <a:prstGeom prst="rect">
          <a:avLst/>
        </a:prstGeom>
        <a:noFill/>
        <a:effectLst>
          <a:outerShdw dist="107763" dir="2700000" algn="ctr" rotWithShape="0">
            <a:srgbClr val="808080">
              <a:alpha val="50000"/>
            </a:srgbClr>
          </a:outerShdw>
        </a:effectLst>
      </xdr:spPr>
    </xdr:pic>
    <xdr:clientData/>
  </xdr:twoCellAnchor>
  <xdr:twoCellAnchor editAs="oneCell">
    <xdr:from>
      <xdr:col>5</xdr:col>
      <xdr:colOff>371473</xdr:colOff>
      <xdr:row>18</xdr:row>
      <xdr:rowOff>374913</xdr:rowOff>
    </xdr:from>
    <xdr:to>
      <xdr:col>6</xdr:col>
      <xdr:colOff>157198</xdr:colOff>
      <xdr:row>19</xdr:row>
      <xdr:rowOff>363</xdr:rowOff>
    </xdr:to>
    <xdr:sp macro="" textlink="">
      <xdr:nvSpPr>
        <xdr:cNvPr id="7" name="AutoShape 5"/>
        <xdr:cNvSpPr>
          <a:spLocks noChangeArrowheads="1"/>
        </xdr:cNvSpPr>
      </xdr:nvSpPr>
      <xdr:spPr bwMode="auto">
        <a:xfrm flipH="1">
          <a:off x="3314698" y="8328288"/>
          <a:ext cx="1224000" cy="216000"/>
        </a:xfrm>
        <a:prstGeom prst="rtTriangle">
          <a:avLst/>
        </a:prstGeom>
        <a:gradFill rotWithShape="1">
          <a:gsLst>
            <a:gs pos="0">
              <a:srgbClr val="008080"/>
            </a:gs>
            <a:gs pos="100000">
              <a:srgbClr val="FFFFFF"/>
            </a:gs>
          </a:gsLst>
          <a:lin ang="0" scaled="1"/>
        </a:gradFill>
        <a:ln w="9525">
          <a:noFill/>
          <a:miter lim="800000"/>
          <a:headEnd/>
          <a:tailEnd/>
        </a:ln>
      </xdr:spPr>
    </xdr:sp>
    <xdr:clientData/>
  </xdr:twoCellAnchor>
  <xdr:twoCellAnchor>
    <xdr:from>
      <xdr:col>10</xdr:col>
      <xdr:colOff>161625</xdr:colOff>
      <xdr:row>46</xdr:row>
      <xdr:rowOff>9525</xdr:rowOff>
    </xdr:from>
    <xdr:to>
      <xdr:col>10</xdr:col>
      <xdr:colOff>521625</xdr:colOff>
      <xdr:row>47</xdr:row>
      <xdr:rowOff>133350</xdr:rowOff>
    </xdr:to>
    <xdr:grpSp>
      <xdr:nvGrpSpPr>
        <xdr:cNvPr id="8" name="Gruppieren 7"/>
        <xdr:cNvGrpSpPr/>
      </xdr:nvGrpSpPr>
      <xdr:grpSpPr>
        <a:xfrm>
          <a:off x="7086300" y="16497300"/>
          <a:ext cx="360000" cy="285750"/>
          <a:chOff x="6490851" y="10510404"/>
          <a:chExt cx="648000" cy="360000"/>
        </a:xfrm>
      </xdr:grpSpPr>
      <xdr:sp macro="[0]!Naechstes_Tabellenblatt" textlink="">
        <xdr:nvSpPr>
          <xdr:cNvPr id="9" name="Rechteck 8"/>
          <xdr:cNvSpPr/>
        </xdr:nvSpPr>
        <xdr:spPr>
          <a:xfrm>
            <a:off x="6490851" y="10510404"/>
            <a:ext cx="648000" cy="36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0]!Naechstes_Tabellenblatt" textlink="">
        <xdr:nvSpPr>
          <xdr:cNvPr id="10" name="Pfeil nach rechts 9"/>
          <xdr:cNvSpPr/>
        </xdr:nvSpPr>
        <xdr:spPr>
          <a:xfrm>
            <a:off x="6767944" y="10618404"/>
            <a:ext cx="108000" cy="144000"/>
          </a:xfrm>
          <a:prstGeom prst="rightArrow">
            <a:avLst>
              <a:gd name="adj1" fmla="val 50000"/>
              <a:gd name="adj2" fmla="val 387805"/>
            </a:avLst>
          </a:prstGeom>
          <a:solidFill>
            <a:srgbClr val="008080"/>
          </a:solidFill>
          <a:ln>
            <a:solidFill>
              <a:schemeClr val="bg1">
                <a:lumMod val="50000"/>
              </a:schemeClr>
            </a:solidFill>
          </a:ln>
          <a:scene3d>
            <a:camera prst="orthographicFront"/>
            <a:lightRig rig="threePt" dir="t"/>
          </a:scene3d>
          <a:sp3d>
            <a:bevelT w="25400" h="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fPrintsWithSheet="0"/>
  </xdr:twoCellAnchor>
  <xdr:twoCellAnchor>
    <xdr:from>
      <xdr:col>8</xdr:col>
      <xdr:colOff>76200</xdr:colOff>
      <xdr:row>46</xdr:row>
      <xdr:rowOff>0</xdr:rowOff>
    </xdr:from>
    <xdr:to>
      <xdr:col>8</xdr:col>
      <xdr:colOff>436200</xdr:colOff>
      <xdr:row>47</xdr:row>
      <xdr:rowOff>123825</xdr:rowOff>
    </xdr:to>
    <xdr:grpSp>
      <xdr:nvGrpSpPr>
        <xdr:cNvPr id="11" name="Gruppieren 10"/>
        <xdr:cNvGrpSpPr/>
      </xdr:nvGrpSpPr>
      <xdr:grpSpPr>
        <a:xfrm>
          <a:off x="5676900" y="16487775"/>
          <a:ext cx="360000" cy="285750"/>
          <a:chOff x="5766952" y="10510404"/>
          <a:chExt cx="648000" cy="360000"/>
        </a:xfrm>
      </xdr:grpSpPr>
      <xdr:sp macro="[0]!Letztes_Tabellenblatt" textlink="">
        <xdr:nvSpPr>
          <xdr:cNvPr id="12" name="Rechteck 11"/>
          <xdr:cNvSpPr/>
        </xdr:nvSpPr>
        <xdr:spPr>
          <a:xfrm>
            <a:off x="5766952" y="10510404"/>
            <a:ext cx="648000" cy="36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0]!Letztes_Tabellenblatt" textlink="">
        <xdr:nvSpPr>
          <xdr:cNvPr id="13" name="Pfeil nach rechts 12"/>
          <xdr:cNvSpPr/>
        </xdr:nvSpPr>
        <xdr:spPr>
          <a:xfrm flipH="1">
            <a:off x="6054435" y="10618404"/>
            <a:ext cx="108000" cy="144000"/>
          </a:xfrm>
          <a:prstGeom prst="rightArrow">
            <a:avLst>
              <a:gd name="adj1" fmla="val 50000"/>
              <a:gd name="adj2" fmla="val 387805"/>
            </a:avLst>
          </a:prstGeom>
          <a:solidFill>
            <a:srgbClr val="008080"/>
          </a:solidFill>
          <a:ln>
            <a:solidFill>
              <a:schemeClr val="bg1">
                <a:lumMod val="50000"/>
              </a:schemeClr>
            </a:solidFill>
          </a:ln>
          <a:scene3d>
            <a:camera prst="orthographicFront"/>
            <a:lightRig rig="threePt" dir="t"/>
          </a:scene3d>
          <a:sp3d>
            <a:bevelT w="25400" h="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fPrintsWithSheet="0"/>
  </xdr:twoCellAnchor>
  <mc:AlternateContent xmlns:mc="http://schemas.openxmlformats.org/markup-compatibility/2006">
    <mc:Choice xmlns:a14="http://schemas.microsoft.com/office/drawing/2010/main" Requires="a14">
      <xdr:twoCellAnchor editAs="oneCell">
        <xdr:from>
          <xdr:col>6</xdr:col>
          <xdr:colOff>0</xdr:colOff>
          <xdr:row>30</xdr:row>
          <xdr:rowOff>171450</xdr:rowOff>
        </xdr:from>
        <xdr:to>
          <xdr:col>10</xdr:col>
          <xdr:colOff>571500</xdr:colOff>
          <xdr:row>30</xdr:row>
          <xdr:rowOff>419100</xdr:rowOff>
        </xdr:to>
        <xdr:sp macro="" textlink="">
          <xdr:nvSpPr>
            <xdr:cNvPr id="5168" name="Group Box 48" hidden="1">
              <a:extLst>
                <a:ext uri="{63B3BB69-23CF-44E3-9099-C40C66FF867C}">
                  <a14:compatExt spid="_x0000_s5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85725</xdr:rowOff>
        </xdr:from>
        <xdr:to>
          <xdr:col>10</xdr:col>
          <xdr:colOff>571500</xdr:colOff>
          <xdr:row>32</xdr:row>
          <xdr:rowOff>333375</xdr:rowOff>
        </xdr:to>
        <xdr:sp macro="" textlink="">
          <xdr:nvSpPr>
            <xdr:cNvPr id="5170" name="Group Box 50" hidden="1">
              <a:extLst>
                <a:ext uri="{63B3BB69-23CF-44E3-9099-C40C66FF867C}">
                  <a14:compatExt spid="_x0000_s5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32</xdr:row>
          <xdr:rowOff>85725</xdr:rowOff>
        </xdr:from>
        <xdr:to>
          <xdr:col>6</xdr:col>
          <xdr:colOff>514350</xdr:colOff>
          <xdr:row>32</xdr:row>
          <xdr:rowOff>304800</xdr:rowOff>
        </xdr:to>
        <xdr:sp macro="" textlink="">
          <xdr:nvSpPr>
            <xdr:cNvPr id="5182" name="Option Button 62" hidden="1">
              <a:extLst>
                <a:ext uri="{63B3BB69-23CF-44E3-9099-C40C66FF867C}">
                  <a14:compatExt spid="_x0000_s5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32</xdr:row>
          <xdr:rowOff>85725</xdr:rowOff>
        </xdr:from>
        <xdr:to>
          <xdr:col>7</xdr:col>
          <xdr:colOff>514350</xdr:colOff>
          <xdr:row>32</xdr:row>
          <xdr:rowOff>304800</xdr:rowOff>
        </xdr:to>
        <xdr:sp macro="" textlink="">
          <xdr:nvSpPr>
            <xdr:cNvPr id="5183" name="Option Button 63" hidden="1">
              <a:extLst>
                <a:ext uri="{63B3BB69-23CF-44E3-9099-C40C66FF867C}">
                  <a14:compatExt spid="_x0000_s5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32</xdr:row>
          <xdr:rowOff>85725</xdr:rowOff>
        </xdr:from>
        <xdr:to>
          <xdr:col>8</xdr:col>
          <xdr:colOff>533400</xdr:colOff>
          <xdr:row>32</xdr:row>
          <xdr:rowOff>304800</xdr:rowOff>
        </xdr:to>
        <xdr:sp macro="" textlink="">
          <xdr:nvSpPr>
            <xdr:cNvPr id="5184" name="Option Button 64" hidden="1">
              <a:extLst>
                <a:ext uri="{63B3BB69-23CF-44E3-9099-C40C66FF867C}">
                  <a14:compatExt spid="_x0000_s5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32</xdr:row>
          <xdr:rowOff>85725</xdr:rowOff>
        </xdr:from>
        <xdr:to>
          <xdr:col>9</xdr:col>
          <xdr:colOff>457200</xdr:colOff>
          <xdr:row>32</xdr:row>
          <xdr:rowOff>304800</xdr:rowOff>
        </xdr:to>
        <xdr:sp macro="" textlink="">
          <xdr:nvSpPr>
            <xdr:cNvPr id="5185" name="Option Button 65" hidden="1">
              <a:extLst>
                <a:ext uri="{63B3BB69-23CF-44E3-9099-C40C66FF867C}">
                  <a14:compatExt spid="_x0000_s5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76200</xdr:rowOff>
        </xdr:from>
        <xdr:to>
          <xdr:col>10</xdr:col>
          <xdr:colOff>571500</xdr:colOff>
          <xdr:row>31</xdr:row>
          <xdr:rowOff>323850</xdr:rowOff>
        </xdr:to>
        <xdr:sp macro="" textlink="">
          <xdr:nvSpPr>
            <xdr:cNvPr id="5187" name="Group Box 67" hidden="1">
              <a:extLst>
                <a:ext uri="{63B3BB69-23CF-44E3-9099-C40C66FF867C}">
                  <a14:compatExt spid="_x0000_s5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31</xdr:row>
          <xdr:rowOff>76200</xdr:rowOff>
        </xdr:from>
        <xdr:to>
          <xdr:col>7</xdr:col>
          <xdr:colOff>0</xdr:colOff>
          <xdr:row>31</xdr:row>
          <xdr:rowOff>304800</xdr:rowOff>
        </xdr:to>
        <xdr:sp macro="" textlink="">
          <xdr:nvSpPr>
            <xdr:cNvPr id="5192" name="Option Button 72" hidden="1">
              <a:extLst>
                <a:ext uri="{63B3BB69-23CF-44E3-9099-C40C66FF867C}">
                  <a14:compatExt spid="_x0000_s5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31</xdr:row>
          <xdr:rowOff>85725</xdr:rowOff>
        </xdr:from>
        <xdr:to>
          <xdr:col>8</xdr:col>
          <xdr:colOff>0</xdr:colOff>
          <xdr:row>31</xdr:row>
          <xdr:rowOff>304800</xdr:rowOff>
        </xdr:to>
        <xdr:sp macro="" textlink="">
          <xdr:nvSpPr>
            <xdr:cNvPr id="5193" name="Option Button 73" hidden="1">
              <a:extLst>
                <a:ext uri="{63B3BB69-23CF-44E3-9099-C40C66FF867C}">
                  <a14:compatExt spid="_x0000_s5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31</xdr:row>
          <xdr:rowOff>85725</xdr:rowOff>
        </xdr:from>
        <xdr:to>
          <xdr:col>8</xdr:col>
          <xdr:colOff>590550</xdr:colOff>
          <xdr:row>31</xdr:row>
          <xdr:rowOff>304800</xdr:rowOff>
        </xdr:to>
        <xdr:sp macro="" textlink="">
          <xdr:nvSpPr>
            <xdr:cNvPr id="5194" name="Option Button 74" hidden="1">
              <a:extLst>
                <a:ext uri="{63B3BB69-23CF-44E3-9099-C40C66FF867C}">
                  <a14:compatExt spid="_x0000_s5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31</xdr:row>
          <xdr:rowOff>85725</xdr:rowOff>
        </xdr:from>
        <xdr:to>
          <xdr:col>9</xdr:col>
          <xdr:colOff>523875</xdr:colOff>
          <xdr:row>31</xdr:row>
          <xdr:rowOff>304800</xdr:rowOff>
        </xdr:to>
        <xdr:sp macro="" textlink="">
          <xdr:nvSpPr>
            <xdr:cNvPr id="5195" name="Option Button 75" hidden="1">
              <a:extLst>
                <a:ext uri="{63B3BB69-23CF-44E3-9099-C40C66FF867C}">
                  <a14:compatExt spid="_x0000_s5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30</xdr:row>
          <xdr:rowOff>171450</xdr:rowOff>
        </xdr:from>
        <xdr:to>
          <xdr:col>7</xdr:col>
          <xdr:colOff>0</xdr:colOff>
          <xdr:row>30</xdr:row>
          <xdr:rowOff>390525</xdr:rowOff>
        </xdr:to>
        <xdr:sp macro="" textlink="">
          <xdr:nvSpPr>
            <xdr:cNvPr id="5196" name="Option Button 76" hidden="1">
              <a:extLst>
                <a:ext uri="{63B3BB69-23CF-44E3-9099-C40C66FF867C}">
                  <a14:compatExt spid="_x0000_s5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30</xdr:row>
          <xdr:rowOff>171450</xdr:rowOff>
        </xdr:from>
        <xdr:to>
          <xdr:col>8</xdr:col>
          <xdr:colOff>9525</xdr:colOff>
          <xdr:row>30</xdr:row>
          <xdr:rowOff>390525</xdr:rowOff>
        </xdr:to>
        <xdr:sp macro="" textlink="">
          <xdr:nvSpPr>
            <xdr:cNvPr id="5197" name="Option Button 77" hidden="1">
              <a:extLst>
                <a:ext uri="{63B3BB69-23CF-44E3-9099-C40C66FF867C}">
                  <a14:compatExt spid="_x0000_s5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30</xdr:row>
          <xdr:rowOff>171450</xdr:rowOff>
        </xdr:from>
        <xdr:to>
          <xdr:col>8</xdr:col>
          <xdr:colOff>600075</xdr:colOff>
          <xdr:row>30</xdr:row>
          <xdr:rowOff>390525</xdr:rowOff>
        </xdr:to>
        <xdr:sp macro="" textlink="">
          <xdr:nvSpPr>
            <xdr:cNvPr id="5198" name="Option Button 78" hidden="1">
              <a:extLst>
                <a:ext uri="{63B3BB69-23CF-44E3-9099-C40C66FF867C}">
                  <a14:compatExt spid="_x0000_s5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30</xdr:row>
          <xdr:rowOff>171450</xdr:rowOff>
        </xdr:from>
        <xdr:to>
          <xdr:col>9</xdr:col>
          <xdr:colOff>533400</xdr:colOff>
          <xdr:row>30</xdr:row>
          <xdr:rowOff>390525</xdr:rowOff>
        </xdr:to>
        <xdr:sp macro="" textlink="">
          <xdr:nvSpPr>
            <xdr:cNvPr id="5199" name="Option Button 79" hidden="1">
              <a:extLst>
                <a:ext uri="{63B3BB69-23CF-44E3-9099-C40C66FF867C}">
                  <a14:compatExt spid="_x0000_s5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xdr:row>
          <xdr:rowOff>47625</xdr:rowOff>
        </xdr:from>
        <xdr:to>
          <xdr:col>10</xdr:col>
          <xdr:colOff>571500</xdr:colOff>
          <xdr:row>42</xdr:row>
          <xdr:rowOff>295275</xdr:rowOff>
        </xdr:to>
        <xdr:sp macro="" textlink="">
          <xdr:nvSpPr>
            <xdr:cNvPr id="5214" name="Group Box 94" hidden="1">
              <a:extLst>
                <a:ext uri="{63B3BB69-23CF-44E3-9099-C40C66FF867C}">
                  <a14:compatExt spid="_x0000_s5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41</xdr:row>
          <xdr:rowOff>171450</xdr:rowOff>
        </xdr:from>
        <xdr:to>
          <xdr:col>6</xdr:col>
          <xdr:colOff>485775</xdr:colOff>
          <xdr:row>41</xdr:row>
          <xdr:rowOff>390525</xdr:rowOff>
        </xdr:to>
        <xdr:sp macro="" textlink="">
          <xdr:nvSpPr>
            <xdr:cNvPr id="5223" name="Option Button 103" hidden="1">
              <a:extLst>
                <a:ext uri="{63B3BB69-23CF-44E3-9099-C40C66FF867C}">
                  <a14:compatExt spid="_x0000_s52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41</xdr:row>
          <xdr:rowOff>171450</xdr:rowOff>
        </xdr:from>
        <xdr:to>
          <xdr:col>7</xdr:col>
          <xdr:colOff>485775</xdr:colOff>
          <xdr:row>41</xdr:row>
          <xdr:rowOff>390525</xdr:rowOff>
        </xdr:to>
        <xdr:sp macro="" textlink="">
          <xdr:nvSpPr>
            <xdr:cNvPr id="5224" name="Option Button 104" hidden="1">
              <a:extLst>
                <a:ext uri="{63B3BB69-23CF-44E3-9099-C40C66FF867C}">
                  <a14:compatExt spid="_x0000_s52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41</xdr:row>
          <xdr:rowOff>171450</xdr:rowOff>
        </xdr:from>
        <xdr:to>
          <xdr:col>8</xdr:col>
          <xdr:colOff>495300</xdr:colOff>
          <xdr:row>41</xdr:row>
          <xdr:rowOff>390525</xdr:rowOff>
        </xdr:to>
        <xdr:sp macro="" textlink="">
          <xdr:nvSpPr>
            <xdr:cNvPr id="5225" name="Option Button 105" hidden="1">
              <a:extLst>
                <a:ext uri="{63B3BB69-23CF-44E3-9099-C40C66FF867C}">
                  <a14:compatExt spid="_x0000_s52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41</xdr:row>
          <xdr:rowOff>171450</xdr:rowOff>
        </xdr:from>
        <xdr:to>
          <xdr:col>9</xdr:col>
          <xdr:colOff>428625</xdr:colOff>
          <xdr:row>41</xdr:row>
          <xdr:rowOff>390525</xdr:rowOff>
        </xdr:to>
        <xdr:sp macro="" textlink="">
          <xdr:nvSpPr>
            <xdr:cNvPr id="5226" name="Option Button 106" hidden="1">
              <a:extLst>
                <a:ext uri="{63B3BB69-23CF-44E3-9099-C40C66FF867C}">
                  <a14:compatExt spid="_x0000_s52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161925</xdr:rowOff>
        </xdr:from>
        <xdr:to>
          <xdr:col>10</xdr:col>
          <xdr:colOff>571500</xdr:colOff>
          <xdr:row>41</xdr:row>
          <xdr:rowOff>409575</xdr:rowOff>
        </xdr:to>
        <xdr:sp macro="" textlink="">
          <xdr:nvSpPr>
            <xdr:cNvPr id="5227" name="Group Box 107" hidden="1">
              <a:extLst>
                <a:ext uri="{63B3BB69-23CF-44E3-9099-C40C66FF867C}">
                  <a14:compatExt spid="_x0000_s5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42</xdr:row>
          <xdr:rowOff>47625</xdr:rowOff>
        </xdr:from>
        <xdr:to>
          <xdr:col>6</xdr:col>
          <xdr:colOff>485775</xdr:colOff>
          <xdr:row>42</xdr:row>
          <xdr:rowOff>266700</xdr:rowOff>
        </xdr:to>
        <xdr:sp macro="" textlink="">
          <xdr:nvSpPr>
            <xdr:cNvPr id="5228" name="Option Button 108" hidden="1">
              <a:extLst>
                <a:ext uri="{63B3BB69-23CF-44E3-9099-C40C66FF867C}">
                  <a14:compatExt spid="_x0000_s5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42</xdr:row>
          <xdr:rowOff>47625</xdr:rowOff>
        </xdr:from>
        <xdr:to>
          <xdr:col>7</xdr:col>
          <xdr:colOff>485775</xdr:colOff>
          <xdr:row>42</xdr:row>
          <xdr:rowOff>266700</xdr:rowOff>
        </xdr:to>
        <xdr:sp macro="" textlink="">
          <xdr:nvSpPr>
            <xdr:cNvPr id="5229" name="Option Button 109" hidden="1">
              <a:extLst>
                <a:ext uri="{63B3BB69-23CF-44E3-9099-C40C66FF867C}">
                  <a14:compatExt spid="_x0000_s5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42</xdr:row>
          <xdr:rowOff>47625</xdr:rowOff>
        </xdr:from>
        <xdr:to>
          <xdr:col>8</xdr:col>
          <xdr:colOff>495300</xdr:colOff>
          <xdr:row>42</xdr:row>
          <xdr:rowOff>266700</xdr:rowOff>
        </xdr:to>
        <xdr:sp macro="" textlink="">
          <xdr:nvSpPr>
            <xdr:cNvPr id="5230" name="Option Button 110" hidden="1">
              <a:extLst>
                <a:ext uri="{63B3BB69-23CF-44E3-9099-C40C66FF867C}">
                  <a14:compatExt spid="_x0000_s5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42</xdr:row>
          <xdr:rowOff>47625</xdr:rowOff>
        </xdr:from>
        <xdr:to>
          <xdr:col>9</xdr:col>
          <xdr:colOff>428625</xdr:colOff>
          <xdr:row>42</xdr:row>
          <xdr:rowOff>266700</xdr:rowOff>
        </xdr:to>
        <xdr:sp macro="" textlink="">
          <xdr:nvSpPr>
            <xdr:cNvPr id="5231" name="Option Button 111" hidden="1">
              <a:extLst>
                <a:ext uri="{63B3BB69-23CF-44E3-9099-C40C66FF867C}">
                  <a14:compatExt spid="_x0000_s5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7</xdr:row>
          <xdr:rowOff>95250</xdr:rowOff>
        </xdr:from>
        <xdr:to>
          <xdr:col>7</xdr:col>
          <xdr:colOff>0</xdr:colOff>
          <xdr:row>7</xdr:row>
          <xdr:rowOff>323850</xdr:rowOff>
        </xdr:to>
        <xdr:sp macro="" textlink="">
          <xdr:nvSpPr>
            <xdr:cNvPr id="5294" name="Option Button 174" hidden="1">
              <a:extLst>
                <a:ext uri="{63B3BB69-23CF-44E3-9099-C40C66FF867C}">
                  <a14:compatExt spid="_x0000_s5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7</xdr:row>
          <xdr:rowOff>85725</xdr:rowOff>
        </xdr:from>
        <xdr:to>
          <xdr:col>8</xdr:col>
          <xdr:colOff>9525</xdr:colOff>
          <xdr:row>7</xdr:row>
          <xdr:rowOff>314325</xdr:rowOff>
        </xdr:to>
        <xdr:sp macro="" textlink="">
          <xdr:nvSpPr>
            <xdr:cNvPr id="5295" name="Option Button 175" hidden="1">
              <a:extLst>
                <a:ext uri="{63B3BB69-23CF-44E3-9099-C40C66FF867C}">
                  <a14:compatExt spid="_x0000_s5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7</xdr:row>
          <xdr:rowOff>85725</xdr:rowOff>
        </xdr:from>
        <xdr:to>
          <xdr:col>8</xdr:col>
          <xdr:colOff>609600</xdr:colOff>
          <xdr:row>7</xdr:row>
          <xdr:rowOff>314325</xdr:rowOff>
        </xdr:to>
        <xdr:sp macro="" textlink="">
          <xdr:nvSpPr>
            <xdr:cNvPr id="5296" name="Option Button 176" hidden="1">
              <a:extLst>
                <a:ext uri="{63B3BB69-23CF-44E3-9099-C40C66FF867C}">
                  <a14:compatExt spid="_x0000_s5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85725</xdr:rowOff>
        </xdr:from>
        <xdr:to>
          <xdr:col>9</xdr:col>
          <xdr:colOff>552450</xdr:colOff>
          <xdr:row>7</xdr:row>
          <xdr:rowOff>314325</xdr:rowOff>
        </xdr:to>
        <xdr:sp macro="" textlink="">
          <xdr:nvSpPr>
            <xdr:cNvPr id="5297" name="Option Button 177" hidden="1">
              <a:extLst>
                <a:ext uri="{63B3BB69-23CF-44E3-9099-C40C66FF867C}">
                  <a14:compatExt spid="_x0000_s5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85725</xdr:rowOff>
        </xdr:from>
        <xdr:to>
          <xdr:col>10</xdr:col>
          <xdr:colOff>571500</xdr:colOff>
          <xdr:row>7</xdr:row>
          <xdr:rowOff>333375</xdr:rowOff>
        </xdr:to>
        <xdr:sp macro="" textlink="">
          <xdr:nvSpPr>
            <xdr:cNvPr id="5298" name="Group Box 178" hidden="1">
              <a:extLst>
                <a:ext uri="{63B3BB69-23CF-44E3-9099-C40C66FF867C}">
                  <a14:compatExt spid="_x0000_s5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9</xdr:row>
          <xdr:rowOff>76200</xdr:rowOff>
        </xdr:from>
        <xdr:to>
          <xdr:col>7</xdr:col>
          <xdr:colOff>0</xdr:colOff>
          <xdr:row>9</xdr:row>
          <xdr:rowOff>304800</xdr:rowOff>
        </xdr:to>
        <xdr:sp macro="" textlink="">
          <xdr:nvSpPr>
            <xdr:cNvPr id="5299" name="Option Button 179" hidden="1">
              <a:extLst>
                <a:ext uri="{63B3BB69-23CF-44E3-9099-C40C66FF867C}">
                  <a14:compatExt spid="_x0000_s5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9</xdr:row>
          <xdr:rowOff>76200</xdr:rowOff>
        </xdr:from>
        <xdr:to>
          <xdr:col>8</xdr:col>
          <xdr:colOff>9525</xdr:colOff>
          <xdr:row>9</xdr:row>
          <xdr:rowOff>304800</xdr:rowOff>
        </xdr:to>
        <xdr:sp macro="" textlink="">
          <xdr:nvSpPr>
            <xdr:cNvPr id="5300" name="Option Button 180" hidden="1">
              <a:extLst>
                <a:ext uri="{63B3BB69-23CF-44E3-9099-C40C66FF867C}">
                  <a14:compatExt spid="_x0000_s5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9</xdr:row>
          <xdr:rowOff>76200</xdr:rowOff>
        </xdr:from>
        <xdr:to>
          <xdr:col>8</xdr:col>
          <xdr:colOff>609600</xdr:colOff>
          <xdr:row>9</xdr:row>
          <xdr:rowOff>304800</xdr:rowOff>
        </xdr:to>
        <xdr:sp macro="" textlink="">
          <xdr:nvSpPr>
            <xdr:cNvPr id="5301" name="Option Button 181" hidden="1">
              <a:extLst>
                <a:ext uri="{63B3BB69-23CF-44E3-9099-C40C66FF867C}">
                  <a14:compatExt spid="_x0000_s5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9</xdr:row>
          <xdr:rowOff>76200</xdr:rowOff>
        </xdr:from>
        <xdr:to>
          <xdr:col>9</xdr:col>
          <xdr:colOff>552450</xdr:colOff>
          <xdr:row>9</xdr:row>
          <xdr:rowOff>304800</xdr:rowOff>
        </xdr:to>
        <xdr:sp macro="" textlink="">
          <xdr:nvSpPr>
            <xdr:cNvPr id="5302" name="Option Button 182" hidden="1">
              <a:extLst>
                <a:ext uri="{63B3BB69-23CF-44E3-9099-C40C66FF867C}">
                  <a14:compatExt spid="_x0000_s5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66675</xdr:rowOff>
        </xdr:from>
        <xdr:to>
          <xdr:col>10</xdr:col>
          <xdr:colOff>571500</xdr:colOff>
          <xdr:row>9</xdr:row>
          <xdr:rowOff>314325</xdr:rowOff>
        </xdr:to>
        <xdr:sp macro="" textlink="">
          <xdr:nvSpPr>
            <xdr:cNvPr id="5303" name="Group Box 183" hidden="1">
              <a:extLst>
                <a:ext uri="{63B3BB69-23CF-44E3-9099-C40C66FF867C}">
                  <a14:compatExt spid="_x0000_s5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10</xdr:row>
          <xdr:rowOff>123825</xdr:rowOff>
        </xdr:from>
        <xdr:to>
          <xdr:col>7</xdr:col>
          <xdr:colOff>0</xdr:colOff>
          <xdr:row>10</xdr:row>
          <xdr:rowOff>352425</xdr:rowOff>
        </xdr:to>
        <xdr:sp macro="" textlink="">
          <xdr:nvSpPr>
            <xdr:cNvPr id="5304" name="Option Button 184" hidden="1">
              <a:extLst>
                <a:ext uri="{63B3BB69-23CF-44E3-9099-C40C66FF867C}">
                  <a14:compatExt spid="_x0000_s5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10</xdr:row>
          <xdr:rowOff>123825</xdr:rowOff>
        </xdr:from>
        <xdr:to>
          <xdr:col>8</xdr:col>
          <xdr:colOff>9525</xdr:colOff>
          <xdr:row>10</xdr:row>
          <xdr:rowOff>352425</xdr:rowOff>
        </xdr:to>
        <xdr:sp macro="" textlink="">
          <xdr:nvSpPr>
            <xdr:cNvPr id="5305" name="Option Button 185" hidden="1">
              <a:extLst>
                <a:ext uri="{63B3BB69-23CF-44E3-9099-C40C66FF867C}">
                  <a14:compatExt spid="_x0000_s5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10</xdr:row>
          <xdr:rowOff>123825</xdr:rowOff>
        </xdr:from>
        <xdr:to>
          <xdr:col>8</xdr:col>
          <xdr:colOff>600075</xdr:colOff>
          <xdr:row>10</xdr:row>
          <xdr:rowOff>352425</xdr:rowOff>
        </xdr:to>
        <xdr:sp macro="" textlink="">
          <xdr:nvSpPr>
            <xdr:cNvPr id="5306" name="Option Button 186" hidden="1">
              <a:extLst>
                <a:ext uri="{63B3BB69-23CF-44E3-9099-C40C66FF867C}">
                  <a14:compatExt spid="_x0000_s5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10</xdr:row>
          <xdr:rowOff>123825</xdr:rowOff>
        </xdr:from>
        <xdr:to>
          <xdr:col>9</xdr:col>
          <xdr:colOff>533400</xdr:colOff>
          <xdr:row>10</xdr:row>
          <xdr:rowOff>352425</xdr:rowOff>
        </xdr:to>
        <xdr:sp macro="" textlink="">
          <xdr:nvSpPr>
            <xdr:cNvPr id="5307" name="Option Button 187" hidden="1">
              <a:extLst>
                <a:ext uri="{63B3BB69-23CF-44E3-9099-C40C66FF867C}">
                  <a14:compatExt spid="_x0000_s5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133350</xdr:rowOff>
        </xdr:from>
        <xdr:to>
          <xdr:col>10</xdr:col>
          <xdr:colOff>571500</xdr:colOff>
          <xdr:row>10</xdr:row>
          <xdr:rowOff>381000</xdr:rowOff>
        </xdr:to>
        <xdr:sp macro="" textlink="">
          <xdr:nvSpPr>
            <xdr:cNvPr id="5308" name="Group Box 188" hidden="1">
              <a:extLst>
                <a:ext uri="{63B3BB69-23CF-44E3-9099-C40C66FF867C}">
                  <a14:compatExt spid="_x0000_s5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11</xdr:row>
          <xdr:rowOff>95250</xdr:rowOff>
        </xdr:from>
        <xdr:to>
          <xdr:col>7</xdr:col>
          <xdr:colOff>0</xdr:colOff>
          <xdr:row>11</xdr:row>
          <xdr:rowOff>323850</xdr:rowOff>
        </xdr:to>
        <xdr:sp macro="" textlink="">
          <xdr:nvSpPr>
            <xdr:cNvPr id="5309" name="Option Button 189" hidden="1">
              <a:extLst>
                <a:ext uri="{63B3BB69-23CF-44E3-9099-C40C66FF867C}">
                  <a14:compatExt spid="_x0000_s5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11</xdr:row>
          <xdr:rowOff>85725</xdr:rowOff>
        </xdr:from>
        <xdr:to>
          <xdr:col>8</xdr:col>
          <xdr:colOff>9525</xdr:colOff>
          <xdr:row>11</xdr:row>
          <xdr:rowOff>314325</xdr:rowOff>
        </xdr:to>
        <xdr:sp macro="" textlink="">
          <xdr:nvSpPr>
            <xdr:cNvPr id="5310" name="Option Button 190" hidden="1">
              <a:extLst>
                <a:ext uri="{63B3BB69-23CF-44E3-9099-C40C66FF867C}">
                  <a14:compatExt spid="_x0000_s5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11</xdr:row>
          <xdr:rowOff>85725</xdr:rowOff>
        </xdr:from>
        <xdr:to>
          <xdr:col>8</xdr:col>
          <xdr:colOff>600075</xdr:colOff>
          <xdr:row>11</xdr:row>
          <xdr:rowOff>314325</xdr:rowOff>
        </xdr:to>
        <xdr:sp macro="" textlink="">
          <xdr:nvSpPr>
            <xdr:cNvPr id="5311" name="Option Button 191" hidden="1">
              <a:extLst>
                <a:ext uri="{63B3BB69-23CF-44E3-9099-C40C66FF867C}">
                  <a14:compatExt spid="_x0000_s5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11</xdr:row>
          <xdr:rowOff>85725</xdr:rowOff>
        </xdr:from>
        <xdr:to>
          <xdr:col>9</xdr:col>
          <xdr:colOff>533400</xdr:colOff>
          <xdr:row>11</xdr:row>
          <xdr:rowOff>314325</xdr:rowOff>
        </xdr:to>
        <xdr:sp macro="" textlink="">
          <xdr:nvSpPr>
            <xdr:cNvPr id="5312" name="Option Button 192" hidden="1">
              <a:extLst>
                <a:ext uri="{63B3BB69-23CF-44E3-9099-C40C66FF867C}">
                  <a14:compatExt spid="_x0000_s5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xdr:row>
          <xdr:rowOff>85725</xdr:rowOff>
        </xdr:from>
        <xdr:to>
          <xdr:col>10</xdr:col>
          <xdr:colOff>571500</xdr:colOff>
          <xdr:row>11</xdr:row>
          <xdr:rowOff>333375</xdr:rowOff>
        </xdr:to>
        <xdr:sp macro="" textlink="">
          <xdr:nvSpPr>
            <xdr:cNvPr id="5313" name="Group Box 193" hidden="1">
              <a:extLst>
                <a:ext uri="{63B3BB69-23CF-44E3-9099-C40C66FF867C}">
                  <a14:compatExt spid="_x0000_s5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85725</xdr:rowOff>
        </xdr:from>
        <xdr:to>
          <xdr:col>10</xdr:col>
          <xdr:colOff>571500</xdr:colOff>
          <xdr:row>14</xdr:row>
          <xdr:rowOff>333375</xdr:rowOff>
        </xdr:to>
        <xdr:sp macro="" textlink="">
          <xdr:nvSpPr>
            <xdr:cNvPr id="5330" name="Group Box 210" hidden="1">
              <a:extLst>
                <a:ext uri="{63B3BB69-23CF-44E3-9099-C40C66FF867C}">
                  <a14:compatExt spid="_x0000_s5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8</xdr:row>
          <xdr:rowOff>66675</xdr:rowOff>
        </xdr:from>
        <xdr:to>
          <xdr:col>7</xdr:col>
          <xdr:colOff>0</xdr:colOff>
          <xdr:row>8</xdr:row>
          <xdr:rowOff>295275</xdr:rowOff>
        </xdr:to>
        <xdr:sp macro="" textlink="">
          <xdr:nvSpPr>
            <xdr:cNvPr id="5333" name="Option Button 213" hidden="1">
              <a:extLst>
                <a:ext uri="{63B3BB69-23CF-44E3-9099-C40C66FF867C}">
                  <a14:compatExt spid="_x0000_s5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66675</xdr:rowOff>
        </xdr:from>
        <xdr:to>
          <xdr:col>8</xdr:col>
          <xdr:colOff>9525</xdr:colOff>
          <xdr:row>8</xdr:row>
          <xdr:rowOff>295275</xdr:rowOff>
        </xdr:to>
        <xdr:sp macro="" textlink="">
          <xdr:nvSpPr>
            <xdr:cNvPr id="5334" name="Option Button 214" hidden="1">
              <a:extLst>
                <a:ext uri="{63B3BB69-23CF-44E3-9099-C40C66FF867C}">
                  <a14:compatExt spid="_x0000_s5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xdr:row>
          <xdr:rowOff>66675</xdr:rowOff>
        </xdr:from>
        <xdr:to>
          <xdr:col>8</xdr:col>
          <xdr:colOff>609600</xdr:colOff>
          <xdr:row>8</xdr:row>
          <xdr:rowOff>295275</xdr:rowOff>
        </xdr:to>
        <xdr:sp macro="" textlink="">
          <xdr:nvSpPr>
            <xdr:cNvPr id="5335" name="Option Button 215" hidden="1">
              <a:extLst>
                <a:ext uri="{63B3BB69-23CF-44E3-9099-C40C66FF867C}">
                  <a14:compatExt spid="_x0000_s5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8</xdr:row>
          <xdr:rowOff>66675</xdr:rowOff>
        </xdr:from>
        <xdr:to>
          <xdr:col>9</xdr:col>
          <xdr:colOff>542925</xdr:colOff>
          <xdr:row>8</xdr:row>
          <xdr:rowOff>295275</xdr:rowOff>
        </xdr:to>
        <xdr:sp macro="" textlink="">
          <xdr:nvSpPr>
            <xdr:cNvPr id="5336" name="Option Button 216" hidden="1">
              <a:extLst>
                <a:ext uri="{63B3BB69-23CF-44E3-9099-C40C66FF867C}">
                  <a14:compatExt spid="_x0000_s5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66675</xdr:rowOff>
        </xdr:from>
        <xdr:to>
          <xdr:col>10</xdr:col>
          <xdr:colOff>571500</xdr:colOff>
          <xdr:row>8</xdr:row>
          <xdr:rowOff>314325</xdr:rowOff>
        </xdr:to>
        <xdr:sp macro="" textlink="">
          <xdr:nvSpPr>
            <xdr:cNvPr id="5337" name="Group Box 217" hidden="1">
              <a:extLst>
                <a:ext uri="{63B3BB69-23CF-44E3-9099-C40C66FF867C}">
                  <a14:compatExt spid="_x0000_s5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66675</xdr:rowOff>
        </xdr:from>
        <xdr:to>
          <xdr:col>6</xdr:col>
          <xdr:colOff>171450</xdr:colOff>
          <xdr:row>19</xdr:row>
          <xdr:rowOff>314325</xdr:rowOff>
        </xdr:to>
        <xdr:sp macro="" textlink="">
          <xdr:nvSpPr>
            <xdr:cNvPr id="5344" name="Group Box 224" hidden="1">
              <a:extLst>
                <a:ext uri="{63B3BB69-23CF-44E3-9099-C40C66FF867C}">
                  <a14:compatExt spid="_x0000_s5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66675</xdr:rowOff>
        </xdr:from>
        <xdr:to>
          <xdr:col>6</xdr:col>
          <xdr:colOff>171450</xdr:colOff>
          <xdr:row>20</xdr:row>
          <xdr:rowOff>314325</xdr:rowOff>
        </xdr:to>
        <xdr:sp macro="" textlink="">
          <xdr:nvSpPr>
            <xdr:cNvPr id="5349" name="Group Box 229" hidden="1">
              <a:extLst>
                <a:ext uri="{63B3BB69-23CF-44E3-9099-C40C66FF867C}">
                  <a14:compatExt spid="_x0000_s5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66675</xdr:rowOff>
        </xdr:from>
        <xdr:to>
          <xdr:col>6</xdr:col>
          <xdr:colOff>171450</xdr:colOff>
          <xdr:row>21</xdr:row>
          <xdr:rowOff>314325</xdr:rowOff>
        </xdr:to>
        <xdr:sp macro="" textlink="">
          <xdr:nvSpPr>
            <xdr:cNvPr id="5354" name="Group Box 234" hidden="1">
              <a:extLst>
                <a:ext uri="{63B3BB69-23CF-44E3-9099-C40C66FF867C}">
                  <a14:compatExt spid="_x0000_s5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22</xdr:row>
          <xdr:rowOff>76200</xdr:rowOff>
        </xdr:from>
        <xdr:to>
          <xdr:col>6</xdr:col>
          <xdr:colOff>171450</xdr:colOff>
          <xdr:row>22</xdr:row>
          <xdr:rowOff>323850</xdr:rowOff>
        </xdr:to>
        <xdr:sp macro="" textlink="">
          <xdr:nvSpPr>
            <xdr:cNvPr id="5359" name="Group Box 239" hidden="1">
              <a:extLst>
                <a:ext uri="{63B3BB69-23CF-44E3-9099-C40C66FF867C}">
                  <a14:compatExt spid="_x0000_s5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45</xdr:row>
          <xdr:rowOff>142875</xdr:rowOff>
        </xdr:from>
        <xdr:to>
          <xdr:col>10</xdr:col>
          <xdr:colOff>76200</xdr:colOff>
          <xdr:row>47</xdr:row>
          <xdr:rowOff>123825</xdr:rowOff>
        </xdr:to>
        <xdr:sp macro="" textlink="">
          <xdr:nvSpPr>
            <xdr:cNvPr id="5362" name="Button 242" hidden="1">
              <a:extLst>
                <a:ext uri="{63B3BB69-23CF-44E3-9099-C40C66FF867C}">
                  <a14:compatExt spid="_x0000_s536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de-DE" sz="800" b="1" i="0" u="none" strike="noStrike" baseline="0">
                  <a:solidFill>
                    <a:srgbClr val="008080"/>
                  </a:solidFill>
                  <a:latin typeface="Arial"/>
                  <a:cs typeface="Arial"/>
                </a:rPr>
                <a:t>Zurücksetzen</a:t>
              </a:r>
              <a:endParaRPr lang="de-DE"/>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14</xdr:row>
          <xdr:rowOff>95250</xdr:rowOff>
        </xdr:from>
        <xdr:to>
          <xdr:col>6</xdr:col>
          <xdr:colOff>485775</xdr:colOff>
          <xdr:row>14</xdr:row>
          <xdr:rowOff>314325</xdr:rowOff>
        </xdr:to>
        <xdr:sp macro="" textlink="">
          <xdr:nvSpPr>
            <xdr:cNvPr id="5404" name="Option Button 284" hidden="1">
              <a:extLst>
                <a:ext uri="{63B3BB69-23CF-44E3-9099-C40C66FF867C}">
                  <a14:compatExt spid="_x0000_s54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14</xdr:row>
          <xdr:rowOff>95250</xdr:rowOff>
        </xdr:from>
        <xdr:to>
          <xdr:col>7</xdr:col>
          <xdr:colOff>485775</xdr:colOff>
          <xdr:row>14</xdr:row>
          <xdr:rowOff>314325</xdr:rowOff>
        </xdr:to>
        <xdr:sp macro="" textlink="">
          <xdr:nvSpPr>
            <xdr:cNvPr id="5405" name="Option Button 285" hidden="1">
              <a:extLst>
                <a:ext uri="{63B3BB69-23CF-44E3-9099-C40C66FF867C}">
                  <a14:compatExt spid="_x0000_s54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14</xdr:row>
          <xdr:rowOff>104775</xdr:rowOff>
        </xdr:from>
        <xdr:to>
          <xdr:col>8</xdr:col>
          <xdr:colOff>495300</xdr:colOff>
          <xdr:row>14</xdr:row>
          <xdr:rowOff>323850</xdr:rowOff>
        </xdr:to>
        <xdr:sp macro="" textlink="">
          <xdr:nvSpPr>
            <xdr:cNvPr id="5406" name="Option Button 286" hidden="1">
              <a:extLst>
                <a:ext uri="{63B3BB69-23CF-44E3-9099-C40C66FF867C}">
                  <a14:compatExt spid="_x0000_s54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14</xdr:row>
          <xdr:rowOff>104775</xdr:rowOff>
        </xdr:from>
        <xdr:to>
          <xdr:col>9</xdr:col>
          <xdr:colOff>428625</xdr:colOff>
          <xdr:row>14</xdr:row>
          <xdr:rowOff>323850</xdr:rowOff>
        </xdr:to>
        <xdr:sp macro="" textlink="">
          <xdr:nvSpPr>
            <xdr:cNvPr id="5407" name="Option Button 287" hidden="1">
              <a:extLst>
                <a:ext uri="{63B3BB69-23CF-44E3-9099-C40C66FF867C}">
                  <a14:compatExt spid="_x0000_s54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85725</xdr:rowOff>
        </xdr:from>
        <xdr:to>
          <xdr:col>10</xdr:col>
          <xdr:colOff>571500</xdr:colOff>
          <xdr:row>43</xdr:row>
          <xdr:rowOff>333375</xdr:rowOff>
        </xdr:to>
        <xdr:sp macro="" textlink="">
          <xdr:nvSpPr>
            <xdr:cNvPr id="5422" name="Group Box 302" hidden="1">
              <a:extLst>
                <a:ext uri="{63B3BB69-23CF-44E3-9099-C40C66FF867C}">
                  <a14:compatExt spid="_x0000_s5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43</xdr:row>
          <xdr:rowOff>95250</xdr:rowOff>
        </xdr:from>
        <xdr:to>
          <xdr:col>6</xdr:col>
          <xdr:colOff>485775</xdr:colOff>
          <xdr:row>43</xdr:row>
          <xdr:rowOff>314325</xdr:rowOff>
        </xdr:to>
        <xdr:sp macro="" textlink="">
          <xdr:nvSpPr>
            <xdr:cNvPr id="5423" name="Option Button 303" hidden="1">
              <a:extLst>
                <a:ext uri="{63B3BB69-23CF-44E3-9099-C40C66FF867C}">
                  <a14:compatExt spid="_x0000_s5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43</xdr:row>
          <xdr:rowOff>95250</xdr:rowOff>
        </xdr:from>
        <xdr:to>
          <xdr:col>7</xdr:col>
          <xdr:colOff>485775</xdr:colOff>
          <xdr:row>43</xdr:row>
          <xdr:rowOff>314325</xdr:rowOff>
        </xdr:to>
        <xdr:sp macro="" textlink="">
          <xdr:nvSpPr>
            <xdr:cNvPr id="5424" name="Option Button 304" hidden="1">
              <a:extLst>
                <a:ext uri="{63B3BB69-23CF-44E3-9099-C40C66FF867C}">
                  <a14:compatExt spid="_x0000_s5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43</xdr:row>
          <xdr:rowOff>95250</xdr:rowOff>
        </xdr:from>
        <xdr:to>
          <xdr:col>8</xdr:col>
          <xdr:colOff>495300</xdr:colOff>
          <xdr:row>43</xdr:row>
          <xdr:rowOff>314325</xdr:rowOff>
        </xdr:to>
        <xdr:sp macro="" textlink="">
          <xdr:nvSpPr>
            <xdr:cNvPr id="5425" name="Option Button 305" hidden="1">
              <a:extLst>
                <a:ext uri="{63B3BB69-23CF-44E3-9099-C40C66FF867C}">
                  <a14:compatExt spid="_x0000_s5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43</xdr:row>
          <xdr:rowOff>95250</xdr:rowOff>
        </xdr:from>
        <xdr:to>
          <xdr:col>9</xdr:col>
          <xdr:colOff>428625</xdr:colOff>
          <xdr:row>43</xdr:row>
          <xdr:rowOff>314325</xdr:rowOff>
        </xdr:to>
        <xdr:sp macro="" textlink="">
          <xdr:nvSpPr>
            <xdr:cNvPr id="5426" name="Option Button 306" hidden="1">
              <a:extLst>
                <a:ext uri="{63B3BB69-23CF-44E3-9099-C40C66FF867C}">
                  <a14:compatExt spid="_x0000_s5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66675</xdr:rowOff>
        </xdr:from>
        <xdr:to>
          <xdr:col>10</xdr:col>
          <xdr:colOff>571500</xdr:colOff>
          <xdr:row>16</xdr:row>
          <xdr:rowOff>152400</xdr:rowOff>
        </xdr:to>
        <xdr:sp macro="" textlink="">
          <xdr:nvSpPr>
            <xdr:cNvPr id="5427" name="Group Box 307" hidden="1">
              <a:extLst>
                <a:ext uri="{63B3BB69-23CF-44E3-9099-C40C66FF867C}">
                  <a14:compatExt spid="_x0000_s5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15</xdr:row>
          <xdr:rowOff>76200</xdr:rowOff>
        </xdr:from>
        <xdr:to>
          <xdr:col>6</xdr:col>
          <xdr:colOff>495300</xdr:colOff>
          <xdr:row>16</xdr:row>
          <xdr:rowOff>133350</xdr:rowOff>
        </xdr:to>
        <xdr:sp macro="" textlink="">
          <xdr:nvSpPr>
            <xdr:cNvPr id="5428" name="Option Button 308" hidden="1">
              <a:extLst>
                <a:ext uri="{63B3BB69-23CF-44E3-9099-C40C66FF867C}">
                  <a14:compatExt spid="_x0000_s5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76200</xdr:rowOff>
        </xdr:from>
        <xdr:to>
          <xdr:col>7</xdr:col>
          <xdr:colOff>495300</xdr:colOff>
          <xdr:row>16</xdr:row>
          <xdr:rowOff>133350</xdr:rowOff>
        </xdr:to>
        <xdr:sp macro="" textlink="">
          <xdr:nvSpPr>
            <xdr:cNvPr id="5429" name="Option Button 309" hidden="1">
              <a:extLst>
                <a:ext uri="{63B3BB69-23CF-44E3-9099-C40C66FF867C}">
                  <a14:compatExt spid="_x0000_s5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15</xdr:row>
          <xdr:rowOff>76200</xdr:rowOff>
        </xdr:from>
        <xdr:to>
          <xdr:col>8</xdr:col>
          <xdr:colOff>504825</xdr:colOff>
          <xdr:row>16</xdr:row>
          <xdr:rowOff>133350</xdr:rowOff>
        </xdr:to>
        <xdr:sp macro="" textlink="">
          <xdr:nvSpPr>
            <xdr:cNvPr id="5430" name="Option Button 310" hidden="1">
              <a:extLst>
                <a:ext uri="{63B3BB69-23CF-44E3-9099-C40C66FF867C}">
                  <a14:compatExt spid="_x0000_s5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15</xdr:row>
          <xdr:rowOff>76200</xdr:rowOff>
        </xdr:from>
        <xdr:to>
          <xdr:col>9</xdr:col>
          <xdr:colOff>428625</xdr:colOff>
          <xdr:row>16</xdr:row>
          <xdr:rowOff>133350</xdr:rowOff>
        </xdr:to>
        <xdr:sp macro="" textlink="">
          <xdr:nvSpPr>
            <xdr:cNvPr id="5431" name="Option Button 311" hidden="1">
              <a:extLst>
                <a:ext uri="{63B3BB69-23CF-44E3-9099-C40C66FF867C}">
                  <a14:compatExt spid="_x0000_s5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19</xdr:row>
          <xdr:rowOff>76200</xdr:rowOff>
        </xdr:from>
        <xdr:to>
          <xdr:col>3</xdr:col>
          <xdr:colOff>466725</xdr:colOff>
          <xdr:row>19</xdr:row>
          <xdr:rowOff>295275</xdr:rowOff>
        </xdr:to>
        <xdr:sp macro="" textlink="">
          <xdr:nvSpPr>
            <xdr:cNvPr id="5432" name="Option Button 312" hidden="1">
              <a:extLst>
                <a:ext uri="{63B3BB69-23CF-44E3-9099-C40C66FF867C}">
                  <a14:compatExt spid="_x0000_s5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19</xdr:row>
          <xdr:rowOff>76200</xdr:rowOff>
        </xdr:from>
        <xdr:to>
          <xdr:col>4</xdr:col>
          <xdr:colOff>428625</xdr:colOff>
          <xdr:row>19</xdr:row>
          <xdr:rowOff>295275</xdr:rowOff>
        </xdr:to>
        <xdr:sp macro="" textlink="">
          <xdr:nvSpPr>
            <xdr:cNvPr id="5433" name="Option Button 313" hidden="1">
              <a:extLst>
                <a:ext uri="{63B3BB69-23CF-44E3-9099-C40C66FF867C}">
                  <a14:compatExt spid="_x0000_s5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19</xdr:row>
          <xdr:rowOff>76200</xdr:rowOff>
        </xdr:from>
        <xdr:to>
          <xdr:col>5</xdr:col>
          <xdr:colOff>409575</xdr:colOff>
          <xdr:row>19</xdr:row>
          <xdr:rowOff>295275</xdr:rowOff>
        </xdr:to>
        <xdr:sp macro="" textlink="">
          <xdr:nvSpPr>
            <xdr:cNvPr id="5434" name="Option Button 314" hidden="1">
              <a:extLst>
                <a:ext uri="{63B3BB69-23CF-44E3-9099-C40C66FF867C}">
                  <a14:compatExt spid="_x0000_s5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19</xdr:row>
          <xdr:rowOff>76200</xdr:rowOff>
        </xdr:from>
        <xdr:to>
          <xdr:col>5</xdr:col>
          <xdr:colOff>990600</xdr:colOff>
          <xdr:row>19</xdr:row>
          <xdr:rowOff>295275</xdr:rowOff>
        </xdr:to>
        <xdr:sp macro="" textlink="">
          <xdr:nvSpPr>
            <xdr:cNvPr id="5435" name="Option Button 315" hidden="1">
              <a:extLst>
                <a:ext uri="{63B3BB69-23CF-44E3-9099-C40C66FF867C}">
                  <a14:compatExt spid="_x0000_s5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20</xdr:row>
          <xdr:rowOff>85725</xdr:rowOff>
        </xdr:from>
        <xdr:to>
          <xdr:col>3</xdr:col>
          <xdr:colOff>485775</xdr:colOff>
          <xdr:row>20</xdr:row>
          <xdr:rowOff>304800</xdr:rowOff>
        </xdr:to>
        <xdr:sp macro="" textlink="">
          <xdr:nvSpPr>
            <xdr:cNvPr id="5436" name="Option Button 316" hidden="1">
              <a:extLst>
                <a:ext uri="{63B3BB69-23CF-44E3-9099-C40C66FF867C}">
                  <a14:compatExt spid="_x0000_s5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20</xdr:row>
          <xdr:rowOff>85725</xdr:rowOff>
        </xdr:from>
        <xdr:to>
          <xdr:col>4</xdr:col>
          <xdr:colOff>447675</xdr:colOff>
          <xdr:row>20</xdr:row>
          <xdr:rowOff>304800</xdr:rowOff>
        </xdr:to>
        <xdr:sp macro="" textlink="">
          <xdr:nvSpPr>
            <xdr:cNvPr id="5437" name="Option Button 317" hidden="1">
              <a:extLst>
                <a:ext uri="{63B3BB69-23CF-44E3-9099-C40C66FF867C}">
                  <a14:compatExt spid="_x0000_s5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20</xdr:row>
          <xdr:rowOff>85725</xdr:rowOff>
        </xdr:from>
        <xdr:to>
          <xdr:col>5</xdr:col>
          <xdr:colOff>419100</xdr:colOff>
          <xdr:row>20</xdr:row>
          <xdr:rowOff>304800</xdr:rowOff>
        </xdr:to>
        <xdr:sp macro="" textlink="">
          <xdr:nvSpPr>
            <xdr:cNvPr id="5438" name="Option Button 318" hidden="1">
              <a:extLst>
                <a:ext uri="{63B3BB69-23CF-44E3-9099-C40C66FF867C}">
                  <a14:compatExt spid="_x0000_s5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20</xdr:row>
          <xdr:rowOff>85725</xdr:rowOff>
        </xdr:from>
        <xdr:to>
          <xdr:col>5</xdr:col>
          <xdr:colOff>990600</xdr:colOff>
          <xdr:row>20</xdr:row>
          <xdr:rowOff>304800</xdr:rowOff>
        </xdr:to>
        <xdr:sp macro="" textlink="">
          <xdr:nvSpPr>
            <xdr:cNvPr id="5439" name="Option Button 319" hidden="1">
              <a:extLst>
                <a:ext uri="{63B3BB69-23CF-44E3-9099-C40C66FF867C}">
                  <a14:compatExt spid="_x0000_s5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21</xdr:row>
          <xdr:rowOff>76200</xdr:rowOff>
        </xdr:from>
        <xdr:to>
          <xdr:col>3</xdr:col>
          <xdr:colOff>485775</xdr:colOff>
          <xdr:row>21</xdr:row>
          <xdr:rowOff>295275</xdr:rowOff>
        </xdr:to>
        <xdr:sp macro="" textlink="">
          <xdr:nvSpPr>
            <xdr:cNvPr id="5440" name="Option Button 320" hidden="1">
              <a:extLst>
                <a:ext uri="{63B3BB69-23CF-44E3-9099-C40C66FF867C}">
                  <a14:compatExt spid="_x0000_s5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21</xdr:row>
          <xdr:rowOff>76200</xdr:rowOff>
        </xdr:from>
        <xdr:to>
          <xdr:col>4</xdr:col>
          <xdr:colOff>447675</xdr:colOff>
          <xdr:row>21</xdr:row>
          <xdr:rowOff>295275</xdr:rowOff>
        </xdr:to>
        <xdr:sp macro="" textlink="">
          <xdr:nvSpPr>
            <xdr:cNvPr id="5441" name="Option Button 321" hidden="1">
              <a:extLst>
                <a:ext uri="{63B3BB69-23CF-44E3-9099-C40C66FF867C}">
                  <a14:compatExt spid="_x0000_s5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21</xdr:row>
          <xdr:rowOff>76200</xdr:rowOff>
        </xdr:from>
        <xdr:to>
          <xdr:col>5</xdr:col>
          <xdr:colOff>419100</xdr:colOff>
          <xdr:row>21</xdr:row>
          <xdr:rowOff>295275</xdr:rowOff>
        </xdr:to>
        <xdr:sp macro="" textlink="">
          <xdr:nvSpPr>
            <xdr:cNvPr id="5442" name="Option Button 322" hidden="1">
              <a:extLst>
                <a:ext uri="{63B3BB69-23CF-44E3-9099-C40C66FF867C}">
                  <a14:compatExt spid="_x0000_s5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21</xdr:row>
          <xdr:rowOff>76200</xdr:rowOff>
        </xdr:from>
        <xdr:to>
          <xdr:col>5</xdr:col>
          <xdr:colOff>990600</xdr:colOff>
          <xdr:row>21</xdr:row>
          <xdr:rowOff>295275</xdr:rowOff>
        </xdr:to>
        <xdr:sp macro="" textlink="">
          <xdr:nvSpPr>
            <xdr:cNvPr id="5443" name="Option Button 323" hidden="1">
              <a:extLst>
                <a:ext uri="{63B3BB69-23CF-44E3-9099-C40C66FF867C}">
                  <a14:compatExt spid="_x0000_s5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22</xdr:row>
          <xdr:rowOff>85725</xdr:rowOff>
        </xdr:from>
        <xdr:to>
          <xdr:col>3</xdr:col>
          <xdr:colOff>485775</xdr:colOff>
          <xdr:row>22</xdr:row>
          <xdr:rowOff>304800</xdr:rowOff>
        </xdr:to>
        <xdr:sp macro="" textlink="">
          <xdr:nvSpPr>
            <xdr:cNvPr id="5444" name="Option Button 324" hidden="1">
              <a:extLst>
                <a:ext uri="{63B3BB69-23CF-44E3-9099-C40C66FF867C}">
                  <a14:compatExt spid="_x0000_s5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22</xdr:row>
          <xdr:rowOff>85725</xdr:rowOff>
        </xdr:from>
        <xdr:to>
          <xdr:col>4</xdr:col>
          <xdr:colOff>447675</xdr:colOff>
          <xdr:row>22</xdr:row>
          <xdr:rowOff>304800</xdr:rowOff>
        </xdr:to>
        <xdr:sp macro="" textlink="">
          <xdr:nvSpPr>
            <xdr:cNvPr id="5445" name="Option Button 325" hidden="1">
              <a:extLst>
                <a:ext uri="{63B3BB69-23CF-44E3-9099-C40C66FF867C}">
                  <a14:compatExt spid="_x0000_s5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22</xdr:row>
          <xdr:rowOff>95250</xdr:rowOff>
        </xdr:from>
        <xdr:to>
          <xdr:col>5</xdr:col>
          <xdr:colOff>428625</xdr:colOff>
          <xdr:row>22</xdr:row>
          <xdr:rowOff>314325</xdr:rowOff>
        </xdr:to>
        <xdr:sp macro="" textlink="">
          <xdr:nvSpPr>
            <xdr:cNvPr id="5446" name="Option Button 326" hidden="1">
              <a:extLst>
                <a:ext uri="{63B3BB69-23CF-44E3-9099-C40C66FF867C}">
                  <a14:compatExt spid="_x0000_s5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22</xdr:row>
          <xdr:rowOff>85725</xdr:rowOff>
        </xdr:from>
        <xdr:to>
          <xdr:col>5</xdr:col>
          <xdr:colOff>1000125</xdr:colOff>
          <xdr:row>22</xdr:row>
          <xdr:rowOff>304800</xdr:rowOff>
        </xdr:to>
        <xdr:sp macro="" textlink="">
          <xdr:nvSpPr>
            <xdr:cNvPr id="5447" name="Option Button 327" hidden="1">
              <a:extLst>
                <a:ext uri="{63B3BB69-23CF-44E3-9099-C40C66FF867C}">
                  <a14:compatExt spid="_x0000_s5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19</xdr:row>
          <xdr:rowOff>76200</xdr:rowOff>
        </xdr:from>
        <xdr:to>
          <xdr:col>6</xdr:col>
          <xdr:colOff>133350</xdr:colOff>
          <xdr:row>19</xdr:row>
          <xdr:rowOff>295275</xdr:rowOff>
        </xdr:to>
        <xdr:sp macro="" textlink="">
          <xdr:nvSpPr>
            <xdr:cNvPr id="5448" name="Option Button 328" hidden="1">
              <a:extLst>
                <a:ext uri="{63B3BB69-23CF-44E3-9099-C40C66FF867C}">
                  <a14:compatExt spid="_x0000_s5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20</xdr:row>
          <xdr:rowOff>85725</xdr:rowOff>
        </xdr:from>
        <xdr:to>
          <xdr:col>6</xdr:col>
          <xdr:colOff>133350</xdr:colOff>
          <xdr:row>20</xdr:row>
          <xdr:rowOff>304800</xdr:rowOff>
        </xdr:to>
        <xdr:sp macro="" textlink="">
          <xdr:nvSpPr>
            <xdr:cNvPr id="5449" name="Option Button 329" hidden="1">
              <a:extLst>
                <a:ext uri="{63B3BB69-23CF-44E3-9099-C40C66FF867C}">
                  <a14:compatExt spid="_x0000_s5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21</xdr:row>
          <xdr:rowOff>76200</xdr:rowOff>
        </xdr:from>
        <xdr:to>
          <xdr:col>6</xdr:col>
          <xdr:colOff>133350</xdr:colOff>
          <xdr:row>21</xdr:row>
          <xdr:rowOff>295275</xdr:rowOff>
        </xdr:to>
        <xdr:sp macro="" textlink="">
          <xdr:nvSpPr>
            <xdr:cNvPr id="5450" name="Option Button 330" hidden="1">
              <a:extLst>
                <a:ext uri="{63B3BB69-23CF-44E3-9099-C40C66FF867C}">
                  <a14:compatExt spid="_x0000_s5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1266825</xdr:colOff>
          <xdr:row>22</xdr:row>
          <xdr:rowOff>85725</xdr:rowOff>
        </xdr:from>
        <xdr:to>
          <xdr:col>6</xdr:col>
          <xdr:colOff>142875</xdr:colOff>
          <xdr:row>22</xdr:row>
          <xdr:rowOff>304800</xdr:rowOff>
        </xdr:to>
        <xdr:sp macro="" textlink="">
          <xdr:nvSpPr>
            <xdr:cNvPr id="5451" name="Option Button 331" hidden="1">
              <a:extLst>
                <a:ext uri="{63B3BB69-23CF-44E3-9099-C40C66FF867C}">
                  <a14:compatExt spid="_x0000_s5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7</xdr:row>
          <xdr:rowOff>85725</xdr:rowOff>
        </xdr:from>
        <xdr:to>
          <xdr:col>10</xdr:col>
          <xdr:colOff>485775</xdr:colOff>
          <xdr:row>7</xdr:row>
          <xdr:rowOff>314325</xdr:rowOff>
        </xdr:to>
        <xdr:sp macro="" textlink="">
          <xdr:nvSpPr>
            <xdr:cNvPr id="5452" name="Option Button 332" hidden="1">
              <a:extLst>
                <a:ext uri="{63B3BB69-23CF-44E3-9099-C40C66FF867C}">
                  <a14:compatExt spid="_x0000_s5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8</xdr:row>
          <xdr:rowOff>66675</xdr:rowOff>
        </xdr:from>
        <xdr:to>
          <xdr:col>10</xdr:col>
          <xdr:colOff>476250</xdr:colOff>
          <xdr:row>8</xdr:row>
          <xdr:rowOff>295275</xdr:rowOff>
        </xdr:to>
        <xdr:sp macro="" textlink="">
          <xdr:nvSpPr>
            <xdr:cNvPr id="5453" name="Option Button 333" hidden="1">
              <a:extLst>
                <a:ext uri="{63B3BB69-23CF-44E3-9099-C40C66FF867C}">
                  <a14:compatExt spid="_x0000_s5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9</xdr:row>
          <xdr:rowOff>76200</xdr:rowOff>
        </xdr:from>
        <xdr:to>
          <xdr:col>10</xdr:col>
          <xdr:colOff>485775</xdr:colOff>
          <xdr:row>9</xdr:row>
          <xdr:rowOff>304800</xdr:rowOff>
        </xdr:to>
        <xdr:sp macro="" textlink="">
          <xdr:nvSpPr>
            <xdr:cNvPr id="5454" name="Option Button 334" hidden="1">
              <a:extLst>
                <a:ext uri="{63B3BB69-23CF-44E3-9099-C40C66FF867C}">
                  <a14:compatExt spid="_x0000_s5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10</xdr:row>
          <xdr:rowOff>123825</xdr:rowOff>
        </xdr:from>
        <xdr:to>
          <xdr:col>10</xdr:col>
          <xdr:colOff>457200</xdr:colOff>
          <xdr:row>10</xdr:row>
          <xdr:rowOff>352425</xdr:rowOff>
        </xdr:to>
        <xdr:sp macro="" textlink="">
          <xdr:nvSpPr>
            <xdr:cNvPr id="5455" name="Option Button 335" hidden="1">
              <a:extLst>
                <a:ext uri="{63B3BB69-23CF-44E3-9099-C40C66FF867C}">
                  <a14:compatExt spid="_x0000_s5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11</xdr:row>
          <xdr:rowOff>85725</xdr:rowOff>
        </xdr:from>
        <xdr:to>
          <xdr:col>10</xdr:col>
          <xdr:colOff>457200</xdr:colOff>
          <xdr:row>11</xdr:row>
          <xdr:rowOff>314325</xdr:rowOff>
        </xdr:to>
        <xdr:sp macro="" textlink="">
          <xdr:nvSpPr>
            <xdr:cNvPr id="5456" name="Option Button 336" hidden="1">
              <a:extLst>
                <a:ext uri="{63B3BB69-23CF-44E3-9099-C40C66FF867C}">
                  <a14:compatExt spid="_x0000_s5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14</xdr:row>
          <xdr:rowOff>114300</xdr:rowOff>
        </xdr:from>
        <xdr:to>
          <xdr:col>10</xdr:col>
          <xdr:colOff>361950</xdr:colOff>
          <xdr:row>14</xdr:row>
          <xdr:rowOff>333375</xdr:rowOff>
        </xdr:to>
        <xdr:sp macro="" textlink="">
          <xdr:nvSpPr>
            <xdr:cNvPr id="5457" name="Option Button 337" hidden="1">
              <a:extLst>
                <a:ext uri="{63B3BB69-23CF-44E3-9099-C40C66FF867C}">
                  <a14:compatExt spid="_x0000_s5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15</xdr:row>
          <xdr:rowOff>76200</xdr:rowOff>
        </xdr:from>
        <xdr:to>
          <xdr:col>10</xdr:col>
          <xdr:colOff>352425</xdr:colOff>
          <xdr:row>16</xdr:row>
          <xdr:rowOff>133350</xdr:rowOff>
        </xdr:to>
        <xdr:sp macro="" textlink="">
          <xdr:nvSpPr>
            <xdr:cNvPr id="5458" name="Option Button 338" hidden="1">
              <a:extLst>
                <a:ext uri="{63B3BB69-23CF-44E3-9099-C40C66FF867C}">
                  <a14:compatExt spid="_x0000_s5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30</xdr:row>
          <xdr:rowOff>180975</xdr:rowOff>
        </xdr:from>
        <xdr:to>
          <xdr:col>10</xdr:col>
          <xdr:colOff>466725</xdr:colOff>
          <xdr:row>30</xdr:row>
          <xdr:rowOff>400050</xdr:rowOff>
        </xdr:to>
        <xdr:sp macro="" textlink="">
          <xdr:nvSpPr>
            <xdr:cNvPr id="5459" name="Option Button 339" hidden="1">
              <a:extLst>
                <a:ext uri="{63B3BB69-23CF-44E3-9099-C40C66FF867C}">
                  <a14:compatExt spid="_x0000_s5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31</xdr:row>
          <xdr:rowOff>85725</xdr:rowOff>
        </xdr:from>
        <xdr:to>
          <xdr:col>10</xdr:col>
          <xdr:colOff>447675</xdr:colOff>
          <xdr:row>31</xdr:row>
          <xdr:rowOff>304800</xdr:rowOff>
        </xdr:to>
        <xdr:sp macro="" textlink="">
          <xdr:nvSpPr>
            <xdr:cNvPr id="5460" name="Option Button 340" hidden="1">
              <a:extLst>
                <a:ext uri="{63B3BB69-23CF-44E3-9099-C40C66FF867C}">
                  <a14:compatExt spid="_x0000_s5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32</xdr:row>
          <xdr:rowOff>85725</xdr:rowOff>
        </xdr:from>
        <xdr:to>
          <xdr:col>10</xdr:col>
          <xdr:colOff>381000</xdr:colOff>
          <xdr:row>32</xdr:row>
          <xdr:rowOff>304800</xdr:rowOff>
        </xdr:to>
        <xdr:sp macro="" textlink="">
          <xdr:nvSpPr>
            <xdr:cNvPr id="5461" name="Option Button 341" hidden="1">
              <a:extLst>
                <a:ext uri="{63B3BB69-23CF-44E3-9099-C40C66FF867C}">
                  <a14:compatExt spid="_x0000_s5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41</xdr:row>
          <xdr:rowOff>180975</xdr:rowOff>
        </xdr:from>
        <xdr:to>
          <xdr:col>10</xdr:col>
          <xdr:colOff>352425</xdr:colOff>
          <xdr:row>41</xdr:row>
          <xdr:rowOff>400050</xdr:rowOff>
        </xdr:to>
        <xdr:sp macro="" textlink="">
          <xdr:nvSpPr>
            <xdr:cNvPr id="5462" name="Option Button 342" hidden="1">
              <a:extLst>
                <a:ext uri="{63B3BB69-23CF-44E3-9099-C40C66FF867C}">
                  <a14:compatExt spid="_x0000_s54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42</xdr:row>
          <xdr:rowOff>47625</xdr:rowOff>
        </xdr:from>
        <xdr:to>
          <xdr:col>10</xdr:col>
          <xdr:colOff>352425</xdr:colOff>
          <xdr:row>42</xdr:row>
          <xdr:rowOff>266700</xdr:rowOff>
        </xdr:to>
        <xdr:sp macro="" textlink="">
          <xdr:nvSpPr>
            <xdr:cNvPr id="5463" name="Option Button 343" hidden="1">
              <a:extLst>
                <a:ext uri="{63B3BB69-23CF-44E3-9099-C40C66FF867C}">
                  <a14:compatExt spid="_x0000_s5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43</xdr:row>
          <xdr:rowOff>85725</xdr:rowOff>
        </xdr:from>
        <xdr:to>
          <xdr:col>10</xdr:col>
          <xdr:colOff>352425</xdr:colOff>
          <xdr:row>43</xdr:row>
          <xdr:rowOff>304800</xdr:rowOff>
        </xdr:to>
        <xdr:sp macro="" textlink="">
          <xdr:nvSpPr>
            <xdr:cNvPr id="5464" name="Option Button 344" hidden="1">
              <a:extLst>
                <a:ext uri="{63B3BB69-23CF-44E3-9099-C40C66FF867C}">
                  <a14:compatExt spid="_x0000_s546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18</xdr:col>
      <xdr:colOff>0</xdr:colOff>
      <xdr:row>53</xdr:row>
      <xdr:rowOff>0</xdr:rowOff>
    </xdr:from>
    <xdr:to>
      <xdr:col>18</xdr:col>
      <xdr:colOff>0</xdr:colOff>
      <xdr:row>53</xdr:row>
      <xdr:rowOff>33405</xdr:rowOff>
    </xdr:to>
    <xdr:pic>
      <xdr:nvPicPr>
        <xdr:cNvPr id="3" name="Picture 20" descr="icon_ka1a"/>
        <xdr:cNvPicPr>
          <a:picLocks noChangeAspect="1" noChangeArrowheads="1"/>
        </xdr:cNvPicPr>
      </xdr:nvPicPr>
      <xdr:blipFill>
        <a:blip xmlns:r="http://schemas.openxmlformats.org/officeDocument/2006/relationships" r:embed="rId1"/>
        <a:srcRect t="12544" b="12218"/>
        <a:stretch>
          <a:fillRect/>
        </a:stretch>
      </xdr:blipFill>
      <xdr:spPr bwMode="auto">
        <a:xfrm>
          <a:off x="8505825" y="7800975"/>
          <a:ext cx="1076325" cy="809625"/>
        </a:xfrm>
        <a:prstGeom prst="rect">
          <a:avLst/>
        </a:prstGeom>
        <a:noFill/>
        <a:effectLst>
          <a:outerShdw dist="107763" dir="2700000" algn="ctr" rotWithShape="0">
            <a:srgbClr val="808080">
              <a:alpha val="50000"/>
            </a:srgbClr>
          </a:outerShdw>
        </a:effectLst>
      </xdr:spPr>
    </xdr:pic>
    <xdr:clientData/>
  </xdr:twoCellAnchor>
  <xdr:twoCellAnchor editAs="oneCell">
    <xdr:from>
      <xdr:col>2</xdr:col>
      <xdr:colOff>19050</xdr:colOff>
      <xdr:row>0</xdr:row>
      <xdr:rowOff>142875</xdr:rowOff>
    </xdr:from>
    <xdr:to>
      <xdr:col>2</xdr:col>
      <xdr:colOff>19050</xdr:colOff>
      <xdr:row>0</xdr:row>
      <xdr:rowOff>142875</xdr:rowOff>
    </xdr:to>
    <xdr:pic>
      <xdr:nvPicPr>
        <xdr:cNvPr id="764211" name="Picture 42"/>
        <xdr:cNvPicPr>
          <a:picLocks noChangeAspect="1" noChangeArrowheads="1"/>
        </xdr:cNvPicPr>
      </xdr:nvPicPr>
      <xdr:blipFill>
        <a:blip xmlns:r="http://schemas.openxmlformats.org/officeDocument/2006/relationships" r:embed="rId2"/>
        <a:srcRect/>
        <a:stretch>
          <a:fillRect/>
        </a:stretch>
      </xdr:blipFill>
      <xdr:spPr bwMode="auto">
        <a:xfrm>
          <a:off x="514350" y="142875"/>
          <a:ext cx="0" cy="0"/>
        </a:xfrm>
        <a:prstGeom prst="rect">
          <a:avLst/>
        </a:prstGeom>
        <a:noFill/>
        <a:ln w="9525">
          <a:noFill/>
          <a:miter lim="800000"/>
          <a:headEnd/>
          <a:tailEnd/>
        </a:ln>
      </xdr:spPr>
    </xdr:pic>
    <xdr:clientData/>
  </xdr:twoCellAnchor>
  <xdr:twoCellAnchor>
    <xdr:from>
      <xdr:col>5</xdr:col>
      <xdr:colOff>61912</xdr:colOff>
      <xdr:row>116</xdr:row>
      <xdr:rowOff>277954</xdr:rowOff>
    </xdr:from>
    <xdr:to>
      <xdr:col>21</xdr:col>
      <xdr:colOff>343912</xdr:colOff>
      <xdr:row>126</xdr:row>
      <xdr:rowOff>116027</xdr:rowOff>
    </xdr:to>
    <xdr:grpSp>
      <xdr:nvGrpSpPr>
        <xdr:cNvPr id="764212" name="Gruppieren 58"/>
        <xdr:cNvGrpSpPr>
          <a:grpSpLocks/>
        </xdr:cNvGrpSpPr>
      </xdr:nvGrpSpPr>
      <xdr:grpSpPr bwMode="auto">
        <a:xfrm>
          <a:off x="3919537" y="60928392"/>
          <a:ext cx="15522000" cy="4933948"/>
          <a:chOff x="2143125" y="24003001"/>
          <a:chExt cx="8187144" cy="3722253"/>
        </a:xfrm>
      </xdr:grpSpPr>
      <xdr:graphicFrame macro="">
        <xdr:nvGraphicFramePr>
          <xdr:cNvPr id="764241" name="Diagramm 59"/>
          <xdr:cNvGraphicFramePr>
            <a:graphicFrameLocks/>
          </xdr:cNvGraphicFramePr>
        </xdr:nvGraphicFramePr>
        <xdr:xfrm>
          <a:off x="2143125" y="24003001"/>
          <a:ext cx="8187144" cy="105525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64242" name="Diagramm 60"/>
          <xdr:cNvGraphicFramePr>
            <a:graphicFrameLocks/>
          </xdr:cNvGraphicFramePr>
        </xdr:nvGraphicFramePr>
        <xdr:xfrm>
          <a:off x="2143125" y="25336500"/>
          <a:ext cx="8181974" cy="1055254"/>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64243" name="Diagramm 61"/>
          <xdr:cNvGraphicFramePr>
            <a:graphicFrameLocks/>
          </xdr:cNvGraphicFramePr>
        </xdr:nvGraphicFramePr>
        <xdr:xfrm>
          <a:off x="2143125" y="26670000"/>
          <a:ext cx="8181974" cy="1055254"/>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editAs="oneCell">
    <xdr:from>
      <xdr:col>19</xdr:col>
      <xdr:colOff>261750</xdr:colOff>
      <xdr:row>113</xdr:row>
      <xdr:rowOff>747009</xdr:rowOff>
    </xdr:from>
    <xdr:to>
      <xdr:col>21</xdr:col>
      <xdr:colOff>308445</xdr:colOff>
      <xdr:row>115</xdr:row>
      <xdr:rowOff>572013</xdr:rowOff>
    </xdr:to>
    <xdr:pic>
      <xdr:nvPicPr>
        <xdr:cNvPr id="64" name="Picture 19" descr="icon_tom1a"/>
        <xdr:cNvPicPr>
          <a:picLocks noChangeAspect="1" noChangeArrowheads="1"/>
        </xdr:cNvPicPr>
      </xdr:nvPicPr>
      <xdr:blipFill>
        <a:blip xmlns:r="http://schemas.openxmlformats.org/officeDocument/2006/relationships" r:embed="rId6" cstate="print"/>
        <a:srcRect t="12544" b="12218"/>
        <a:stretch>
          <a:fillRect/>
        </a:stretch>
      </xdr:blipFill>
      <xdr:spPr bwMode="auto">
        <a:xfrm>
          <a:off x="16478063" y="55182384"/>
          <a:ext cx="2523195" cy="1777629"/>
        </a:xfrm>
        <a:prstGeom prst="rect">
          <a:avLst/>
        </a:prstGeom>
        <a:noFill/>
        <a:effectLst>
          <a:outerShdw dist="107763" dir="2700000" algn="ctr" rotWithShape="0">
            <a:srgbClr val="808080">
              <a:alpha val="50000"/>
            </a:srgbClr>
          </a:outerShdw>
        </a:effectLst>
      </xdr:spPr>
    </xdr:pic>
    <xdr:clientData/>
  </xdr:twoCellAnchor>
  <xdr:twoCellAnchor editAs="oneCell">
    <xdr:from>
      <xdr:col>19</xdr:col>
      <xdr:colOff>324046</xdr:colOff>
      <xdr:row>50</xdr:row>
      <xdr:rowOff>80953</xdr:rowOff>
    </xdr:from>
    <xdr:to>
      <xdr:col>21</xdr:col>
      <xdr:colOff>247829</xdr:colOff>
      <xdr:row>55</xdr:row>
      <xdr:rowOff>309328</xdr:rowOff>
    </xdr:to>
    <xdr:pic>
      <xdr:nvPicPr>
        <xdr:cNvPr id="65" name="Picture 20" descr="icon_ka1a"/>
        <xdr:cNvPicPr>
          <a:picLocks noChangeAspect="1" noChangeArrowheads="1"/>
        </xdr:cNvPicPr>
      </xdr:nvPicPr>
      <xdr:blipFill>
        <a:blip xmlns:r="http://schemas.openxmlformats.org/officeDocument/2006/relationships" r:embed="rId1" cstate="print"/>
        <a:srcRect t="12544" b="12218"/>
        <a:stretch>
          <a:fillRect/>
        </a:stretch>
      </xdr:blipFill>
      <xdr:spPr bwMode="auto">
        <a:xfrm>
          <a:off x="16540359" y="27441516"/>
          <a:ext cx="2400283" cy="1776188"/>
        </a:xfrm>
        <a:prstGeom prst="rect">
          <a:avLst/>
        </a:prstGeom>
        <a:noFill/>
        <a:effectLst>
          <a:outerShdw dist="107763" dir="2700000" algn="ctr" rotWithShape="0">
            <a:srgbClr val="808080">
              <a:alpha val="50000"/>
            </a:srgbClr>
          </a:outerShdw>
        </a:effectLst>
      </xdr:spPr>
    </xdr:pic>
    <xdr:clientData/>
  </xdr:twoCellAnchor>
  <xdr:twoCellAnchor>
    <xdr:from>
      <xdr:col>2</xdr:col>
      <xdr:colOff>165100</xdr:colOff>
      <xdr:row>14</xdr:row>
      <xdr:rowOff>306388</xdr:rowOff>
    </xdr:from>
    <xdr:to>
      <xdr:col>21</xdr:col>
      <xdr:colOff>606136</xdr:colOff>
      <xdr:row>37</xdr:row>
      <xdr:rowOff>0</xdr:rowOff>
    </xdr:to>
    <xdr:graphicFrame macro="">
      <xdr:nvGraphicFramePr>
        <xdr:cNvPr id="764215"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11254</xdr:colOff>
      <xdr:row>56</xdr:row>
      <xdr:rowOff>737170</xdr:rowOff>
    </xdr:from>
    <xdr:to>
      <xdr:col>21</xdr:col>
      <xdr:colOff>240004</xdr:colOff>
      <xdr:row>81</xdr:row>
      <xdr:rowOff>14718</xdr:rowOff>
    </xdr:to>
    <xdr:grpSp>
      <xdr:nvGrpSpPr>
        <xdr:cNvPr id="764216" name="Gruppieren 17"/>
        <xdr:cNvGrpSpPr>
          <a:grpSpLocks/>
        </xdr:cNvGrpSpPr>
      </xdr:nvGrpSpPr>
      <xdr:grpSpPr bwMode="auto">
        <a:xfrm>
          <a:off x="4559442" y="32669733"/>
          <a:ext cx="14778187" cy="6635610"/>
          <a:chOff x="1657350" y="8177588"/>
          <a:chExt cx="3795567" cy="3513675"/>
        </a:xfrm>
      </xdr:grpSpPr>
      <xdr:graphicFrame macro="">
        <xdr:nvGraphicFramePr>
          <xdr:cNvPr id="764237" name="Diagramm 8"/>
          <xdr:cNvGraphicFramePr>
            <a:graphicFrameLocks/>
          </xdr:cNvGraphicFramePr>
        </xdr:nvGraphicFramePr>
        <xdr:xfrm>
          <a:off x="1657350" y="9083926"/>
          <a:ext cx="3795567" cy="79466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764238" name="Diagramm 13"/>
          <xdr:cNvGraphicFramePr>
            <a:graphicFrameLocks/>
          </xdr:cNvGraphicFramePr>
        </xdr:nvGraphicFramePr>
        <xdr:xfrm>
          <a:off x="1657350" y="9990263"/>
          <a:ext cx="3795567" cy="794663"/>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764239" name="Diagramm 14"/>
          <xdr:cNvGraphicFramePr>
            <a:graphicFrameLocks/>
          </xdr:cNvGraphicFramePr>
        </xdr:nvGraphicFramePr>
        <xdr:xfrm>
          <a:off x="1657350" y="8177588"/>
          <a:ext cx="3795567" cy="794663"/>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764240" name="Diagramm 15"/>
          <xdr:cNvGraphicFramePr>
            <a:graphicFrameLocks/>
          </xdr:cNvGraphicFramePr>
        </xdr:nvGraphicFramePr>
        <xdr:xfrm>
          <a:off x="1657350" y="10896600"/>
          <a:ext cx="3795567" cy="794663"/>
        </xdr:xfrm>
        <a:graphic>
          <a:graphicData uri="http://schemas.openxmlformats.org/drawingml/2006/chart">
            <c:chart xmlns:c="http://schemas.openxmlformats.org/drawingml/2006/chart" xmlns:r="http://schemas.openxmlformats.org/officeDocument/2006/relationships" r:id="rId11"/>
          </a:graphicData>
        </a:graphic>
      </xdr:graphicFrame>
    </xdr:grpSp>
    <xdr:clientData/>
  </xdr:twoCellAnchor>
  <xdr:twoCellAnchor>
    <xdr:from>
      <xdr:col>0</xdr:col>
      <xdr:colOff>34636</xdr:colOff>
      <xdr:row>14</xdr:row>
      <xdr:rowOff>47609</xdr:rowOff>
    </xdr:from>
    <xdr:to>
      <xdr:col>21</xdr:col>
      <xdr:colOff>761230</xdr:colOff>
      <xdr:row>47</xdr:row>
      <xdr:rowOff>2112818</xdr:rowOff>
    </xdr:to>
    <xdr:sp macro="" textlink="">
      <xdr:nvSpPr>
        <xdr:cNvPr id="17" name="Abgerundetes Rechteck 16"/>
        <xdr:cNvSpPr/>
      </xdr:nvSpPr>
      <xdr:spPr>
        <a:xfrm>
          <a:off x="34636" y="9382109"/>
          <a:ext cx="19464867" cy="17028118"/>
        </a:xfrm>
        <a:prstGeom prst="roundRect">
          <a:avLst>
            <a:gd name="adj" fmla="val 2999"/>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editAs="oneCell">
    <xdr:from>
      <xdr:col>19</xdr:col>
      <xdr:colOff>761695</xdr:colOff>
      <xdr:row>10</xdr:row>
      <xdr:rowOff>357910</xdr:rowOff>
    </xdr:from>
    <xdr:to>
      <xdr:col>21</xdr:col>
      <xdr:colOff>652633</xdr:colOff>
      <xdr:row>13</xdr:row>
      <xdr:rowOff>553091</xdr:rowOff>
    </xdr:to>
    <xdr:pic>
      <xdr:nvPicPr>
        <xdr:cNvPr id="66" name="Picture 21" descr="icon_wdomaenen_diagramm"/>
        <xdr:cNvPicPr>
          <a:picLocks noChangeAspect="1" noChangeArrowheads="1"/>
        </xdr:cNvPicPr>
      </xdr:nvPicPr>
      <xdr:blipFill>
        <a:blip xmlns:r="http://schemas.openxmlformats.org/officeDocument/2006/relationships" r:embed="rId12" cstate="print"/>
        <a:srcRect/>
        <a:stretch>
          <a:fillRect/>
        </a:stretch>
      </xdr:blipFill>
      <xdr:spPr bwMode="auto">
        <a:xfrm>
          <a:off x="16978008" y="5525223"/>
          <a:ext cx="2367438" cy="1814431"/>
        </a:xfrm>
        <a:prstGeom prst="rect">
          <a:avLst/>
        </a:prstGeom>
        <a:noFill/>
        <a:effectLst>
          <a:outerShdw dist="107763" dir="2700000" algn="ctr" rotWithShape="0">
            <a:srgbClr val="808080">
              <a:alpha val="50000"/>
            </a:srgbClr>
          </a:outerShdw>
        </a:effectLst>
      </xdr:spPr>
    </xdr:pic>
    <xdr:clientData/>
  </xdr:twoCellAnchor>
  <xdr:twoCellAnchor>
    <xdr:from>
      <xdr:col>0</xdr:col>
      <xdr:colOff>44824</xdr:colOff>
      <xdr:row>89</xdr:row>
      <xdr:rowOff>240122</xdr:rowOff>
    </xdr:from>
    <xdr:to>
      <xdr:col>5</xdr:col>
      <xdr:colOff>162580</xdr:colOff>
      <xdr:row>96</xdr:row>
      <xdr:rowOff>179416</xdr:rowOff>
    </xdr:to>
    <xdr:sp macro="" textlink="">
      <xdr:nvSpPr>
        <xdr:cNvPr id="25" name="Abgerundetes Rechteck 24"/>
        <xdr:cNvSpPr/>
      </xdr:nvSpPr>
      <xdr:spPr>
        <a:xfrm>
          <a:off x="44824" y="41318849"/>
          <a:ext cx="3616029" cy="3558794"/>
        </a:xfrm>
        <a:prstGeom prst="roundRect">
          <a:avLst>
            <a:gd name="adj" fmla="val 10437"/>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0</xdr:col>
      <xdr:colOff>44824</xdr:colOff>
      <xdr:row>89</xdr:row>
      <xdr:rowOff>244005</xdr:rowOff>
    </xdr:from>
    <xdr:to>
      <xdr:col>21</xdr:col>
      <xdr:colOff>637692</xdr:colOff>
      <xdr:row>96</xdr:row>
      <xdr:rowOff>181828</xdr:rowOff>
    </xdr:to>
    <xdr:sp macro="" textlink="">
      <xdr:nvSpPr>
        <xdr:cNvPr id="33" name="Abgerundetes Rechteck 32"/>
        <xdr:cNvSpPr/>
      </xdr:nvSpPr>
      <xdr:spPr>
        <a:xfrm>
          <a:off x="44824" y="41322732"/>
          <a:ext cx="19331141" cy="3557323"/>
        </a:xfrm>
        <a:prstGeom prst="roundRect">
          <a:avLst>
            <a:gd name="adj" fmla="val 10518"/>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0</xdr:col>
      <xdr:colOff>44824</xdr:colOff>
      <xdr:row>98</xdr:row>
      <xdr:rowOff>122294</xdr:rowOff>
    </xdr:from>
    <xdr:to>
      <xdr:col>5</xdr:col>
      <xdr:colOff>164551</xdr:colOff>
      <xdr:row>103</xdr:row>
      <xdr:rowOff>304800</xdr:rowOff>
    </xdr:to>
    <xdr:sp macro="" textlink="">
      <xdr:nvSpPr>
        <xdr:cNvPr id="26" name="Abgerundetes Rechteck 25"/>
        <xdr:cNvSpPr/>
      </xdr:nvSpPr>
      <xdr:spPr>
        <a:xfrm>
          <a:off x="44824" y="45374703"/>
          <a:ext cx="3618000" cy="3732733"/>
        </a:xfrm>
        <a:prstGeom prst="roundRect">
          <a:avLst>
            <a:gd name="adj" fmla="val 8713"/>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0</xdr:col>
      <xdr:colOff>44824</xdr:colOff>
      <xdr:row>98</xdr:row>
      <xdr:rowOff>114300</xdr:rowOff>
    </xdr:from>
    <xdr:to>
      <xdr:col>21</xdr:col>
      <xdr:colOff>638551</xdr:colOff>
      <xdr:row>103</xdr:row>
      <xdr:rowOff>304800</xdr:rowOff>
    </xdr:to>
    <xdr:sp macro="" textlink="">
      <xdr:nvSpPr>
        <xdr:cNvPr id="34" name="Abgerundetes Rechteck 33"/>
        <xdr:cNvSpPr/>
      </xdr:nvSpPr>
      <xdr:spPr>
        <a:xfrm>
          <a:off x="44824" y="45366709"/>
          <a:ext cx="19332000" cy="3740727"/>
        </a:xfrm>
        <a:prstGeom prst="roundRect">
          <a:avLst>
            <a:gd name="adj" fmla="val 9210"/>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0</xdr:col>
      <xdr:colOff>44824</xdr:colOff>
      <xdr:row>105</xdr:row>
      <xdr:rowOff>56028</xdr:rowOff>
    </xdr:from>
    <xdr:to>
      <xdr:col>5</xdr:col>
      <xdr:colOff>141462</xdr:colOff>
      <xdr:row>111</xdr:row>
      <xdr:rowOff>285635</xdr:rowOff>
    </xdr:to>
    <xdr:sp macro="" textlink="">
      <xdr:nvSpPr>
        <xdr:cNvPr id="27" name="Abgerundetes Rechteck 26"/>
        <xdr:cNvSpPr/>
      </xdr:nvSpPr>
      <xdr:spPr>
        <a:xfrm>
          <a:off x="44824" y="51514841"/>
          <a:ext cx="3954263" cy="3634794"/>
        </a:xfrm>
        <a:prstGeom prst="roundRect">
          <a:avLst>
            <a:gd name="adj" fmla="val 9823"/>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0</xdr:col>
      <xdr:colOff>44824</xdr:colOff>
      <xdr:row>105</xdr:row>
      <xdr:rowOff>58118</xdr:rowOff>
    </xdr:from>
    <xdr:to>
      <xdr:col>21</xdr:col>
      <xdr:colOff>637692</xdr:colOff>
      <xdr:row>111</xdr:row>
      <xdr:rowOff>285750</xdr:rowOff>
    </xdr:to>
    <xdr:sp macro="" textlink="">
      <xdr:nvSpPr>
        <xdr:cNvPr id="35" name="Abgerundetes Rechteck 34"/>
        <xdr:cNvSpPr/>
      </xdr:nvSpPr>
      <xdr:spPr>
        <a:xfrm>
          <a:off x="44824" y="51516931"/>
          <a:ext cx="19666681" cy="3632819"/>
        </a:xfrm>
        <a:prstGeom prst="roundRect">
          <a:avLst>
            <a:gd name="adj" fmla="val 9841"/>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0</xdr:col>
      <xdr:colOff>63161</xdr:colOff>
      <xdr:row>127</xdr:row>
      <xdr:rowOff>346365</xdr:rowOff>
    </xdr:from>
    <xdr:to>
      <xdr:col>21</xdr:col>
      <xdr:colOff>595949</xdr:colOff>
      <xdr:row>135</xdr:row>
      <xdr:rowOff>190499</xdr:rowOff>
    </xdr:to>
    <xdr:grpSp>
      <xdr:nvGrpSpPr>
        <xdr:cNvPr id="58" name="Gruppieren 57"/>
        <xdr:cNvGrpSpPr/>
      </xdr:nvGrpSpPr>
      <xdr:grpSpPr>
        <a:xfrm>
          <a:off x="63161" y="66449865"/>
          <a:ext cx="19630413" cy="3273134"/>
          <a:chOff x="63161" y="66659414"/>
          <a:chExt cx="19335138" cy="3801142"/>
        </a:xfrm>
      </xdr:grpSpPr>
      <xdr:sp macro="" textlink="">
        <xdr:nvSpPr>
          <xdr:cNvPr id="30" name="Abgerundetes Rechteck 29"/>
          <xdr:cNvSpPr/>
        </xdr:nvSpPr>
        <xdr:spPr>
          <a:xfrm>
            <a:off x="63161" y="66659414"/>
            <a:ext cx="3080171" cy="3799064"/>
          </a:xfrm>
          <a:prstGeom prst="roundRect">
            <a:avLst>
              <a:gd name="adj" fmla="val 12467"/>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 textlink="">
        <xdr:nvSpPr>
          <xdr:cNvPr id="31" name="Abgerundetes Rechteck 30"/>
          <xdr:cNvSpPr/>
        </xdr:nvSpPr>
        <xdr:spPr>
          <a:xfrm>
            <a:off x="63161" y="66661492"/>
            <a:ext cx="19335138" cy="3799064"/>
          </a:xfrm>
          <a:prstGeom prst="roundRect">
            <a:avLst>
              <a:gd name="adj" fmla="val 10526"/>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xdr:twoCellAnchor>
  <xdr:twoCellAnchor>
    <xdr:from>
      <xdr:col>0</xdr:col>
      <xdr:colOff>63161</xdr:colOff>
      <xdr:row>136</xdr:row>
      <xdr:rowOff>265315</xdr:rowOff>
    </xdr:from>
    <xdr:to>
      <xdr:col>21</xdr:col>
      <xdr:colOff>590550</xdr:colOff>
      <xdr:row>147</xdr:row>
      <xdr:rowOff>91465</xdr:rowOff>
    </xdr:to>
    <xdr:grpSp>
      <xdr:nvGrpSpPr>
        <xdr:cNvPr id="59" name="Gruppieren 58"/>
        <xdr:cNvGrpSpPr/>
      </xdr:nvGrpSpPr>
      <xdr:grpSpPr>
        <a:xfrm>
          <a:off x="63161" y="70226440"/>
          <a:ext cx="19625014" cy="3112275"/>
          <a:chOff x="63161" y="70788415"/>
          <a:chExt cx="19329739" cy="3045600"/>
        </a:xfrm>
      </xdr:grpSpPr>
      <xdr:sp macro="" textlink="">
        <xdr:nvSpPr>
          <xdr:cNvPr id="36" name="Abgerundetes Rechteck 35"/>
          <xdr:cNvSpPr/>
        </xdr:nvSpPr>
        <xdr:spPr>
          <a:xfrm>
            <a:off x="63161" y="70793408"/>
            <a:ext cx="3080171" cy="3037473"/>
          </a:xfrm>
          <a:prstGeom prst="roundRect">
            <a:avLst>
              <a:gd name="adj" fmla="val 12232"/>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 textlink="">
        <xdr:nvSpPr>
          <xdr:cNvPr id="37" name="Abgerundetes Rechteck 36"/>
          <xdr:cNvSpPr/>
        </xdr:nvSpPr>
        <xdr:spPr>
          <a:xfrm>
            <a:off x="63161" y="70788415"/>
            <a:ext cx="19329739" cy="3045600"/>
          </a:xfrm>
          <a:prstGeom prst="roundRect">
            <a:avLst>
              <a:gd name="adj" fmla="val 12806"/>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xdr:twoCellAnchor>
  <xdr:twoCellAnchor>
    <xdr:from>
      <xdr:col>0</xdr:col>
      <xdr:colOff>63161</xdr:colOff>
      <xdr:row>148</xdr:row>
      <xdr:rowOff>155864</xdr:rowOff>
    </xdr:from>
    <xdr:to>
      <xdr:col>21</xdr:col>
      <xdr:colOff>587393</xdr:colOff>
      <xdr:row>157</xdr:row>
      <xdr:rowOff>301580</xdr:rowOff>
    </xdr:to>
    <xdr:grpSp>
      <xdr:nvGrpSpPr>
        <xdr:cNvPr id="46" name="Gruppieren 45"/>
        <xdr:cNvGrpSpPr/>
      </xdr:nvGrpSpPr>
      <xdr:grpSpPr>
        <a:xfrm>
          <a:off x="63161" y="73807927"/>
          <a:ext cx="19621857" cy="3431841"/>
          <a:chOff x="63161" y="73517414"/>
          <a:chExt cx="20107632" cy="3460416"/>
        </a:xfrm>
      </xdr:grpSpPr>
      <xdr:sp macro="" textlink="">
        <xdr:nvSpPr>
          <xdr:cNvPr id="40" name="Abgerundetes Rechteck 39"/>
          <xdr:cNvSpPr/>
        </xdr:nvSpPr>
        <xdr:spPr>
          <a:xfrm>
            <a:off x="63161" y="73517414"/>
            <a:ext cx="3150000" cy="3457473"/>
          </a:xfrm>
          <a:prstGeom prst="roundRect">
            <a:avLst>
              <a:gd name="adj" fmla="val 11316"/>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 textlink="">
        <xdr:nvSpPr>
          <xdr:cNvPr id="41" name="Abgerundetes Rechteck 40"/>
          <xdr:cNvSpPr/>
        </xdr:nvSpPr>
        <xdr:spPr>
          <a:xfrm>
            <a:off x="63161" y="73520357"/>
            <a:ext cx="20107632" cy="3457473"/>
          </a:xfrm>
          <a:prstGeom prst="roundRect">
            <a:avLst>
              <a:gd name="adj" fmla="val 10295"/>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xdr:twoCellAnchor>
  <xdr:twoCellAnchor editAs="oneCell">
    <xdr:from>
      <xdr:col>2</xdr:col>
      <xdr:colOff>25989</xdr:colOff>
      <xdr:row>5</xdr:row>
      <xdr:rowOff>450268</xdr:rowOff>
    </xdr:from>
    <xdr:to>
      <xdr:col>4</xdr:col>
      <xdr:colOff>152785</xdr:colOff>
      <xdr:row>9</xdr:row>
      <xdr:rowOff>9404</xdr:rowOff>
    </xdr:to>
    <xdr:pic>
      <xdr:nvPicPr>
        <xdr:cNvPr id="38" name="Picture 21" descr="icon_wdomaenen_diagramm"/>
        <xdr:cNvPicPr>
          <a:picLocks noChangeAspect="1" noChangeArrowheads="1"/>
        </xdr:cNvPicPr>
      </xdr:nvPicPr>
      <xdr:blipFill>
        <a:blip xmlns:r="http://schemas.openxmlformats.org/officeDocument/2006/relationships" r:embed="rId12" cstate="print"/>
        <a:srcRect/>
        <a:stretch>
          <a:fillRect/>
        </a:stretch>
      </xdr:blipFill>
      <xdr:spPr bwMode="auto">
        <a:xfrm>
          <a:off x="528216" y="1489359"/>
          <a:ext cx="2066433" cy="1620000"/>
        </a:xfrm>
        <a:prstGeom prst="rect">
          <a:avLst/>
        </a:prstGeom>
        <a:noFill/>
        <a:effectLst>
          <a:outerShdw dist="107763" dir="2700000" algn="ctr" rotWithShape="0">
            <a:srgbClr val="808080">
              <a:alpha val="50000"/>
            </a:srgbClr>
          </a:outerShdw>
        </a:effectLst>
      </xdr:spPr>
    </xdr:pic>
    <xdr:clientData/>
  </xdr:twoCellAnchor>
  <xdr:twoCellAnchor editAs="oneCell">
    <xdr:from>
      <xdr:col>8</xdr:col>
      <xdr:colOff>348543</xdr:colOff>
      <xdr:row>5</xdr:row>
      <xdr:rowOff>450268</xdr:rowOff>
    </xdr:from>
    <xdr:to>
      <xdr:col>10</xdr:col>
      <xdr:colOff>374266</xdr:colOff>
      <xdr:row>9</xdr:row>
      <xdr:rowOff>9404</xdr:rowOff>
    </xdr:to>
    <xdr:pic>
      <xdr:nvPicPr>
        <xdr:cNvPr id="39" name="Picture 20" descr="icon_ka1a"/>
        <xdr:cNvPicPr>
          <a:picLocks noChangeAspect="1" noChangeArrowheads="1"/>
        </xdr:cNvPicPr>
      </xdr:nvPicPr>
      <xdr:blipFill>
        <a:blip xmlns:r="http://schemas.openxmlformats.org/officeDocument/2006/relationships" r:embed="rId1" cstate="print"/>
        <a:srcRect t="12544" b="12218"/>
        <a:stretch>
          <a:fillRect/>
        </a:stretch>
      </xdr:blipFill>
      <xdr:spPr bwMode="auto">
        <a:xfrm>
          <a:off x="6496498" y="1489359"/>
          <a:ext cx="2086586" cy="1620000"/>
        </a:xfrm>
        <a:prstGeom prst="rect">
          <a:avLst/>
        </a:prstGeom>
        <a:noFill/>
        <a:effectLst>
          <a:outerShdw dist="107763" dir="2700000" algn="ctr" rotWithShape="0">
            <a:srgbClr val="808080">
              <a:alpha val="50000"/>
            </a:srgbClr>
          </a:outerShdw>
        </a:effectLst>
      </xdr:spPr>
    </xdr:pic>
    <xdr:clientData/>
  </xdr:twoCellAnchor>
  <xdr:twoCellAnchor editAs="oneCell">
    <xdr:from>
      <xdr:col>14</xdr:col>
      <xdr:colOff>647981</xdr:colOff>
      <xdr:row>5</xdr:row>
      <xdr:rowOff>450268</xdr:rowOff>
    </xdr:from>
    <xdr:to>
      <xdr:col>17</xdr:col>
      <xdr:colOff>445176</xdr:colOff>
      <xdr:row>9</xdr:row>
      <xdr:rowOff>9404</xdr:rowOff>
    </xdr:to>
    <xdr:pic>
      <xdr:nvPicPr>
        <xdr:cNvPr id="42" name="Picture 19" descr="icon_tom1a"/>
        <xdr:cNvPicPr>
          <a:picLocks noChangeAspect="1" noChangeArrowheads="1"/>
        </xdr:cNvPicPr>
      </xdr:nvPicPr>
      <xdr:blipFill>
        <a:blip xmlns:r="http://schemas.openxmlformats.org/officeDocument/2006/relationships" r:embed="rId6" cstate="print"/>
        <a:srcRect t="12544" b="12218"/>
        <a:stretch>
          <a:fillRect/>
        </a:stretch>
      </xdr:blipFill>
      <xdr:spPr bwMode="auto">
        <a:xfrm>
          <a:off x="12320436" y="1489359"/>
          <a:ext cx="2152467" cy="1620000"/>
        </a:xfrm>
        <a:prstGeom prst="rect">
          <a:avLst/>
        </a:prstGeom>
        <a:noFill/>
        <a:effectLst>
          <a:outerShdw dist="107763" dir="2700000" algn="ctr" rotWithShape="0">
            <a:srgbClr val="808080">
              <a:alpha val="50000"/>
            </a:srgbClr>
          </a:outerShdw>
        </a:effectLst>
      </xdr:spPr>
    </xdr:pic>
    <xdr:clientData/>
  </xdr:twoCellAnchor>
  <xdr:twoCellAnchor>
    <xdr:from>
      <xdr:col>4</xdr:col>
      <xdr:colOff>761997</xdr:colOff>
      <xdr:row>5</xdr:row>
      <xdr:rowOff>450268</xdr:rowOff>
    </xdr:from>
    <xdr:to>
      <xdr:col>8</xdr:col>
      <xdr:colOff>242506</xdr:colOff>
      <xdr:row>8</xdr:row>
      <xdr:rowOff>390404</xdr:rowOff>
    </xdr:to>
    <xdr:sp macro="" textlink="">
      <xdr:nvSpPr>
        <xdr:cNvPr id="43" name="Textfeld 42"/>
        <xdr:cNvSpPr txBox="1"/>
      </xdr:nvSpPr>
      <xdr:spPr>
        <a:xfrm>
          <a:off x="2822861" y="1489359"/>
          <a:ext cx="3567600" cy="162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1200"/>
            </a:spcAft>
          </a:pPr>
          <a:r>
            <a:rPr lang="de-DE" sz="2800" b="1" i="0" u="none" strike="noStrike">
              <a:solidFill>
                <a:srgbClr val="008080"/>
              </a:solidFill>
              <a:latin typeface="Arial" pitchFamily="34" charset="0"/>
              <a:ea typeface="+mn-ea"/>
              <a:cs typeface="Arial" pitchFamily="34" charset="0"/>
            </a:rPr>
            <a:t>Teil I</a:t>
          </a:r>
          <a:r>
            <a:rPr lang="de-DE" sz="2800">
              <a:solidFill>
                <a:srgbClr val="008080"/>
              </a:solidFill>
              <a:latin typeface="Arial" pitchFamily="34" charset="0"/>
              <a:cs typeface="Arial" pitchFamily="34" charset="0"/>
            </a:rPr>
            <a:t> </a:t>
          </a:r>
          <a:endParaRPr lang="de-DE" sz="2800" b="1" i="0" u="none" strike="noStrike">
            <a:solidFill>
              <a:srgbClr val="008080"/>
            </a:solidFill>
            <a:latin typeface="Arial" pitchFamily="34" charset="0"/>
            <a:ea typeface="+mn-ea"/>
            <a:cs typeface="Arial" pitchFamily="34" charset="0"/>
          </a:endParaRPr>
        </a:p>
        <a:p>
          <a:r>
            <a:rPr lang="de-DE" sz="2400" b="1" i="0" u="none" strike="noStrike">
              <a:solidFill>
                <a:schemeClr val="dk1"/>
              </a:solidFill>
              <a:latin typeface="Arial" pitchFamily="34" charset="0"/>
              <a:ea typeface="+mn-ea"/>
              <a:cs typeface="Arial" pitchFamily="34" charset="0"/>
            </a:rPr>
            <a:t>Wissensdomänen</a:t>
          </a:r>
          <a:r>
            <a:rPr lang="de-DE" sz="2400">
              <a:latin typeface="Arial" pitchFamily="34" charset="0"/>
              <a:cs typeface="Arial" pitchFamily="34" charset="0"/>
            </a:rPr>
            <a:t> </a:t>
          </a:r>
          <a:r>
            <a:rPr lang="de-DE" sz="2400" b="1" i="0" u="none" strike="noStrike">
              <a:solidFill>
                <a:schemeClr val="dk1"/>
              </a:solidFill>
              <a:latin typeface="Arial" pitchFamily="34" charset="0"/>
              <a:ea typeface="+mn-ea"/>
              <a:cs typeface="Arial" pitchFamily="34" charset="0"/>
            </a:rPr>
            <a:t> </a:t>
          </a:r>
          <a:r>
            <a:rPr lang="de-DE" sz="2400">
              <a:latin typeface="Arial" pitchFamily="34" charset="0"/>
              <a:cs typeface="Arial" pitchFamily="34" charset="0"/>
            </a:rPr>
            <a:t> </a:t>
          </a:r>
        </a:p>
        <a:p>
          <a:r>
            <a:rPr lang="de-DE" sz="2400" b="0" i="0" u="none" strike="noStrike">
              <a:solidFill>
                <a:schemeClr val="dk1"/>
              </a:solidFill>
              <a:latin typeface="Arial" pitchFamily="34" charset="0"/>
              <a:ea typeface="+mn-ea"/>
              <a:cs typeface="Arial" pitchFamily="34" charset="0"/>
            </a:rPr>
            <a:t>Die zentralen Wissens-gebiete identifizieren</a:t>
          </a:r>
          <a:r>
            <a:rPr lang="de-DE" sz="2400">
              <a:latin typeface="Arial" pitchFamily="34" charset="0"/>
              <a:cs typeface="Arial" pitchFamily="34" charset="0"/>
            </a:rPr>
            <a:t> </a:t>
          </a:r>
        </a:p>
      </xdr:txBody>
    </xdr:sp>
    <xdr:clientData/>
  </xdr:twoCellAnchor>
  <xdr:twoCellAnchor>
    <xdr:from>
      <xdr:col>10</xdr:col>
      <xdr:colOff>623445</xdr:colOff>
      <xdr:row>5</xdr:row>
      <xdr:rowOff>450267</xdr:rowOff>
    </xdr:from>
    <xdr:to>
      <xdr:col>14</xdr:col>
      <xdr:colOff>727408</xdr:colOff>
      <xdr:row>8</xdr:row>
      <xdr:rowOff>390403</xdr:rowOff>
    </xdr:to>
    <xdr:sp macro="" textlink="">
      <xdr:nvSpPr>
        <xdr:cNvPr id="44" name="Textfeld 43"/>
        <xdr:cNvSpPr txBox="1"/>
      </xdr:nvSpPr>
      <xdr:spPr>
        <a:xfrm>
          <a:off x="8832263" y="1489358"/>
          <a:ext cx="3567600" cy="162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1200"/>
            </a:spcAft>
          </a:pPr>
          <a:r>
            <a:rPr lang="de-DE" sz="2800" b="1" i="0" u="none" strike="noStrike">
              <a:solidFill>
                <a:srgbClr val="008080"/>
              </a:solidFill>
              <a:latin typeface="Arial" pitchFamily="34" charset="0"/>
              <a:ea typeface="+mn-ea"/>
              <a:cs typeface="Arial" pitchFamily="34" charset="0"/>
            </a:rPr>
            <a:t>Teil II</a:t>
          </a:r>
          <a:r>
            <a:rPr lang="de-DE" sz="2800">
              <a:solidFill>
                <a:srgbClr val="008080"/>
              </a:solidFill>
              <a:latin typeface="Arial" pitchFamily="34" charset="0"/>
              <a:cs typeface="Arial" pitchFamily="34" charset="0"/>
            </a:rPr>
            <a:t> </a:t>
          </a:r>
          <a:r>
            <a:rPr lang="de-DE" sz="2400" b="1" i="0" u="none" strike="noStrike">
              <a:solidFill>
                <a:schemeClr val="dk1"/>
              </a:solidFill>
              <a:latin typeface="Arial" pitchFamily="34" charset="0"/>
              <a:ea typeface="+mn-ea"/>
              <a:cs typeface="Arial" pitchFamily="34" charset="0"/>
            </a:rPr>
            <a:t> </a:t>
          </a:r>
          <a:r>
            <a:rPr lang="de-DE" sz="2400">
              <a:latin typeface="Arial" pitchFamily="34" charset="0"/>
              <a:cs typeface="Arial" pitchFamily="34" charset="0"/>
            </a:rPr>
            <a:t> </a:t>
          </a:r>
          <a:r>
            <a:rPr lang="de-DE" sz="2400" b="1" i="0" u="none" strike="noStrike">
              <a:solidFill>
                <a:schemeClr val="dk1"/>
              </a:solidFill>
              <a:latin typeface="Arial" pitchFamily="34" charset="0"/>
              <a:ea typeface="+mn-ea"/>
              <a:cs typeface="Arial" pitchFamily="34" charset="0"/>
            </a:rPr>
            <a:t> </a:t>
          </a:r>
          <a:r>
            <a:rPr lang="de-DE" sz="2400">
              <a:latin typeface="Arial" pitchFamily="34" charset="0"/>
              <a:cs typeface="Arial" pitchFamily="34" charset="0"/>
            </a:rPr>
            <a:t> </a:t>
          </a:r>
        </a:p>
        <a:p>
          <a:r>
            <a:rPr lang="de-DE" sz="2400" b="1" i="0" u="none" strike="noStrike">
              <a:solidFill>
                <a:schemeClr val="dk1"/>
              </a:solidFill>
              <a:latin typeface="Arial" pitchFamily="34" charset="0"/>
              <a:ea typeface="+mn-ea"/>
              <a:cs typeface="Arial" pitchFamily="34" charset="0"/>
            </a:rPr>
            <a:t>Umgang mit Wissen</a:t>
          </a:r>
          <a:r>
            <a:rPr lang="de-DE" sz="2400">
              <a:latin typeface="Arial" pitchFamily="34" charset="0"/>
              <a:cs typeface="Arial" pitchFamily="34" charset="0"/>
            </a:rPr>
            <a:t> </a:t>
          </a:r>
        </a:p>
        <a:p>
          <a:r>
            <a:rPr lang="de-DE" sz="2400" b="0" i="0" u="none" strike="noStrike">
              <a:solidFill>
                <a:schemeClr val="dk1"/>
              </a:solidFill>
              <a:latin typeface="Arial" pitchFamily="34" charset="0"/>
              <a:ea typeface="+mn-ea"/>
              <a:cs typeface="Arial" pitchFamily="34" charset="0"/>
            </a:rPr>
            <a:t>Die Kernaktivitäten im </a:t>
          </a:r>
          <a:br>
            <a:rPr lang="de-DE" sz="2400" b="0" i="0" u="none" strike="noStrike">
              <a:solidFill>
                <a:schemeClr val="dk1"/>
              </a:solidFill>
              <a:latin typeface="Arial" pitchFamily="34" charset="0"/>
              <a:ea typeface="+mn-ea"/>
              <a:cs typeface="Arial" pitchFamily="34" charset="0"/>
            </a:rPr>
          </a:br>
          <a:r>
            <a:rPr lang="de-DE" sz="2400" b="0" i="0" u="none" strike="noStrike">
              <a:solidFill>
                <a:schemeClr val="dk1"/>
              </a:solidFill>
              <a:latin typeface="Arial" pitchFamily="34" charset="0"/>
              <a:ea typeface="+mn-ea"/>
              <a:cs typeface="Arial" pitchFamily="34" charset="0"/>
            </a:rPr>
            <a:t>Umgang mit Wissen</a:t>
          </a:r>
          <a:r>
            <a:rPr lang="de-DE" sz="2400">
              <a:latin typeface="Arial" pitchFamily="34" charset="0"/>
              <a:cs typeface="Arial" pitchFamily="34" charset="0"/>
            </a:rPr>
            <a:t> </a:t>
          </a:r>
        </a:p>
      </xdr:txBody>
    </xdr:sp>
    <xdr:clientData/>
  </xdr:twoCellAnchor>
  <xdr:twoCellAnchor>
    <xdr:from>
      <xdr:col>18</xdr:col>
      <xdr:colOff>34632</xdr:colOff>
      <xdr:row>5</xdr:row>
      <xdr:rowOff>450268</xdr:rowOff>
    </xdr:from>
    <xdr:to>
      <xdr:col>21</xdr:col>
      <xdr:colOff>952500</xdr:colOff>
      <xdr:row>8</xdr:row>
      <xdr:rowOff>390404</xdr:rowOff>
    </xdr:to>
    <xdr:sp macro="" textlink="">
      <xdr:nvSpPr>
        <xdr:cNvPr id="45" name="Textfeld 44"/>
        <xdr:cNvSpPr txBox="1"/>
      </xdr:nvSpPr>
      <xdr:spPr>
        <a:xfrm>
          <a:off x="14720450" y="1489359"/>
          <a:ext cx="3567550" cy="1620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spcAft>
              <a:spcPts val="1200"/>
            </a:spcAft>
          </a:pPr>
          <a:r>
            <a:rPr lang="de-DE" sz="2800" b="1" i="0" u="none" strike="noStrike">
              <a:solidFill>
                <a:srgbClr val="008080"/>
              </a:solidFill>
              <a:latin typeface="Arial" pitchFamily="34" charset="0"/>
              <a:ea typeface="+mn-ea"/>
              <a:cs typeface="Arial" pitchFamily="34" charset="0"/>
            </a:rPr>
            <a:t>Teil III</a:t>
          </a:r>
          <a:r>
            <a:rPr lang="de-DE" sz="2800">
              <a:solidFill>
                <a:srgbClr val="008080"/>
              </a:solidFill>
              <a:latin typeface="Arial" pitchFamily="34" charset="0"/>
              <a:cs typeface="Arial" pitchFamily="34" charset="0"/>
            </a:rPr>
            <a:t> </a:t>
          </a:r>
          <a:r>
            <a:rPr lang="de-DE" sz="2800" b="1" i="0" u="none" strike="noStrike">
              <a:solidFill>
                <a:schemeClr val="dk1"/>
              </a:solidFill>
              <a:latin typeface="Arial" pitchFamily="34" charset="0"/>
              <a:ea typeface="+mn-ea"/>
              <a:cs typeface="Arial" pitchFamily="34" charset="0"/>
            </a:rPr>
            <a:t> </a:t>
          </a:r>
          <a:r>
            <a:rPr lang="de-DE" sz="2400">
              <a:latin typeface="Arial" pitchFamily="34" charset="0"/>
              <a:cs typeface="Arial" pitchFamily="34" charset="0"/>
            </a:rPr>
            <a:t> </a:t>
          </a:r>
          <a:r>
            <a:rPr lang="de-DE" sz="2400" b="1" i="0" u="none" strike="noStrike">
              <a:solidFill>
                <a:schemeClr val="dk1"/>
              </a:solidFill>
              <a:latin typeface="Arial" pitchFamily="34" charset="0"/>
              <a:ea typeface="+mn-ea"/>
              <a:cs typeface="Arial" pitchFamily="34" charset="0"/>
            </a:rPr>
            <a:t> </a:t>
          </a:r>
          <a:r>
            <a:rPr lang="de-DE" sz="2400">
              <a:latin typeface="Arial" pitchFamily="34" charset="0"/>
              <a:cs typeface="Arial" pitchFamily="34" charset="0"/>
            </a:rPr>
            <a:t> </a:t>
          </a:r>
          <a:r>
            <a:rPr lang="de-DE" sz="2400" b="1" i="0" u="none" strike="noStrike">
              <a:solidFill>
                <a:schemeClr val="dk1"/>
              </a:solidFill>
              <a:latin typeface="Arial" pitchFamily="34" charset="0"/>
              <a:ea typeface="+mn-ea"/>
              <a:cs typeface="Arial" pitchFamily="34" charset="0"/>
            </a:rPr>
            <a:t> </a:t>
          </a:r>
          <a:r>
            <a:rPr lang="de-DE" sz="2400">
              <a:latin typeface="Arial" pitchFamily="34" charset="0"/>
              <a:cs typeface="Arial" pitchFamily="34" charset="0"/>
            </a:rPr>
            <a:t> </a:t>
          </a:r>
          <a:r>
            <a:rPr lang="de-DE" sz="2400" b="1" i="0" u="none" strike="noStrike">
              <a:solidFill>
                <a:schemeClr val="dk1"/>
              </a:solidFill>
              <a:latin typeface="Arial" pitchFamily="34" charset="0"/>
              <a:ea typeface="+mn-ea"/>
              <a:cs typeface="Arial" pitchFamily="34" charset="0"/>
            </a:rPr>
            <a:t> </a:t>
          </a:r>
          <a:r>
            <a:rPr lang="de-DE" sz="2400">
              <a:latin typeface="Arial" pitchFamily="34" charset="0"/>
              <a:cs typeface="Arial" pitchFamily="34" charset="0"/>
            </a:rPr>
            <a:t> </a:t>
          </a:r>
          <a:r>
            <a:rPr lang="de-DE" sz="2400" b="0" i="0" u="none" strike="noStrike">
              <a:solidFill>
                <a:schemeClr val="dk1"/>
              </a:solidFill>
              <a:latin typeface="Arial" pitchFamily="34" charset="0"/>
              <a:ea typeface="+mn-ea"/>
              <a:cs typeface="Arial" pitchFamily="34" charset="0"/>
            </a:rPr>
            <a:t> </a:t>
          </a:r>
          <a:r>
            <a:rPr lang="de-DE" sz="2400">
              <a:latin typeface="Arial" pitchFamily="34" charset="0"/>
              <a:cs typeface="Arial" pitchFamily="34" charset="0"/>
            </a:rPr>
            <a:t> </a:t>
          </a:r>
        </a:p>
        <a:p>
          <a:r>
            <a:rPr lang="de-DE" sz="2400" b="1" i="0" u="none" strike="noStrike">
              <a:solidFill>
                <a:schemeClr val="dk1"/>
              </a:solidFill>
              <a:latin typeface="Arial" pitchFamily="34" charset="0"/>
              <a:ea typeface="+mn-ea"/>
              <a:cs typeface="Arial" pitchFamily="34" charset="0"/>
            </a:rPr>
            <a:t>Rahmenbedingungen</a:t>
          </a:r>
          <a:r>
            <a:rPr lang="de-DE" sz="2400">
              <a:latin typeface="Arial" pitchFamily="34" charset="0"/>
              <a:cs typeface="Arial" pitchFamily="34" charset="0"/>
            </a:rPr>
            <a:t> </a:t>
          </a:r>
          <a:r>
            <a:rPr lang="de-DE" sz="2400" b="0" i="0" u="none" strike="noStrike">
              <a:solidFill>
                <a:schemeClr val="dk1"/>
              </a:solidFill>
              <a:latin typeface="Arial" pitchFamily="34" charset="0"/>
              <a:ea typeface="+mn-ea"/>
              <a:cs typeface="Arial" pitchFamily="34" charset="0"/>
            </a:rPr>
            <a:t> </a:t>
          </a:r>
          <a:endParaRPr lang="de-DE" sz="2400">
            <a:latin typeface="Arial" pitchFamily="34" charset="0"/>
            <a:cs typeface="Arial" pitchFamily="34" charset="0"/>
          </a:endParaRPr>
        </a:p>
        <a:p>
          <a:r>
            <a:rPr lang="de-DE" sz="2400" b="0" i="0" u="none" strike="noStrike">
              <a:solidFill>
                <a:schemeClr val="dk1"/>
              </a:solidFill>
              <a:latin typeface="Arial" pitchFamily="34" charset="0"/>
              <a:ea typeface="+mn-ea"/>
              <a:cs typeface="Arial" pitchFamily="34" charset="0"/>
            </a:rPr>
            <a:t>Die WM-Erfolgsfaktoren </a:t>
          </a:r>
          <a:br>
            <a:rPr lang="de-DE" sz="2400" b="0" i="0" u="none" strike="noStrike">
              <a:solidFill>
                <a:schemeClr val="dk1"/>
              </a:solidFill>
              <a:latin typeface="Arial" pitchFamily="34" charset="0"/>
              <a:ea typeface="+mn-ea"/>
              <a:cs typeface="Arial" pitchFamily="34" charset="0"/>
            </a:rPr>
          </a:br>
          <a:r>
            <a:rPr lang="de-DE" sz="2400" b="0" i="0" u="none" strike="noStrike">
              <a:solidFill>
                <a:schemeClr val="dk1"/>
              </a:solidFill>
              <a:latin typeface="Arial" pitchFamily="34" charset="0"/>
              <a:ea typeface="+mn-ea"/>
              <a:cs typeface="Arial" pitchFamily="34" charset="0"/>
            </a:rPr>
            <a:t>bewerten</a:t>
          </a:r>
          <a:r>
            <a:rPr lang="de-DE" sz="2400">
              <a:latin typeface="Arial" pitchFamily="34" charset="0"/>
              <a:cs typeface="Arial" pitchFamily="34" charset="0"/>
            </a:rPr>
            <a:t> </a:t>
          </a:r>
        </a:p>
      </xdr:txBody>
    </xdr:sp>
    <xdr:clientData/>
  </xdr:twoCellAnchor>
  <xdr:twoCellAnchor>
    <xdr:from>
      <xdr:col>0</xdr:col>
      <xdr:colOff>63161</xdr:colOff>
      <xdr:row>157</xdr:row>
      <xdr:rowOff>685799</xdr:rowOff>
    </xdr:from>
    <xdr:to>
      <xdr:col>21</xdr:col>
      <xdr:colOff>590550</xdr:colOff>
      <xdr:row>160</xdr:row>
      <xdr:rowOff>403513</xdr:rowOff>
    </xdr:to>
    <xdr:sp macro="" textlink="">
      <xdr:nvSpPr>
        <xdr:cNvPr id="48" name="Abgerundetes Rechteck 47"/>
        <xdr:cNvSpPr/>
      </xdr:nvSpPr>
      <xdr:spPr>
        <a:xfrm>
          <a:off x="63161" y="77362049"/>
          <a:ext cx="19710739" cy="6594764"/>
        </a:xfrm>
        <a:prstGeom prst="roundRect">
          <a:avLst>
            <a:gd name="adj" fmla="val 5542"/>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0</xdr:col>
      <xdr:colOff>44824</xdr:colOff>
      <xdr:row>83</xdr:row>
      <xdr:rowOff>154480</xdr:rowOff>
    </xdr:from>
    <xdr:to>
      <xdr:col>21</xdr:col>
      <xdr:colOff>637692</xdr:colOff>
      <xdr:row>88</xdr:row>
      <xdr:rowOff>260075</xdr:rowOff>
    </xdr:to>
    <xdr:sp macro="" textlink="">
      <xdr:nvSpPr>
        <xdr:cNvPr id="32" name="Abgerundetes Rechteck 31"/>
        <xdr:cNvSpPr/>
      </xdr:nvSpPr>
      <xdr:spPr>
        <a:xfrm>
          <a:off x="44824" y="37509798"/>
          <a:ext cx="19331141" cy="3326777"/>
        </a:xfrm>
        <a:prstGeom prst="roundRect">
          <a:avLst>
            <a:gd name="adj" fmla="val 11196"/>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0</xdr:col>
      <xdr:colOff>44824</xdr:colOff>
      <xdr:row>83</xdr:row>
      <xdr:rowOff>157810</xdr:rowOff>
    </xdr:from>
    <xdr:to>
      <xdr:col>5</xdr:col>
      <xdr:colOff>162580</xdr:colOff>
      <xdr:row>88</xdr:row>
      <xdr:rowOff>261937</xdr:rowOff>
    </xdr:to>
    <xdr:sp macro="" textlink="">
      <xdr:nvSpPr>
        <xdr:cNvPr id="52" name="Abgerundetes Rechteck 51"/>
        <xdr:cNvSpPr/>
      </xdr:nvSpPr>
      <xdr:spPr>
        <a:xfrm>
          <a:off x="44824" y="37513128"/>
          <a:ext cx="3616029" cy="3325309"/>
        </a:xfrm>
        <a:prstGeom prst="roundRect">
          <a:avLst>
            <a:gd name="adj" fmla="val 11067"/>
          </a:avLst>
        </a:prstGeom>
        <a:noFill/>
        <a:ln w="38100">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clientData/>
  </xdr:twoCellAnchor>
  <xdr:twoCellAnchor>
    <xdr:from>
      <xdr:col>20</xdr:col>
      <xdr:colOff>1114422</xdr:colOff>
      <xdr:row>160</xdr:row>
      <xdr:rowOff>857250</xdr:rowOff>
    </xdr:from>
    <xdr:to>
      <xdr:col>21</xdr:col>
      <xdr:colOff>867372</xdr:colOff>
      <xdr:row>160</xdr:row>
      <xdr:rowOff>1307250</xdr:rowOff>
    </xdr:to>
    <xdr:sp macro="[0]!Naechstes_Tabellenblatt" textlink="">
      <xdr:nvSpPr>
        <xdr:cNvPr id="49" name="Rechteck 48"/>
        <xdr:cNvSpPr/>
      </xdr:nvSpPr>
      <xdr:spPr>
        <a:xfrm>
          <a:off x="18754722" y="84410550"/>
          <a:ext cx="1296000" cy="45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e-DE" sz="2400">
              <a:solidFill>
                <a:srgbClr val="008080"/>
              </a:solidFill>
              <a:sym typeface="Wingdings"/>
            </a:rPr>
            <a:t> / </a:t>
          </a:r>
          <a:r>
            <a:rPr lang="de-DE" sz="2400">
              <a:solidFill>
                <a:srgbClr val="008080"/>
              </a:solidFill>
              <a:sym typeface="Wingdings 2"/>
            </a:rPr>
            <a:t></a:t>
          </a:r>
          <a:endParaRPr lang="de-DE" sz="1200">
            <a:solidFill>
              <a:srgbClr val="008080"/>
            </a:solidFill>
          </a:endParaRPr>
        </a:p>
      </xdr:txBody>
    </xdr:sp>
    <xdr:clientData fPrintsWithSheet="0"/>
  </xdr:twoCellAnchor>
  <xdr:twoCellAnchor>
    <xdr:from>
      <xdr:col>19</xdr:col>
      <xdr:colOff>381000</xdr:colOff>
      <xdr:row>160</xdr:row>
      <xdr:rowOff>857250</xdr:rowOff>
    </xdr:from>
    <xdr:to>
      <xdr:col>20</xdr:col>
      <xdr:colOff>76500</xdr:colOff>
      <xdr:row>160</xdr:row>
      <xdr:rowOff>1307250</xdr:rowOff>
    </xdr:to>
    <xdr:grpSp>
      <xdr:nvGrpSpPr>
        <xdr:cNvPr id="51" name="Gruppieren 50"/>
        <xdr:cNvGrpSpPr/>
      </xdr:nvGrpSpPr>
      <xdr:grpSpPr>
        <a:xfrm>
          <a:off x="17002125" y="84653438"/>
          <a:ext cx="648000" cy="450000"/>
          <a:chOff x="5766952" y="10510404"/>
          <a:chExt cx="648000" cy="360000"/>
        </a:xfrm>
      </xdr:grpSpPr>
      <xdr:sp macro="[0]!Letztes_Tabellenblatt" textlink="">
        <xdr:nvSpPr>
          <xdr:cNvPr id="53" name="Rechteck 52"/>
          <xdr:cNvSpPr/>
        </xdr:nvSpPr>
        <xdr:spPr>
          <a:xfrm>
            <a:off x="5766952" y="10510404"/>
            <a:ext cx="648000" cy="36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0]!Letztes_Tabellenblatt" textlink="">
        <xdr:nvSpPr>
          <xdr:cNvPr id="54" name="Pfeil nach rechts 53"/>
          <xdr:cNvSpPr/>
        </xdr:nvSpPr>
        <xdr:spPr>
          <a:xfrm flipH="1">
            <a:off x="6054435" y="10618404"/>
            <a:ext cx="108000" cy="144000"/>
          </a:xfrm>
          <a:prstGeom prst="rightArrow">
            <a:avLst>
              <a:gd name="adj1" fmla="val 50000"/>
              <a:gd name="adj2" fmla="val 387805"/>
            </a:avLst>
          </a:prstGeom>
          <a:solidFill>
            <a:srgbClr val="008080"/>
          </a:solidFill>
          <a:ln>
            <a:solidFill>
              <a:schemeClr val="bg1">
                <a:lumMod val="50000"/>
              </a:schemeClr>
            </a:solidFill>
          </a:ln>
          <a:scene3d>
            <a:camera prst="orthographicFront"/>
            <a:lightRig rig="threePt" dir="t"/>
          </a:scene3d>
          <a:sp3d>
            <a:bevelT w="25400" h="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fPrintsWithSheet="0"/>
  </xdr:twoCellAnchor>
  <xdr:twoCellAnchor>
    <xdr:from>
      <xdr:col>20</xdr:col>
      <xdr:colOff>266700</xdr:colOff>
      <xdr:row>160</xdr:row>
      <xdr:rowOff>857250</xdr:rowOff>
    </xdr:from>
    <xdr:to>
      <xdr:col>20</xdr:col>
      <xdr:colOff>914700</xdr:colOff>
      <xdr:row>160</xdr:row>
      <xdr:rowOff>1307250</xdr:rowOff>
    </xdr:to>
    <xdr:sp macro="[0]!Druck_Vorschau" textlink="">
      <xdr:nvSpPr>
        <xdr:cNvPr id="56" name="Rechteck 55"/>
        <xdr:cNvSpPr/>
      </xdr:nvSpPr>
      <xdr:spPr>
        <a:xfrm>
          <a:off x="17907000" y="84410550"/>
          <a:ext cx="648000" cy="45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e-DE" sz="2400">
              <a:solidFill>
                <a:srgbClr val="008080"/>
              </a:solidFill>
              <a:sym typeface="Wingdings 2"/>
            </a:rPr>
            <a:t></a:t>
          </a:r>
          <a:endParaRPr lang="de-DE" sz="2400">
            <a:solidFill>
              <a:srgbClr val="008080"/>
            </a:solidFill>
          </a:endParaRPr>
        </a:p>
      </xdr:txBody>
    </xdr:sp>
    <xdr:clientData fPrintsWithSheet="0"/>
  </xdr:twoCellAnchor>
  <xdr:twoCellAnchor editAs="oneCell">
    <xdr:from>
      <xdr:col>1</xdr:col>
      <xdr:colOff>142871</xdr:colOff>
      <xdr:row>0</xdr:row>
      <xdr:rowOff>95252</xdr:rowOff>
    </xdr:from>
    <xdr:to>
      <xdr:col>6</xdr:col>
      <xdr:colOff>1303996</xdr:colOff>
      <xdr:row>2</xdr:row>
      <xdr:rowOff>0</xdr:rowOff>
    </xdr:to>
    <xdr:pic>
      <xdr:nvPicPr>
        <xdr:cNvPr id="47" name="Picture 28"/>
        <xdr:cNvPicPr>
          <a:picLocks noChangeAspect="1" noChangeArrowheads="1"/>
        </xdr:cNvPicPr>
      </xdr:nvPicPr>
      <xdr:blipFill>
        <a:blip xmlns:r="http://schemas.openxmlformats.org/officeDocument/2006/relationships" r:embed="rId2" cstate="print"/>
        <a:srcRect/>
        <a:stretch>
          <a:fillRect/>
        </a:stretch>
      </xdr:blipFill>
      <xdr:spPr bwMode="auto">
        <a:xfrm>
          <a:off x="523871" y="95252"/>
          <a:ext cx="5328313" cy="1142998"/>
        </a:xfrm>
        <a:prstGeom prst="rect">
          <a:avLst/>
        </a:prstGeom>
        <a:noFill/>
        <a:ln w="9525">
          <a:noFill/>
          <a:miter lim="800000"/>
          <a:headEnd/>
          <a:tailEnd/>
        </a:ln>
      </xdr:spPr>
    </xdr:pic>
    <xdr:clientData/>
  </xdr:twoCellAnchor>
</xdr:wsDr>
</file>

<file path=xl/drawings/drawing7.xml><?xml version="1.0" encoding="utf-8"?>
<c:userShapes xmlns:c="http://schemas.openxmlformats.org/drawingml/2006/chart">
  <cdr:relSizeAnchor xmlns:cdr="http://schemas.openxmlformats.org/drawingml/2006/chartDrawing">
    <cdr:from>
      <cdr:x>0.42244</cdr:x>
      <cdr:y>0.76798</cdr:y>
    </cdr:from>
    <cdr:to>
      <cdr:x>0.49811</cdr:x>
      <cdr:y>0.86615</cdr:y>
    </cdr:to>
    <cdr:sp macro="" textlink="">
      <cdr:nvSpPr>
        <cdr:cNvPr id="40961" name="Text Box 1"/>
        <cdr:cNvSpPr txBox="1">
          <a:spLocks xmlns:a="http://schemas.openxmlformats.org/drawingml/2006/main" noChangeArrowheads="1"/>
        </cdr:cNvSpPr>
      </cdr:nvSpPr>
      <cdr:spPr bwMode="auto">
        <a:xfrm xmlns:a="http://schemas.openxmlformats.org/drawingml/2006/main">
          <a:off x="7882702" y="6880209"/>
          <a:ext cx="1411984" cy="8794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18288" bIns="0" anchor="t" upright="1">
          <a:spAutoFit/>
        </a:bodyPr>
        <a:lstStyle xmlns:a="http://schemas.openxmlformats.org/drawingml/2006/main"/>
        <a:p xmlns:a="http://schemas.openxmlformats.org/drawingml/2006/main">
          <a:pPr algn="ctr" rtl="0">
            <a:defRPr sz="1000"/>
          </a:pPr>
          <a:r>
            <a:rPr lang="de-DE" sz="2400" b="0" i="0" strike="noStrike">
              <a:solidFill>
                <a:srgbClr val="008080"/>
              </a:solidFill>
              <a:latin typeface="Arial"/>
              <a:cs typeface="Arial"/>
            </a:rPr>
            <a:t>gar nicht</a:t>
          </a:r>
        </a:p>
        <a:p xmlns:a="http://schemas.openxmlformats.org/drawingml/2006/main">
          <a:pPr algn="ctr" rtl="0">
            <a:defRPr sz="1000"/>
          </a:pPr>
          <a:r>
            <a:rPr lang="de-DE" sz="2400" b="0" i="0" strike="noStrike">
              <a:solidFill>
                <a:srgbClr val="008080"/>
              </a:solidFill>
              <a:latin typeface="Arial"/>
              <a:cs typeface="Arial"/>
            </a:rPr>
            <a:t>wichtig</a:t>
          </a:r>
        </a:p>
        <a:p xmlns:a="http://schemas.openxmlformats.org/drawingml/2006/main">
          <a:pPr algn="ctr" rtl="0">
            <a:defRPr sz="1000"/>
          </a:pPr>
          <a:r>
            <a:rPr lang="de-DE" sz="2400" b="0" i="0" strike="noStrike">
              <a:solidFill>
                <a:srgbClr val="000000"/>
              </a:solidFill>
              <a:latin typeface="Arial"/>
              <a:cs typeface="Arial"/>
            </a:rPr>
            <a:t>nie</a:t>
          </a:r>
        </a:p>
      </cdr:txBody>
    </cdr:sp>
  </cdr:relSizeAnchor>
  <cdr:relSizeAnchor xmlns:cdr="http://schemas.openxmlformats.org/drawingml/2006/chartDrawing">
    <cdr:from>
      <cdr:x>0.53926</cdr:x>
      <cdr:y>0.76798</cdr:y>
    </cdr:from>
    <cdr:to>
      <cdr:x>0.63038</cdr:x>
      <cdr:y>0.92111</cdr:y>
    </cdr:to>
    <cdr:sp macro="" textlink="">
      <cdr:nvSpPr>
        <cdr:cNvPr id="40962" name="Text Box 2"/>
        <cdr:cNvSpPr txBox="1">
          <a:spLocks xmlns:a="http://schemas.openxmlformats.org/drawingml/2006/main" noChangeArrowheads="1"/>
        </cdr:cNvSpPr>
      </cdr:nvSpPr>
      <cdr:spPr bwMode="auto">
        <a:xfrm xmlns:a="http://schemas.openxmlformats.org/drawingml/2006/main">
          <a:off x="10062445" y="6880209"/>
          <a:ext cx="1700278" cy="137186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2400" b="0" i="0" strike="noStrike">
              <a:solidFill>
                <a:srgbClr val="008080"/>
              </a:solidFill>
              <a:latin typeface="Arial"/>
              <a:cs typeface="Arial"/>
            </a:rPr>
            <a:t> eher</a:t>
          </a:r>
        </a:p>
        <a:p xmlns:a="http://schemas.openxmlformats.org/drawingml/2006/main">
          <a:pPr algn="ctr" rtl="0">
            <a:defRPr sz="1000"/>
          </a:pPr>
          <a:r>
            <a:rPr lang="de-DE" sz="2400" b="0" i="0" strike="noStrike">
              <a:solidFill>
                <a:srgbClr val="008080"/>
              </a:solidFill>
              <a:latin typeface="Arial"/>
              <a:cs typeface="Arial"/>
            </a:rPr>
            <a:t>unwichtig</a:t>
          </a:r>
          <a:endParaRPr lang="de-DE" sz="2400" b="0" i="0" strike="noStrike">
            <a:solidFill>
              <a:srgbClr val="000000"/>
            </a:solidFill>
            <a:latin typeface="Arial"/>
            <a:cs typeface="Arial"/>
          </a:endParaRPr>
        </a:p>
        <a:p xmlns:a="http://schemas.openxmlformats.org/drawingml/2006/main">
          <a:pPr algn="ctr" rtl="0">
            <a:defRPr sz="1000"/>
          </a:pPr>
          <a:r>
            <a:rPr lang="de-DE" sz="2400" b="0" i="0" strike="noStrike">
              <a:solidFill>
                <a:srgbClr val="000000"/>
              </a:solidFill>
              <a:latin typeface="Arial"/>
              <a:cs typeface="Arial"/>
            </a:rPr>
            <a:t>selten</a:t>
          </a:r>
        </a:p>
      </cdr:txBody>
    </cdr:sp>
  </cdr:relSizeAnchor>
  <cdr:relSizeAnchor xmlns:cdr="http://schemas.openxmlformats.org/drawingml/2006/chartDrawing">
    <cdr:from>
      <cdr:x>0.66041</cdr:x>
      <cdr:y>0.76798</cdr:y>
    </cdr:from>
    <cdr:to>
      <cdr:x>0.76187</cdr:x>
      <cdr:y>0.90937</cdr:y>
    </cdr:to>
    <cdr:sp macro="" textlink="">
      <cdr:nvSpPr>
        <cdr:cNvPr id="40963" name="Text Box 3"/>
        <cdr:cNvSpPr txBox="1">
          <a:spLocks xmlns:a="http://schemas.openxmlformats.org/drawingml/2006/main" noChangeArrowheads="1"/>
        </cdr:cNvSpPr>
      </cdr:nvSpPr>
      <cdr:spPr bwMode="auto">
        <a:xfrm xmlns:a="http://schemas.openxmlformats.org/drawingml/2006/main">
          <a:off x="12323147" y="6880209"/>
          <a:ext cx="1893219" cy="12666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2400" b="0" i="0" strike="noStrike">
              <a:solidFill>
                <a:srgbClr val="008080"/>
              </a:solidFill>
              <a:latin typeface="Arial"/>
              <a:cs typeface="Arial"/>
            </a:rPr>
            <a:t>teils-</a:t>
          </a:r>
        </a:p>
        <a:p xmlns:a="http://schemas.openxmlformats.org/drawingml/2006/main">
          <a:pPr algn="ctr" rtl="0">
            <a:defRPr sz="1000"/>
          </a:pPr>
          <a:r>
            <a:rPr lang="de-DE" sz="2400" b="0" i="0" strike="noStrike">
              <a:solidFill>
                <a:srgbClr val="008080"/>
              </a:solidFill>
              <a:latin typeface="Arial"/>
              <a:cs typeface="Arial"/>
            </a:rPr>
            <a:t>teils</a:t>
          </a:r>
        </a:p>
        <a:p xmlns:a="http://schemas.openxmlformats.org/drawingml/2006/main">
          <a:pPr algn="ctr" rtl="0">
            <a:defRPr sz="1000"/>
          </a:pPr>
          <a:r>
            <a:rPr lang="de-DE" sz="2400" b="0" i="0" strike="noStrike">
              <a:solidFill>
                <a:srgbClr val="000000"/>
              </a:solidFill>
              <a:latin typeface="Arial"/>
              <a:cs typeface="Arial"/>
            </a:rPr>
            <a:t>manchmal</a:t>
          </a:r>
        </a:p>
      </cdr:txBody>
    </cdr:sp>
  </cdr:relSizeAnchor>
  <cdr:relSizeAnchor xmlns:cdr="http://schemas.openxmlformats.org/drawingml/2006/chartDrawing">
    <cdr:from>
      <cdr:x>0.78758</cdr:x>
      <cdr:y>0.76798</cdr:y>
    </cdr:from>
    <cdr:to>
      <cdr:x>0.88461</cdr:x>
      <cdr:y>0.93126</cdr:y>
    </cdr:to>
    <cdr:sp macro="" textlink="">
      <cdr:nvSpPr>
        <cdr:cNvPr id="40964" name="Text Box 4"/>
        <cdr:cNvSpPr txBox="1">
          <a:spLocks xmlns:a="http://schemas.openxmlformats.org/drawingml/2006/main" noChangeArrowheads="1"/>
        </cdr:cNvSpPr>
      </cdr:nvSpPr>
      <cdr:spPr bwMode="auto">
        <a:xfrm xmlns:a="http://schemas.openxmlformats.org/drawingml/2006/main">
          <a:off x="14696135" y="6880209"/>
          <a:ext cx="1810556" cy="146279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2400" b="0" i="0" strike="noStrike">
              <a:solidFill>
                <a:srgbClr val="008080"/>
              </a:solidFill>
              <a:latin typeface="Arial"/>
              <a:cs typeface="Arial"/>
            </a:rPr>
            <a:t>eher</a:t>
          </a:r>
        </a:p>
        <a:p xmlns:a="http://schemas.openxmlformats.org/drawingml/2006/main">
          <a:pPr algn="ctr" rtl="0">
            <a:defRPr sz="1000"/>
          </a:pPr>
          <a:r>
            <a:rPr lang="de-DE" sz="2400" b="0" i="0" strike="noStrike">
              <a:solidFill>
                <a:srgbClr val="008080"/>
              </a:solidFill>
              <a:latin typeface="Arial"/>
              <a:cs typeface="Arial"/>
            </a:rPr>
            <a:t>wichtig  </a:t>
          </a:r>
        </a:p>
        <a:p xmlns:a="http://schemas.openxmlformats.org/drawingml/2006/main">
          <a:pPr algn="ctr" rtl="0">
            <a:defRPr sz="1000"/>
          </a:pPr>
          <a:r>
            <a:rPr lang="de-DE" sz="2400" b="0" i="0" strike="noStrike">
              <a:solidFill>
                <a:srgbClr val="000000"/>
              </a:solidFill>
              <a:latin typeface="Arial"/>
              <a:cs typeface="Arial"/>
            </a:rPr>
            <a:t>häufig</a:t>
          </a:r>
        </a:p>
      </cdr:txBody>
    </cdr:sp>
  </cdr:relSizeAnchor>
  <cdr:relSizeAnchor xmlns:cdr="http://schemas.openxmlformats.org/drawingml/2006/chartDrawing">
    <cdr:from>
      <cdr:x>0.92535</cdr:x>
      <cdr:y>0.76798</cdr:y>
    </cdr:from>
    <cdr:to>
      <cdr:x>0.99258</cdr:x>
      <cdr:y>0.91737</cdr:y>
    </cdr:to>
    <cdr:sp macro="" textlink="">
      <cdr:nvSpPr>
        <cdr:cNvPr id="40965" name="Text Box 5"/>
        <cdr:cNvSpPr txBox="1">
          <a:spLocks xmlns:a="http://schemas.openxmlformats.org/drawingml/2006/main" noChangeArrowheads="1"/>
        </cdr:cNvSpPr>
      </cdr:nvSpPr>
      <cdr:spPr bwMode="auto">
        <a:xfrm xmlns:a="http://schemas.openxmlformats.org/drawingml/2006/main">
          <a:off x="17266724" y="6880209"/>
          <a:ext cx="1254495" cy="13383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ctr" rtl="0">
            <a:defRPr sz="1000"/>
          </a:pPr>
          <a:r>
            <a:rPr lang="de-DE" sz="2400" b="0" i="0" strike="noStrike">
              <a:solidFill>
                <a:srgbClr val="008080"/>
              </a:solidFill>
              <a:latin typeface="Arial"/>
              <a:cs typeface="Arial"/>
            </a:rPr>
            <a:t>sehr </a:t>
          </a:r>
        </a:p>
        <a:p xmlns:a="http://schemas.openxmlformats.org/drawingml/2006/main">
          <a:pPr algn="ctr" rtl="0">
            <a:defRPr sz="1000"/>
          </a:pPr>
          <a:r>
            <a:rPr lang="de-DE" sz="2400" b="0" i="0" strike="noStrike">
              <a:solidFill>
                <a:srgbClr val="008080"/>
              </a:solidFill>
              <a:latin typeface="Arial"/>
              <a:cs typeface="Arial"/>
            </a:rPr>
            <a:t>wichtig</a:t>
          </a:r>
          <a:endParaRPr lang="de-DE" sz="2400" b="0" i="0" strike="noStrike">
            <a:solidFill>
              <a:srgbClr val="000000"/>
            </a:solidFill>
            <a:latin typeface="Arial"/>
            <a:cs typeface="Arial"/>
          </a:endParaRPr>
        </a:p>
        <a:p xmlns:a="http://schemas.openxmlformats.org/drawingml/2006/main">
          <a:pPr algn="ctr" rtl="0">
            <a:defRPr sz="1000"/>
          </a:pPr>
          <a:r>
            <a:rPr lang="de-DE" sz="2400" b="0" i="0" strike="noStrike">
              <a:solidFill>
                <a:srgbClr val="000000"/>
              </a:solidFill>
              <a:latin typeface="Arial"/>
              <a:cs typeface="Arial"/>
            </a:rPr>
            <a:t> immer</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361950</xdr:colOff>
      <xdr:row>24</xdr:row>
      <xdr:rowOff>152400</xdr:rowOff>
    </xdr:from>
    <xdr:to>
      <xdr:col>2</xdr:col>
      <xdr:colOff>457200</xdr:colOff>
      <xdr:row>26</xdr:row>
      <xdr:rowOff>66675</xdr:rowOff>
    </xdr:to>
    <xdr:pic>
      <xdr:nvPicPr>
        <xdr:cNvPr id="30159" name="Picture 3" descr="iff_85mm_p334">
          <a:hlinkClick xmlns:r="http://schemas.openxmlformats.org/officeDocument/2006/relationships" r:id="rId1" tooltip="Fraunhofer IFF"/>
        </xdr:cNvPr>
        <xdr:cNvPicPr>
          <a:picLocks noChangeAspect="1" noChangeArrowheads="1"/>
        </xdr:cNvPicPr>
      </xdr:nvPicPr>
      <xdr:blipFill>
        <a:blip xmlns:r="http://schemas.openxmlformats.org/officeDocument/2006/relationships" r:embed="rId2" cstate="print"/>
        <a:srcRect/>
        <a:stretch>
          <a:fillRect/>
        </a:stretch>
      </xdr:blipFill>
      <xdr:spPr bwMode="auto">
        <a:xfrm>
          <a:off x="742950" y="5724525"/>
          <a:ext cx="1057275" cy="295275"/>
        </a:xfrm>
        <a:prstGeom prst="rect">
          <a:avLst/>
        </a:prstGeom>
        <a:noFill/>
        <a:ln w="9525">
          <a:noFill/>
          <a:miter lim="800000"/>
          <a:headEnd/>
          <a:tailEnd/>
        </a:ln>
      </xdr:spPr>
    </xdr:pic>
    <xdr:clientData fLocksWithSheet="0"/>
  </xdr:twoCellAnchor>
  <xdr:twoCellAnchor editAs="oneCell">
    <xdr:from>
      <xdr:col>1</xdr:col>
      <xdr:colOff>28575</xdr:colOff>
      <xdr:row>7</xdr:row>
      <xdr:rowOff>0</xdr:rowOff>
    </xdr:from>
    <xdr:to>
      <xdr:col>2</xdr:col>
      <xdr:colOff>533400</xdr:colOff>
      <xdr:row>8</xdr:row>
      <xdr:rowOff>104775</xdr:rowOff>
    </xdr:to>
    <xdr:pic>
      <xdr:nvPicPr>
        <xdr:cNvPr id="30160" name="Picture 4" descr="ipk_85mm_p334">
          <a:hlinkClick xmlns:r="http://schemas.openxmlformats.org/officeDocument/2006/relationships" r:id="rId3" tooltip="Fraunhofer IPK"/>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0575" y="2333625"/>
          <a:ext cx="1085850" cy="295275"/>
        </a:xfrm>
        <a:prstGeom prst="rect">
          <a:avLst/>
        </a:prstGeom>
        <a:noFill/>
        <a:ln w="9525">
          <a:noFill/>
          <a:miter lim="800000"/>
          <a:headEnd/>
          <a:tailEnd/>
        </a:ln>
      </xdr:spPr>
    </xdr:pic>
    <xdr:clientData/>
  </xdr:twoCellAnchor>
  <xdr:twoCellAnchor editAs="oneCell">
    <xdr:from>
      <xdr:col>0</xdr:col>
      <xdr:colOff>381000</xdr:colOff>
      <xdr:row>1</xdr:row>
      <xdr:rowOff>76200</xdr:rowOff>
    </xdr:from>
    <xdr:to>
      <xdr:col>5</xdr:col>
      <xdr:colOff>552450</xdr:colOff>
      <xdr:row>1</xdr:row>
      <xdr:rowOff>714375</xdr:rowOff>
    </xdr:to>
    <xdr:pic>
      <xdr:nvPicPr>
        <xdr:cNvPr id="3016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762000" y="238125"/>
          <a:ext cx="2876550" cy="638175"/>
        </a:xfrm>
        <a:prstGeom prst="rect">
          <a:avLst/>
        </a:prstGeom>
        <a:noFill/>
        <a:ln w="9525">
          <a:noFill/>
          <a:miter lim="800000"/>
          <a:headEnd/>
          <a:tailEnd/>
        </a:ln>
      </xdr:spPr>
    </xdr:pic>
    <xdr:clientData/>
  </xdr:twoCellAnchor>
  <xdr:twoCellAnchor editAs="oneCell">
    <xdr:from>
      <xdr:col>1</xdr:col>
      <xdr:colOff>28575</xdr:colOff>
      <xdr:row>16</xdr:row>
      <xdr:rowOff>66675</xdr:rowOff>
    </xdr:from>
    <xdr:to>
      <xdr:col>2</xdr:col>
      <xdr:colOff>238125</xdr:colOff>
      <xdr:row>22</xdr:row>
      <xdr:rowOff>0</xdr:rowOff>
    </xdr:to>
    <xdr:pic>
      <xdr:nvPicPr>
        <xdr:cNvPr id="30162" name="Picture 6" descr="Ina Finke"/>
        <xdr:cNvPicPr>
          <a:picLocks noChangeAspect="1" noChangeArrowheads="1"/>
        </xdr:cNvPicPr>
      </xdr:nvPicPr>
      <xdr:blipFill>
        <a:blip xmlns:r="http://schemas.openxmlformats.org/officeDocument/2006/relationships" r:embed="rId6" cstate="print"/>
        <a:srcRect/>
        <a:stretch>
          <a:fillRect/>
        </a:stretch>
      </xdr:blipFill>
      <xdr:spPr bwMode="auto">
        <a:xfrm>
          <a:off x="790575" y="4114800"/>
          <a:ext cx="790575" cy="1076325"/>
        </a:xfrm>
        <a:prstGeom prst="rect">
          <a:avLst/>
        </a:prstGeom>
        <a:noFill/>
        <a:ln w="9525">
          <a:noFill/>
          <a:miter lim="800000"/>
          <a:headEnd/>
          <a:tailEnd/>
        </a:ln>
      </xdr:spPr>
    </xdr:pic>
    <xdr:clientData/>
  </xdr:twoCellAnchor>
  <xdr:twoCellAnchor editAs="oneCell">
    <xdr:from>
      <xdr:col>1</xdr:col>
      <xdr:colOff>28575</xdr:colOff>
      <xdr:row>9</xdr:row>
      <xdr:rowOff>57150</xdr:rowOff>
    </xdr:from>
    <xdr:to>
      <xdr:col>2</xdr:col>
      <xdr:colOff>238125</xdr:colOff>
      <xdr:row>14</xdr:row>
      <xdr:rowOff>171450</xdr:rowOff>
    </xdr:to>
    <xdr:pic>
      <xdr:nvPicPr>
        <xdr:cNvPr id="30163" name="Picture 7" descr="Orth_Ronald_CMYK"/>
        <xdr:cNvPicPr>
          <a:picLocks noChangeAspect="1" noChangeArrowheads="1"/>
        </xdr:cNvPicPr>
      </xdr:nvPicPr>
      <xdr:blipFill>
        <a:blip xmlns:r="http://schemas.openxmlformats.org/officeDocument/2006/relationships" r:embed="rId7" cstate="print"/>
        <a:srcRect/>
        <a:stretch>
          <a:fillRect/>
        </a:stretch>
      </xdr:blipFill>
      <xdr:spPr bwMode="auto">
        <a:xfrm>
          <a:off x="790575" y="2771775"/>
          <a:ext cx="790575" cy="1066800"/>
        </a:xfrm>
        <a:prstGeom prst="rect">
          <a:avLst/>
        </a:prstGeom>
        <a:noFill/>
        <a:ln w="9525">
          <a:noFill/>
          <a:miter lim="800000"/>
          <a:headEnd/>
          <a:tailEnd/>
        </a:ln>
      </xdr:spPr>
    </xdr:pic>
    <xdr:clientData/>
  </xdr:twoCellAnchor>
  <xdr:twoCellAnchor editAs="oneCell">
    <xdr:from>
      <xdr:col>0</xdr:col>
      <xdr:colOff>371475</xdr:colOff>
      <xdr:row>27</xdr:row>
      <xdr:rowOff>38100</xdr:rowOff>
    </xdr:from>
    <xdr:to>
      <xdr:col>2</xdr:col>
      <xdr:colOff>228600</xdr:colOff>
      <xdr:row>32</xdr:row>
      <xdr:rowOff>171450</xdr:rowOff>
    </xdr:to>
    <xdr:pic>
      <xdr:nvPicPr>
        <xdr:cNvPr id="30164" name="Picture 8" descr="stvoigt"/>
        <xdr:cNvPicPr>
          <a:picLocks noChangeAspect="1" noChangeArrowheads="1"/>
        </xdr:cNvPicPr>
      </xdr:nvPicPr>
      <xdr:blipFill>
        <a:blip xmlns:r="http://schemas.openxmlformats.org/officeDocument/2006/relationships" r:embed="rId8" cstate="print"/>
        <a:srcRect/>
        <a:stretch>
          <a:fillRect/>
        </a:stretch>
      </xdr:blipFill>
      <xdr:spPr bwMode="auto">
        <a:xfrm>
          <a:off x="752475" y="6181725"/>
          <a:ext cx="819150" cy="1085850"/>
        </a:xfrm>
        <a:prstGeom prst="rect">
          <a:avLst/>
        </a:prstGeom>
        <a:noFill/>
        <a:ln w="9525">
          <a:noFill/>
          <a:miter lim="800000"/>
          <a:headEnd/>
          <a:tailEnd/>
        </a:ln>
      </xdr:spPr>
    </xdr:pic>
    <xdr:clientData/>
  </xdr:twoCellAnchor>
  <xdr:twoCellAnchor editAs="oneCell">
    <xdr:from>
      <xdr:col>0</xdr:col>
      <xdr:colOff>371475</xdr:colOff>
      <xdr:row>35</xdr:row>
      <xdr:rowOff>19050</xdr:rowOff>
    </xdr:from>
    <xdr:to>
      <xdr:col>2</xdr:col>
      <xdr:colOff>228600</xdr:colOff>
      <xdr:row>41</xdr:row>
      <xdr:rowOff>133350</xdr:rowOff>
    </xdr:to>
    <xdr:pic>
      <xdr:nvPicPr>
        <xdr:cNvPr id="30165" name="Picture 9" descr="Titel-Wissensmanagement-im-Mittelstand"/>
        <xdr:cNvPicPr>
          <a:picLocks noChangeAspect="1" noChangeArrowheads="1"/>
        </xdr:cNvPicPr>
      </xdr:nvPicPr>
      <xdr:blipFill>
        <a:blip xmlns:r="http://schemas.openxmlformats.org/officeDocument/2006/relationships" r:embed="rId9" cstate="print"/>
        <a:srcRect/>
        <a:stretch>
          <a:fillRect/>
        </a:stretch>
      </xdr:blipFill>
      <xdr:spPr bwMode="auto">
        <a:xfrm>
          <a:off x="752475" y="7686675"/>
          <a:ext cx="819150" cy="1257300"/>
        </a:xfrm>
        <a:prstGeom prst="rect">
          <a:avLst/>
        </a:prstGeom>
        <a:noFill/>
        <a:ln w="9525">
          <a:noFill/>
          <a:miter lim="800000"/>
          <a:headEnd/>
          <a:tailEnd/>
        </a:ln>
      </xdr:spPr>
    </xdr:pic>
    <xdr:clientData/>
  </xdr:twoCellAnchor>
  <xdr:twoCellAnchor>
    <xdr:from>
      <xdr:col>6</xdr:col>
      <xdr:colOff>504525</xdr:colOff>
      <xdr:row>40</xdr:row>
      <xdr:rowOff>19050</xdr:rowOff>
    </xdr:from>
    <xdr:to>
      <xdr:col>7</xdr:col>
      <xdr:colOff>254925</xdr:colOff>
      <xdr:row>41</xdr:row>
      <xdr:rowOff>116550</xdr:rowOff>
    </xdr:to>
    <xdr:grpSp>
      <xdr:nvGrpSpPr>
        <xdr:cNvPr id="12" name="Gruppieren 11"/>
        <xdr:cNvGrpSpPr/>
      </xdr:nvGrpSpPr>
      <xdr:grpSpPr>
        <a:xfrm>
          <a:off x="3957338" y="8639175"/>
          <a:ext cx="361587" cy="288000"/>
          <a:chOff x="4590750" y="8515350"/>
          <a:chExt cx="647999" cy="450000"/>
        </a:xfrm>
      </xdr:grpSpPr>
      <xdr:sp macro="[0]!Letztes_Tabellenblatt" textlink="">
        <xdr:nvSpPr>
          <xdr:cNvPr id="10" name="Rechteck 9"/>
          <xdr:cNvSpPr/>
        </xdr:nvSpPr>
        <xdr:spPr>
          <a:xfrm>
            <a:off x="4590750" y="8515350"/>
            <a:ext cx="647999" cy="450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sp macro="[0]!Letztes_Tabellenblatt" textlink="">
        <xdr:nvSpPr>
          <xdr:cNvPr id="11" name="Pfeil nach rechts 10"/>
          <xdr:cNvSpPr/>
        </xdr:nvSpPr>
        <xdr:spPr>
          <a:xfrm flipH="1">
            <a:off x="4878233" y="8650350"/>
            <a:ext cx="108000" cy="180000"/>
          </a:xfrm>
          <a:prstGeom prst="rightArrow">
            <a:avLst>
              <a:gd name="adj1" fmla="val 50000"/>
              <a:gd name="adj2" fmla="val 387805"/>
            </a:avLst>
          </a:prstGeom>
          <a:solidFill>
            <a:srgbClr val="008080"/>
          </a:solidFill>
          <a:ln>
            <a:solidFill>
              <a:schemeClr val="bg1">
                <a:lumMod val="50000"/>
              </a:schemeClr>
            </a:solidFill>
          </a:ln>
          <a:scene3d>
            <a:camera prst="orthographicFront"/>
            <a:lightRig rig="threePt" dir="t"/>
          </a:scene3d>
          <a:sp3d>
            <a:bevelT w="25400" h="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DE" sz="1100"/>
          </a:p>
        </xdr:txBody>
      </xdr:sp>
    </xdr:grpSp>
    <xdr:clientData fPrintsWithSheet="0"/>
  </xdr:twoCellAnchor>
  <xdr:twoCellAnchor>
    <xdr:from>
      <xdr:col>7</xdr:col>
      <xdr:colOff>323850</xdr:colOff>
      <xdr:row>40</xdr:row>
      <xdr:rowOff>19050</xdr:rowOff>
    </xdr:from>
    <xdr:to>
      <xdr:col>8</xdr:col>
      <xdr:colOff>540675</xdr:colOff>
      <xdr:row>41</xdr:row>
      <xdr:rowOff>116550</xdr:rowOff>
    </xdr:to>
    <xdr:sp macro="[0]!DieseArbeitsmappe.Speichern_und_Ende" textlink="">
      <xdr:nvSpPr>
        <xdr:cNvPr id="17" name="Rechteck 16"/>
        <xdr:cNvSpPr/>
      </xdr:nvSpPr>
      <xdr:spPr>
        <a:xfrm>
          <a:off x="4381500" y="8639175"/>
          <a:ext cx="826425" cy="288000"/>
        </a:xfrm>
        <a:prstGeom prst="rect">
          <a:avLst/>
        </a:prstGeom>
        <a:solidFill>
          <a:schemeClr val="bg1">
            <a:lumMod val="85000"/>
          </a:schemeClr>
        </a:solidFill>
        <a:ln>
          <a:solidFill>
            <a:schemeClr val="bg1">
              <a:lumMod val="75000"/>
            </a:schemeClr>
          </a:solidFill>
        </a:ln>
        <a:scene3d>
          <a:camera prst="orthographicFront"/>
          <a:lightRig rig="threePt" dir="t"/>
        </a:scene3d>
        <a:sp3d>
          <a:bevelT w="25400" h="25400"/>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e-DE" sz="1200" b="1">
              <a:solidFill>
                <a:srgbClr val="008080"/>
              </a:solidFill>
              <a:sym typeface="Wingdings"/>
            </a:rPr>
            <a:t></a:t>
          </a:r>
          <a:r>
            <a:rPr lang="de-DE" sz="1000" b="1">
              <a:solidFill>
                <a:srgbClr val="008080"/>
              </a:solidFill>
              <a:sym typeface="Wingdings 3"/>
            </a:rPr>
            <a:t>  </a:t>
          </a:r>
          <a:r>
            <a:rPr lang="de-DE" sz="1400" b="1">
              <a:solidFill>
                <a:srgbClr val="008080"/>
              </a:solidFill>
              <a:sym typeface="Wingdings 3"/>
            </a:rPr>
            <a:t>/</a:t>
          </a:r>
          <a:r>
            <a:rPr lang="de-DE" sz="1000" b="1">
              <a:solidFill>
                <a:srgbClr val="008080"/>
              </a:solidFill>
              <a:sym typeface="Wingdings 3"/>
            </a:rPr>
            <a:t> </a:t>
          </a:r>
          <a:r>
            <a:rPr lang="de-DE" sz="1200" b="1">
              <a:solidFill>
                <a:srgbClr val="008080"/>
              </a:solidFill>
              <a:sym typeface="Wingdings 2"/>
            </a:rPr>
            <a:t></a:t>
          </a:r>
          <a:endParaRPr lang="de-DE" sz="1100" b="1">
            <a:solidFill>
              <a:srgbClr val="008080"/>
            </a:solidFill>
          </a:endParaRPr>
        </a:p>
      </xdr:txBody>
    </xdr:sp>
    <xdr:clientData fPrintsWithSheet="0"/>
  </xdr:twoCellAnchor>
  <xdr:twoCellAnchor>
    <xdr:from>
      <xdr:col>3</xdr:col>
      <xdr:colOff>22513</xdr:colOff>
      <xdr:row>38</xdr:row>
      <xdr:rowOff>17318</xdr:rowOff>
    </xdr:from>
    <xdr:to>
      <xdr:col>4</xdr:col>
      <xdr:colOff>604377</xdr:colOff>
      <xdr:row>38</xdr:row>
      <xdr:rowOff>125318</xdr:rowOff>
    </xdr:to>
    <xdr:sp macro="" textlink="">
      <xdr:nvSpPr>
        <xdr:cNvPr id="14" name="Rechteck 13">
          <a:hlinkClick xmlns:r="http://schemas.openxmlformats.org/officeDocument/2006/relationships" r:id="rId10"/>
        </xdr:cNvPr>
        <xdr:cNvSpPr/>
      </xdr:nvSpPr>
      <xdr:spPr>
        <a:xfrm>
          <a:off x="1633104" y="8260773"/>
          <a:ext cx="1188000" cy="1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de-DE" sz="1000">
              <a:solidFill>
                <a:srgbClr val="008080"/>
              </a:solidFill>
              <a:latin typeface="Arial" pitchFamily="34" charset="0"/>
              <a:cs typeface="Arial" pitchFamily="34" charset="0"/>
            </a:rPr>
            <a:t>zum Springer-Verlag</a:t>
          </a:r>
        </a:p>
      </xdr:txBody>
    </xdr:sp>
    <xdr:clientData/>
  </xdr:twoCellAnchor>
  <xdr:twoCellAnchor>
    <xdr:from>
      <xdr:col>3</xdr:col>
      <xdr:colOff>13854</xdr:colOff>
      <xdr:row>13</xdr:row>
      <xdr:rowOff>69272</xdr:rowOff>
    </xdr:from>
    <xdr:to>
      <xdr:col>5</xdr:col>
      <xdr:colOff>493581</xdr:colOff>
      <xdr:row>13</xdr:row>
      <xdr:rowOff>177272</xdr:rowOff>
    </xdr:to>
    <xdr:sp macro="" textlink="">
      <xdr:nvSpPr>
        <xdr:cNvPr id="15" name="Rechteck 14">
          <a:hlinkClick xmlns:r="http://schemas.openxmlformats.org/officeDocument/2006/relationships" r:id="rId11" tooltip="ronald.orth@ipk.fraunhofer.de"/>
        </xdr:cNvPr>
        <xdr:cNvSpPr/>
      </xdr:nvSpPr>
      <xdr:spPr>
        <a:xfrm>
          <a:off x="1624445" y="3550227"/>
          <a:ext cx="1692000" cy="1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de-DE" sz="1000">
              <a:solidFill>
                <a:srgbClr val="008080"/>
              </a:solidFill>
              <a:latin typeface="Arial" pitchFamily="34" charset="0"/>
              <a:ea typeface="+mn-ea"/>
              <a:cs typeface="Arial" pitchFamily="34" charset="0"/>
            </a:rPr>
            <a:t>ronald.orth@ipk.fraunhofer.de</a:t>
          </a:r>
        </a:p>
      </xdr:txBody>
    </xdr:sp>
    <xdr:clientData/>
  </xdr:twoCellAnchor>
  <xdr:twoCellAnchor>
    <xdr:from>
      <xdr:col>2</xdr:col>
      <xdr:colOff>585354</xdr:colOff>
      <xdr:row>14</xdr:row>
      <xdr:rowOff>60613</xdr:rowOff>
    </xdr:from>
    <xdr:to>
      <xdr:col>6</xdr:col>
      <xdr:colOff>131284</xdr:colOff>
      <xdr:row>14</xdr:row>
      <xdr:rowOff>168613</xdr:rowOff>
    </xdr:to>
    <xdr:sp macro="" textlink="">
      <xdr:nvSpPr>
        <xdr:cNvPr id="16" name="Rechteck 15">
          <a:hlinkClick xmlns:r="http://schemas.openxmlformats.org/officeDocument/2006/relationships" r:id="rId12" tooltip="www.wissensmanagement.fhg.de"/>
        </xdr:cNvPr>
        <xdr:cNvSpPr/>
      </xdr:nvSpPr>
      <xdr:spPr>
        <a:xfrm>
          <a:off x="1589809" y="3732068"/>
          <a:ext cx="1970475" cy="1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de-DE" sz="1000">
              <a:solidFill>
                <a:srgbClr val="008080"/>
              </a:solidFill>
              <a:latin typeface="Arial" pitchFamily="34" charset="0"/>
              <a:ea typeface="+mn-ea"/>
              <a:cs typeface="Arial" pitchFamily="34" charset="0"/>
            </a:rPr>
            <a:t>www.wissensmanagement.fhg.de</a:t>
          </a:r>
        </a:p>
      </xdr:txBody>
    </xdr:sp>
    <xdr:clientData/>
  </xdr:twoCellAnchor>
  <xdr:twoCellAnchor>
    <xdr:from>
      <xdr:col>2</xdr:col>
      <xdr:colOff>594013</xdr:colOff>
      <xdr:row>21</xdr:row>
      <xdr:rowOff>74467</xdr:rowOff>
    </xdr:from>
    <xdr:to>
      <xdr:col>6</xdr:col>
      <xdr:colOff>139943</xdr:colOff>
      <xdr:row>21</xdr:row>
      <xdr:rowOff>182467</xdr:rowOff>
    </xdr:to>
    <xdr:sp macro="" textlink="">
      <xdr:nvSpPr>
        <xdr:cNvPr id="18" name="Rechteck 17">
          <a:hlinkClick xmlns:r="http://schemas.openxmlformats.org/officeDocument/2006/relationships" r:id="rId12" tooltip="www.wissensmanagement.fhg.de"/>
        </xdr:cNvPr>
        <xdr:cNvSpPr/>
      </xdr:nvSpPr>
      <xdr:spPr>
        <a:xfrm>
          <a:off x="1598468" y="5079422"/>
          <a:ext cx="1970475" cy="1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de-DE" sz="1000">
              <a:solidFill>
                <a:srgbClr val="008080"/>
              </a:solidFill>
              <a:latin typeface="Arial" pitchFamily="34" charset="0"/>
              <a:ea typeface="+mn-ea"/>
              <a:cs typeface="Arial" pitchFamily="34" charset="0"/>
            </a:rPr>
            <a:t>www.wissensmanagement.fhg.de</a:t>
          </a:r>
        </a:p>
      </xdr:txBody>
    </xdr:sp>
    <xdr:clientData/>
  </xdr:twoCellAnchor>
  <xdr:twoCellAnchor>
    <xdr:from>
      <xdr:col>3</xdr:col>
      <xdr:colOff>13854</xdr:colOff>
      <xdr:row>20</xdr:row>
      <xdr:rowOff>65808</xdr:rowOff>
    </xdr:from>
    <xdr:to>
      <xdr:col>5</xdr:col>
      <xdr:colOff>349581</xdr:colOff>
      <xdr:row>20</xdr:row>
      <xdr:rowOff>173808</xdr:rowOff>
    </xdr:to>
    <xdr:sp macro="" textlink="">
      <xdr:nvSpPr>
        <xdr:cNvPr id="19" name="Rechteck 18">
          <a:hlinkClick xmlns:r="http://schemas.openxmlformats.org/officeDocument/2006/relationships" r:id="rId11" tooltip="ina.kohl@ipk.fraunhofer.de"/>
        </xdr:cNvPr>
        <xdr:cNvSpPr/>
      </xdr:nvSpPr>
      <xdr:spPr>
        <a:xfrm>
          <a:off x="1624445" y="4880263"/>
          <a:ext cx="1548000" cy="1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de-DE" sz="1000">
              <a:solidFill>
                <a:srgbClr val="008080"/>
              </a:solidFill>
              <a:latin typeface="Arial" pitchFamily="34" charset="0"/>
              <a:ea typeface="+mn-ea"/>
              <a:cs typeface="Arial" pitchFamily="34" charset="0"/>
            </a:rPr>
            <a:t>ina.kohl@ipk.fraunhofer.de</a:t>
          </a:r>
        </a:p>
      </xdr:txBody>
    </xdr:sp>
    <xdr:clientData/>
  </xdr:twoCellAnchor>
  <xdr:twoCellAnchor>
    <xdr:from>
      <xdr:col>2</xdr:col>
      <xdr:colOff>594013</xdr:colOff>
      <xdr:row>32</xdr:row>
      <xdr:rowOff>62346</xdr:rowOff>
    </xdr:from>
    <xdr:to>
      <xdr:col>5</xdr:col>
      <xdr:colOff>71604</xdr:colOff>
      <xdr:row>32</xdr:row>
      <xdr:rowOff>170346</xdr:rowOff>
    </xdr:to>
    <xdr:sp macro="" textlink="">
      <xdr:nvSpPr>
        <xdr:cNvPr id="20" name="Rechteck 19">
          <a:hlinkClick xmlns:r="http://schemas.openxmlformats.org/officeDocument/2006/relationships" r:id="rId13" tooltip="www.iff.fraunhofer.de"/>
        </xdr:cNvPr>
        <xdr:cNvSpPr/>
      </xdr:nvSpPr>
      <xdr:spPr>
        <a:xfrm>
          <a:off x="1598468" y="7162801"/>
          <a:ext cx="1296000" cy="1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de-DE" sz="1000">
              <a:solidFill>
                <a:srgbClr val="008080"/>
              </a:solidFill>
              <a:latin typeface="Arial" pitchFamily="34" charset="0"/>
              <a:ea typeface="+mn-ea"/>
              <a:cs typeface="Arial" pitchFamily="34" charset="0"/>
            </a:rPr>
            <a:t>www.iff.fraunhofer.de</a:t>
          </a:r>
        </a:p>
      </xdr:txBody>
    </xdr:sp>
    <xdr:clientData/>
  </xdr:twoCellAnchor>
  <xdr:twoCellAnchor>
    <xdr:from>
      <xdr:col>3</xdr:col>
      <xdr:colOff>13854</xdr:colOff>
      <xdr:row>31</xdr:row>
      <xdr:rowOff>58883</xdr:rowOff>
    </xdr:from>
    <xdr:to>
      <xdr:col>5</xdr:col>
      <xdr:colOff>493581</xdr:colOff>
      <xdr:row>31</xdr:row>
      <xdr:rowOff>166883</xdr:rowOff>
    </xdr:to>
    <xdr:sp macro="" textlink="">
      <xdr:nvSpPr>
        <xdr:cNvPr id="21" name="Rechteck 20">
          <a:hlinkClick xmlns:r="http://schemas.openxmlformats.org/officeDocument/2006/relationships" r:id="rId14" tooltip="stefan.voigt@iff.fraunhofer.de"/>
        </xdr:cNvPr>
        <xdr:cNvSpPr/>
      </xdr:nvSpPr>
      <xdr:spPr>
        <a:xfrm>
          <a:off x="1624445" y="6968838"/>
          <a:ext cx="1692000" cy="1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de-DE" sz="1000">
              <a:solidFill>
                <a:srgbClr val="008080"/>
              </a:solidFill>
              <a:latin typeface="Arial" pitchFamily="34" charset="0"/>
              <a:ea typeface="+mn-ea"/>
              <a:cs typeface="Arial" pitchFamily="34" charset="0"/>
            </a:rPr>
            <a:t>stefan.voigt@iff.fraunhofer.de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92177</xdr:colOff>
      <xdr:row>32</xdr:row>
      <xdr:rowOff>0</xdr:rowOff>
    </xdr:from>
    <xdr:to>
      <xdr:col>17</xdr:col>
      <xdr:colOff>660605</xdr:colOff>
      <xdr:row>35</xdr:row>
      <xdr:rowOff>875686</xdr:rowOff>
    </xdr:to>
    <xdr:sp macro="" textlink="">
      <xdr:nvSpPr>
        <xdr:cNvPr id="2" name="Geschweifte Klammer rechts 1"/>
        <xdr:cNvSpPr/>
      </xdr:nvSpPr>
      <xdr:spPr>
        <a:xfrm>
          <a:off x="13442540" y="23981492"/>
          <a:ext cx="568428" cy="3548831"/>
        </a:xfrm>
        <a:prstGeom prst="rightBrace">
          <a:avLst>
            <a:gd name="adj1" fmla="val 8333"/>
            <a:gd name="adj2" fmla="val 52598"/>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DE" sz="1100"/>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84" Type="http://schemas.openxmlformats.org/officeDocument/2006/relationships/ctrlProp" Target="../ctrlProps/ctrlProp81.xml"/><Relationship Id="rId89" Type="http://schemas.openxmlformats.org/officeDocument/2006/relationships/ctrlProp" Target="../ctrlProps/ctrlProp86.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7.xml"/><Relationship Id="rId18" Type="http://schemas.openxmlformats.org/officeDocument/2006/relationships/ctrlProp" Target="../ctrlProps/ctrlProp112.xml"/><Relationship Id="rId26" Type="http://schemas.openxmlformats.org/officeDocument/2006/relationships/ctrlProp" Target="../ctrlProps/ctrlProp120.xml"/><Relationship Id="rId39" Type="http://schemas.openxmlformats.org/officeDocument/2006/relationships/ctrlProp" Target="../ctrlProps/ctrlProp133.xml"/><Relationship Id="rId21" Type="http://schemas.openxmlformats.org/officeDocument/2006/relationships/ctrlProp" Target="../ctrlProps/ctrlProp115.xml"/><Relationship Id="rId34" Type="http://schemas.openxmlformats.org/officeDocument/2006/relationships/ctrlProp" Target="../ctrlProps/ctrlProp128.xml"/><Relationship Id="rId42" Type="http://schemas.openxmlformats.org/officeDocument/2006/relationships/ctrlProp" Target="../ctrlProps/ctrlProp136.xml"/><Relationship Id="rId47" Type="http://schemas.openxmlformats.org/officeDocument/2006/relationships/ctrlProp" Target="../ctrlProps/ctrlProp141.xml"/><Relationship Id="rId50" Type="http://schemas.openxmlformats.org/officeDocument/2006/relationships/ctrlProp" Target="../ctrlProps/ctrlProp144.xml"/><Relationship Id="rId55" Type="http://schemas.openxmlformats.org/officeDocument/2006/relationships/ctrlProp" Target="../ctrlProps/ctrlProp149.xml"/><Relationship Id="rId63" Type="http://schemas.openxmlformats.org/officeDocument/2006/relationships/ctrlProp" Target="../ctrlProps/ctrlProp157.xml"/><Relationship Id="rId68" Type="http://schemas.openxmlformats.org/officeDocument/2006/relationships/ctrlProp" Target="../ctrlProps/ctrlProp162.xml"/><Relationship Id="rId76" Type="http://schemas.openxmlformats.org/officeDocument/2006/relationships/ctrlProp" Target="../ctrlProps/ctrlProp170.xml"/><Relationship Id="rId7" Type="http://schemas.openxmlformats.org/officeDocument/2006/relationships/ctrlProp" Target="../ctrlProps/ctrlProp101.xml"/><Relationship Id="rId71" Type="http://schemas.openxmlformats.org/officeDocument/2006/relationships/ctrlProp" Target="../ctrlProps/ctrlProp165.xml"/><Relationship Id="rId2" Type="http://schemas.openxmlformats.org/officeDocument/2006/relationships/drawing" Target="../drawings/drawing4.xml"/><Relationship Id="rId16" Type="http://schemas.openxmlformats.org/officeDocument/2006/relationships/ctrlProp" Target="../ctrlProps/ctrlProp110.xml"/><Relationship Id="rId29" Type="http://schemas.openxmlformats.org/officeDocument/2006/relationships/ctrlProp" Target="../ctrlProps/ctrlProp123.xml"/><Relationship Id="rId11" Type="http://schemas.openxmlformats.org/officeDocument/2006/relationships/ctrlProp" Target="../ctrlProps/ctrlProp105.xml"/><Relationship Id="rId24" Type="http://schemas.openxmlformats.org/officeDocument/2006/relationships/ctrlProp" Target="../ctrlProps/ctrlProp118.xml"/><Relationship Id="rId32" Type="http://schemas.openxmlformats.org/officeDocument/2006/relationships/ctrlProp" Target="../ctrlProps/ctrlProp126.xml"/><Relationship Id="rId37" Type="http://schemas.openxmlformats.org/officeDocument/2006/relationships/ctrlProp" Target="../ctrlProps/ctrlProp131.xml"/><Relationship Id="rId40" Type="http://schemas.openxmlformats.org/officeDocument/2006/relationships/ctrlProp" Target="../ctrlProps/ctrlProp134.xml"/><Relationship Id="rId45" Type="http://schemas.openxmlformats.org/officeDocument/2006/relationships/ctrlProp" Target="../ctrlProps/ctrlProp139.xml"/><Relationship Id="rId53" Type="http://schemas.openxmlformats.org/officeDocument/2006/relationships/ctrlProp" Target="../ctrlProps/ctrlProp147.xml"/><Relationship Id="rId58" Type="http://schemas.openxmlformats.org/officeDocument/2006/relationships/ctrlProp" Target="../ctrlProps/ctrlProp152.xml"/><Relationship Id="rId66" Type="http://schemas.openxmlformats.org/officeDocument/2006/relationships/ctrlProp" Target="../ctrlProps/ctrlProp160.xml"/><Relationship Id="rId74" Type="http://schemas.openxmlformats.org/officeDocument/2006/relationships/ctrlProp" Target="../ctrlProps/ctrlProp168.xml"/><Relationship Id="rId5" Type="http://schemas.openxmlformats.org/officeDocument/2006/relationships/ctrlProp" Target="../ctrlProps/ctrlProp99.xml"/><Relationship Id="rId15" Type="http://schemas.openxmlformats.org/officeDocument/2006/relationships/ctrlProp" Target="../ctrlProps/ctrlProp109.xml"/><Relationship Id="rId23" Type="http://schemas.openxmlformats.org/officeDocument/2006/relationships/ctrlProp" Target="../ctrlProps/ctrlProp117.xml"/><Relationship Id="rId28" Type="http://schemas.openxmlformats.org/officeDocument/2006/relationships/ctrlProp" Target="../ctrlProps/ctrlProp122.xml"/><Relationship Id="rId36" Type="http://schemas.openxmlformats.org/officeDocument/2006/relationships/ctrlProp" Target="../ctrlProps/ctrlProp130.xml"/><Relationship Id="rId49" Type="http://schemas.openxmlformats.org/officeDocument/2006/relationships/ctrlProp" Target="../ctrlProps/ctrlProp143.xml"/><Relationship Id="rId57" Type="http://schemas.openxmlformats.org/officeDocument/2006/relationships/ctrlProp" Target="../ctrlProps/ctrlProp151.xml"/><Relationship Id="rId61" Type="http://schemas.openxmlformats.org/officeDocument/2006/relationships/ctrlProp" Target="../ctrlProps/ctrlProp155.xml"/><Relationship Id="rId10" Type="http://schemas.openxmlformats.org/officeDocument/2006/relationships/ctrlProp" Target="../ctrlProps/ctrlProp104.xml"/><Relationship Id="rId19" Type="http://schemas.openxmlformats.org/officeDocument/2006/relationships/ctrlProp" Target="../ctrlProps/ctrlProp113.xml"/><Relationship Id="rId31" Type="http://schemas.openxmlformats.org/officeDocument/2006/relationships/ctrlProp" Target="../ctrlProps/ctrlProp125.xml"/><Relationship Id="rId44" Type="http://schemas.openxmlformats.org/officeDocument/2006/relationships/ctrlProp" Target="../ctrlProps/ctrlProp138.xml"/><Relationship Id="rId52" Type="http://schemas.openxmlformats.org/officeDocument/2006/relationships/ctrlProp" Target="../ctrlProps/ctrlProp146.xml"/><Relationship Id="rId60" Type="http://schemas.openxmlformats.org/officeDocument/2006/relationships/ctrlProp" Target="../ctrlProps/ctrlProp154.xml"/><Relationship Id="rId65" Type="http://schemas.openxmlformats.org/officeDocument/2006/relationships/ctrlProp" Target="../ctrlProps/ctrlProp159.xml"/><Relationship Id="rId73" Type="http://schemas.openxmlformats.org/officeDocument/2006/relationships/ctrlProp" Target="../ctrlProps/ctrlProp167.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 Id="rId22" Type="http://schemas.openxmlformats.org/officeDocument/2006/relationships/ctrlProp" Target="../ctrlProps/ctrlProp116.xml"/><Relationship Id="rId27" Type="http://schemas.openxmlformats.org/officeDocument/2006/relationships/ctrlProp" Target="../ctrlProps/ctrlProp121.xml"/><Relationship Id="rId30" Type="http://schemas.openxmlformats.org/officeDocument/2006/relationships/ctrlProp" Target="../ctrlProps/ctrlProp124.xml"/><Relationship Id="rId35" Type="http://schemas.openxmlformats.org/officeDocument/2006/relationships/ctrlProp" Target="../ctrlProps/ctrlProp129.xml"/><Relationship Id="rId43" Type="http://schemas.openxmlformats.org/officeDocument/2006/relationships/ctrlProp" Target="../ctrlProps/ctrlProp137.xml"/><Relationship Id="rId48" Type="http://schemas.openxmlformats.org/officeDocument/2006/relationships/ctrlProp" Target="../ctrlProps/ctrlProp142.xml"/><Relationship Id="rId56" Type="http://schemas.openxmlformats.org/officeDocument/2006/relationships/ctrlProp" Target="../ctrlProps/ctrlProp150.xml"/><Relationship Id="rId64" Type="http://schemas.openxmlformats.org/officeDocument/2006/relationships/ctrlProp" Target="../ctrlProps/ctrlProp158.xml"/><Relationship Id="rId69" Type="http://schemas.openxmlformats.org/officeDocument/2006/relationships/ctrlProp" Target="../ctrlProps/ctrlProp163.xml"/><Relationship Id="rId8" Type="http://schemas.openxmlformats.org/officeDocument/2006/relationships/ctrlProp" Target="../ctrlProps/ctrlProp102.xml"/><Relationship Id="rId51" Type="http://schemas.openxmlformats.org/officeDocument/2006/relationships/ctrlProp" Target="../ctrlProps/ctrlProp145.xml"/><Relationship Id="rId72" Type="http://schemas.openxmlformats.org/officeDocument/2006/relationships/ctrlProp" Target="../ctrlProps/ctrlProp166.xml"/><Relationship Id="rId3" Type="http://schemas.openxmlformats.org/officeDocument/2006/relationships/vmlDrawing" Target="../drawings/vmlDrawing2.vml"/><Relationship Id="rId12" Type="http://schemas.openxmlformats.org/officeDocument/2006/relationships/ctrlProp" Target="../ctrlProps/ctrlProp106.xml"/><Relationship Id="rId17" Type="http://schemas.openxmlformats.org/officeDocument/2006/relationships/ctrlProp" Target="../ctrlProps/ctrlProp111.xml"/><Relationship Id="rId25" Type="http://schemas.openxmlformats.org/officeDocument/2006/relationships/ctrlProp" Target="../ctrlProps/ctrlProp119.xml"/><Relationship Id="rId33" Type="http://schemas.openxmlformats.org/officeDocument/2006/relationships/ctrlProp" Target="../ctrlProps/ctrlProp127.xml"/><Relationship Id="rId38" Type="http://schemas.openxmlformats.org/officeDocument/2006/relationships/ctrlProp" Target="../ctrlProps/ctrlProp132.xml"/><Relationship Id="rId46" Type="http://schemas.openxmlformats.org/officeDocument/2006/relationships/ctrlProp" Target="../ctrlProps/ctrlProp140.xml"/><Relationship Id="rId59" Type="http://schemas.openxmlformats.org/officeDocument/2006/relationships/ctrlProp" Target="../ctrlProps/ctrlProp153.xml"/><Relationship Id="rId67" Type="http://schemas.openxmlformats.org/officeDocument/2006/relationships/ctrlProp" Target="../ctrlProps/ctrlProp161.xml"/><Relationship Id="rId20" Type="http://schemas.openxmlformats.org/officeDocument/2006/relationships/ctrlProp" Target="../ctrlProps/ctrlProp114.xml"/><Relationship Id="rId41" Type="http://schemas.openxmlformats.org/officeDocument/2006/relationships/ctrlProp" Target="../ctrlProps/ctrlProp135.xml"/><Relationship Id="rId54" Type="http://schemas.openxmlformats.org/officeDocument/2006/relationships/ctrlProp" Target="../ctrlProps/ctrlProp148.xml"/><Relationship Id="rId62" Type="http://schemas.openxmlformats.org/officeDocument/2006/relationships/ctrlProp" Target="../ctrlProps/ctrlProp156.xml"/><Relationship Id="rId70" Type="http://schemas.openxmlformats.org/officeDocument/2006/relationships/ctrlProp" Target="../ctrlProps/ctrlProp164.xml"/><Relationship Id="rId75" Type="http://schemas.openxmlformats.org/officeDocument/2006/relationships/ctrlProp" Target="../ctrlProps/ctrlProp169.xml"/><Relationship Id="rId1" Type="http://schemas.openxmlformats.org/officeDocument/2006/relationships/printerSettings" Target="../printerSettings/printerSettings4.bin"/><Relationship Id="rId6" Type="http://schemas.openxmlformats.org/officeDocument/2006/relationships/ctrlProp" Target="../ctrlProps/ctrlProp100.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193.xml"/><Relationship Id="rId21" Type="http://schemas.openxmlformats.org/officeDocument/2006/relationships/ctrlProp" Target="../ctrlProps/ctrlProp188.xml"/><Relationship Id="rId42" Type="http://schemas.openxmlformats.org/officeDocument/2006/relationships/ctrlProp" Target="../ctrlProps/ctrlProp209.xml"/><Relationship Id="rId47" Type="http://schemas.openxmlformats.org/officeDocument/2006/relationships/ctrlProp" Target="../ctrlProps/ctrlProp214.xml"/><Relationship Id="rId63" Type="http://schemas.openxmlformats.org/officeDocument/2006/relationships/ctrlProp" Target="../ctrlProps/ctrlProp230.xml"/><Relationship Id="rId68" Type="http://schemas.openxmlformats.org/officeDocument/2006/relationships/ctrlProp" Target="../ctrlProps/ctrlProp235.xml"/><Relationship Id="rId84" Type="http://schemas.openxmlformats.org/officeDocument/2006/relationships/ctrlProp" Target="../ctrlProps/ctrlProp251.xml"/><Relationship Id="rId89" Type="http://schemas.openxmlformats.org/officeDocument/2006/relationships/ctrlProp" Target="../ctrlProps/ctrlProp256.xml"/><Relationship Id="rId7" Type="http://schemas.openxmlformats.org/officeDocument/2006/relationships/ctrlProp" Target="../ctrlProps/ctrlProp174.xml"/><Relationship Id="rId71" Type="http://schemas.openxmlformats.org/officeDocument/2006/relationships/ctrlProp" Target="../ctrlProps/ctrlProp238.xml"/><Relationship Id="rId92" Type="http://schemas.openxmlformats.org/officeDocument/2006/relationships/ctrlProp" Target="../ctrlProps/ctrlProp259.xml"/><Relationship Id="rId2" Type="http://schemas.openxmlformats.org/officeDocument/2006/relationships/drawing" Target="../drawings/drawing5.xml"/><Relationship Id="rId16" Type="http://schemas.openxmlformats.org/officeDocument/2006/relationships/ctrlProp" Target="../ctrlProps/ctrlProp183.xml"/><Relationship Id="rId29" Type="http://schemas.openxmlformats.org/officeDocument/2006/relationships/ctrlProp" Target="../ctrlProps/ctrlProp196.xml"/><Relationship Id="rId11" Type="http://schemas.openxmlformats.org/officeDocument/2006/relationships/ctrlProp" Target="../ctrlProps/ctrlProp178.xml"/><Relationship Id="rId24" Type="http://schemas.openxmlformats.org/officeDocument/2006/relationships/ctrlProp" Target="../ctrlProps/ctrlProp191.xml"/><Relationship Id="rId32" Type="http://schemas.openxmlformats.org/officeDocument/2006/relationships/ctrlProp" Target="../ctrlProps/ctrlProp199.xml"/><Relationship Id="rId37" Type="http://schemas.openxmlformats.org/officeDocument/2006/relationships/ctrlProp" Target="../ctrlProps/ctrlProp204.xml"/><Relationship Id="rId40" Type="http://schemas.openxmlformats.org/officeDocument/2006/relationships/ctrlProp" Target="../ctrlProps/ctrlProp207.xml"/><Relationship Id="rId45" Type="http://schemas.openxmlformats.org/officeDocument/2006/relationships/ctrlProp" Target="../ctrlProps/ctrlProp212.xml"/><Relationship Id="rId53" Type="http://schemas.openxmlformats.org/officeDocument/2006/relationships/ctrlProp" Target="../ctrlProps/ctrlProp220.xml"/><Relationship Id="rId58" Type="http://schemas.openxmlformats.org/officeDocument/2006/relationships/ctrlProp" Target="../ctrlProps/ctrlProp225.xml"/><Relationship Id="rId66" Type="http://schemas.openxmlformats.org/officeDocument/2006/relationships/ctrlProp" Target="../ctrlProps/ctrlProp233.xml"/><Relationship Id="rId74" Type="http://schemas.openxmlformats.org/officeDocument/2006/relationships/ctrlProp" Target="../ctrlProps/ctrlProp241.xml"/><Relationship Id="rId79" Type="http://schemas.openxmlformats.org/officeDocument/2006/relationships/ctrlProp" Target="../ctrlProps/ctrlProp246.xml"/><Relationship Id="rId87" Type="http://schemas.openxmlformats.org/officeDocument/2006/relationships/ctrlProp" Target="../ctrlProps/ctrlProp254.xml"/><Relationship Id="rId102" Type="http://schemas.openxmlformats.org/officeDocument/2006/relationships/ctrlProp" Target="../ctrlProps/ctrlProp269.xml"/><Relationship Id="rId5" Type="http://schemas.openxmlformats.org/officeDocument/2006/relationships/ctrlProp" Target="../ctrlProps/ctrlProp172.xml"/><Relationship Id="rId61" Type="http://schemas.openxmlformats.org/officeDocument/2006/relationships/ctrlProp" Target="../ctrlProps/ctrlProp228.xml"/><Relationship Id="rId82" Type="http://schemas.openxmlformats.org/officeDocument/2006/relationships/ctrlProp" Target="../ctrlProps/ctrlProp249.xml"/><Relationship Id="rId90" Type="http://schemas.openxmlformats.org/officeDocument/2006/relationships/ctrlProp" Target="../ctrlProps/ctrlProp257.xml"/><Relationship Id="rId95" Type="http://schemas.openxmlformats.org/officeDocument/2006/relationships/ctrlProp" Target="../ctrlProps/ctrlProp262.xml"/><Relationship Id="rId19" Type="http://schemas.openxmlformats.org/officeDocument/2006/relationships/ctrlProp" Target="../ctrlProps/ctrlProp186.xml"/><Relationship Id="rId14" Type="http://schemas.openxmlformats.org/officeDocument/2006/relationships/ctrlProp" Target="../ctrlProps/ctrlProp181.xml"/><Relationship Id="rId22" Type="http://schemas.openxmlformats.org/officeDocument/2006/relationships/ctrlProp" Target="../ctrlProps/ctrlProp189.xml"/><Relationship Id="rId27" Type="http://schemas.openxmlformats.org/officeDocument/2006/relationships/ctrlProp" Target="../ctrlProps/ctrlProp194.xml"/><Relationship Id="rId30" Type="http://schemas.openxmlformats.org/officeDocument/2006/relationships/ctrlProp" Target="../ctrlProps/ctrlProp197.xml"/><Relationship Id="rId35" Type="http://schemas.openxmlformats.org/officeDocument/2006/relationships/ctrlProp" Target="../ctrlProps/ctrlProp202.xml"/><Relationship Id="rId43" Type="http://schemas.openxmlformats.org/officeDocument/2006/relationships/ctrlProp" Target="../ctrlProps/ctrlProp210.xml"/><Relationship Id="rId48" Type="http://schemas.openxmlformats.org/officeDocument/2006/relationships/ctrlProp" Target="../ctrlProps/ctrlProp215.xml"/><Relationship Id="rId56" Type="http://schemas.openxmlformats.org/officeDocument/2006/relationships/ctrlProp" Target="../ctrlProps/ctrlProp223.xml"/><Relationship Id="rId64" Type="http://schemas.openxmlformats.org/officeDocument/2006/relationships/ctrlProp" Target="../ctrlProps/ctrlProp231.xml"/><Relationship Id="rId69" Type="http://schemas.openxmlformats.org/officeDocument/2006/relationships/ctrlProp" Target="../ctrlProps/ctrlProp236.xml"/><Relationship Id="rId77" Type="http://schemas.openxmlformats.org/officeDocument/2006/relationships/ctrlProp" Target="../ctrlProps/ctrlProp244.xml"/><Relationship Id="rId100" Type="http://schemas.openxmlformats.org/officeDocument/2006/relationships/ctrlProp" Target="../ctrlProps/ctrlProp267.xml"/><Relationship Id="rId105" Type="http://schemas.openxmlformats.org/officeDocument/2006/relationships/ctrlProp" Target="../ctrlProps/ctrlProp272.xml"/><Relationship Id="rId8" Type="http://schemas.openxmlformats.org/officeDocument/2006/relationships/ctrlProp" Target="../ctrlProps/ctrlProp175.xml"/><Relationship Id="rId51" Type="http://schemas.openxmlformats.org/officeDocument/2006/relationships/ctrlProp" Target="../ctrlProps/ctrlProp218.xml"/><Relationship Id="rId72" Type="http://schemas.openxmlformats.org/officeDocument/2006/relationships/ctrlProp" Target="../ctrlProps/ctrlProp239.xml"/><Relationship Id="rId80" Type="http://schemas.openxmlformats.org/officeDocument/2006/relationships/ctrlProp" Target="../ctrlProps/ctrlProp247.xml"/><Relationship Id="rId85" Type="http://schemas.openxmlformats.org/officeDocument/2006/relationships/ctrlProp" Target="../ctrlProps/ctrlProp252.xml"/><Relationship Id="rId93" Type="http://schemas.openxmlformats.org/officeDocument/2006/relationships/ctrlProp" Target="../ctrlProps/ctrlProp260.xml"/><Relationship Id="rId98" Type="http://schemas.openxmlformats.org/officeDocument/2006/relationships/ctrlProp" Target="../ctrlProps/ctrlProp265.xml"/><Relationship Id="rId3" Type="http://schemas.openxmlformats.org/officeDocument/2006/relationships/vmlDrawing" Target="../drawings/vmlDrawing3.vml"/><Relationship Id="rId12" Type="http://schemas.openxmlformats.org/officeDocument/2006/relationships/ctrlProp" Target="../ctrlProps/ctrlProp179.xml"/><Relationship Id="rId17" Type="http://schemas.openxmlformats.org/officeDocument/2006/relationships/ctrlProp" Target="../ctrlProps/ctrlProp184.xml"/><Relationship Id="rId25" Type="http://schemas.openxmlformats.org/officeDocument/2006/relationships/ctrlProp" Target="../ctrlProps/ctrlProp192.xml"/><Relationship Id="rId33" Type="http://schemas.openxmlformats.org/officeDocument/2006/relationships/ctrlProp" Target="../ctrlProps/ctrlProp200.xml"/><Relationship Id="rId38" Type="http://schemas.openxmlformats.org/officeDocument/2006/relationships/ctrlProp" Target="../ctrlProps/ctrlProp205.xml"/><Relationship Id="rId46" Type="http://schemas.openxmlformats.org/officeDocument/2006/relationships/ctrlProp" Target="../ctrlProps/ctrlProp213.xml"/><Relationship Id="rId59" Type="http://schemas.openxmlformats.org/officeDocument/2006/relationships/ctrlProp" Target="../ctrlProps/ctrlProp226.xml"/><Relationship Id="rId67" Type="http://schemas.openxmlformats.org/officeDocument/2006/relationships/ctrlProp" Target="../ctrlProps/ctrlProp234.xml"/><Relationship Id="rId103" Type="http://schemas.openxmlformats.org/officeDocument/2006/relationships/ctrlProp" Target="../ctrlProps/ctrlProp270.xml"/><Relationship Id="rId20" Type="http://schemas.openxmlformats.org/officeDocument/2006/relationships/ctrlProp" Target="../ctrlProps/ctrlProp187.xml"/><Relationship Id="rId41" Type="http://schemas.openxmlformats.org/officeDocument/2006/relationships/ctrlProp" Target="../ctrlProps/ctrlProp208.xml"/><Relationship Id="rId54" Type="http://schemas.openxmlformats.org/officeDocument/2006/relationships/ctrlProp" Target="../ctrlProps/ctrlProp221.xml"/><Relationship Id="rId62" Type="http://schemas.openxmlformats.org/officeDocument/2006/relationships/ctrlProp" Target="../ctrlProps/ctrlProp229.xml"/><Relationship Id="rId70" Type="http://schemas.openxmlformats.org/officeDocument/2006/relationships/ctrlProp" Target="../ctrlProps/ctrlProp237.xml"/><Relationship Id="rId75" Type="http://schemas.openxmlformats.org/officeDocument/2006/relationships/ctrlProp" Target="../ctrlProps/ctrlProp242.xml"/><Relationship Id="rId83" Type="http://schemas.openxmlformats.org/officeDocument/2006/relationships/ctrlProp" Target="../ctrlProps/ctrlProp250.xml"/><Relationship Id="rId88" Type="http://schemas.openxmlformats.org/officeDocument/2006/relationships/ctrlProp" Target="../ctrlProps/ctrlProp255.xml"/><Relationship Id="rId91" Type="http://schemas.openxmlformats.org/officeDocument/2006/relationships/ctrlProp" Target="../ctrlProps/ctrlProp258.xml"/><Relationship Id="rId96" Type="http://schemas.openxmlformats.org/officeDocument/2006/relationships/ctrlProp" Target="../ctrlProps/ctrlProp263.xml"/><Relationship Id="rId1" Type="http://schemas.openxmlformats.org/officeDocument/2006/relationships/printerSettings" Target="../printerSettings/printerSettings5.bin"/><Relationship Id="rId6" Type="http://schemas.openxmlformats.org/officeDocument/2006/relationships/ctrlProp" Target="../ctrlProps/ctrlProp173.xml"/><Relationship Id="rId15" Type="http://schemas.openxmlformats.org/officeDocument/2006/relationships/ctrlProp" Target="../ctrlProps/ctrlProp182.xml"/><Relationship Id="rId23" Type="http://schemas.openxmlformats.org/officeDocument/2006/relationships/ctrlProp" Target="../ctrlProps/ctrlProp190.xml"/><Relationship Id="rId28" Type="http://schemas.openxmlformats.org/officeDocument/2006/relationships/ctrlProp" Target="../ctrlProps/ctrlProp195.xml"/><Relationship Id="rId36" Type="http://schemas.openxmlformats.org/officeDocument/2006/relationships/ctrlProp" Target="../ctrlProps/ctrlProp203.xml"/><Relationship Id="rId49" Type="http://schemas.openxmlformats.org/officeDocument/2006/relationships/ctrlProp" Target="../ctrlProps/ctrlProp216.xml"/><Relationship Id="rId57" Type="http://schemas.openxmlformats.org/officeDocument/2006/relationships/ctrlProp" Target="../ctrlProps/ctrlProp224.xml"/><Relationship Id="rId106" Type="http://schemas.openxmlformats.org/officeDocument/2006/relationships/ctrlProp" Target="../ctrlProps/ctrlProp273.xml"/><Relationship Id="rId10" Type="http://schemas.openxmlformats.org/officeDocument/2006/relationships/ctrlProp" Target="../ctrlProps/ctrlProp177.xml"/><Relationship Id="rId31" Type="http://schemas.openxmlformats.org/officeDocument/2006/relationships/ctrlProp" Target="../ctrlProps/ctrlProp198.xml"/><Relationship Id="rId44" Type="http://schemas.openxmlformats.org/officeDocument/2006/relationships/ctrlProp" Target="../ctrlProps/ctrlProp211.xml"/><Relationship Id="rId52" Type="http://schemas.openxmlformats.org/officeDocument/2006/relationships/ctrlProp" Target="../ctrlProps/ctrlProp219.xml"/><Relationship Id="rId60" Type="http://schemas.openxmlformats.org/officeDocument/2006/relationships/ctrlProp" Target="../ctrlProps/ctrlProp227.xml"/><Relationship Id="rId65" Type="http://schemas.openxmlformats.org/officeDocument/2006/relationships/ctrlProp" Target="../ctrlProps/ctrlProp232.xml"/><Relationship Id="rId73" Type="http://schemas.openxmlformats.org/officeDocument/2006/relationships/ctrlProp" Target="../ctrlProps/ctrlProp240.xml"/><Relationship Id="rId78" Type="http://schemas.openxmlformats.org/officeDocument/2006/relationships/ctrlProp" Target="../ctrlProps/ctrlProp245.xml"/><Relationship Id="rId81" Type="http://schemas.openxmlformats.org/officeDocument/2006/relationships/ctrlProp" Target="../ctrlProps/ctrlProp248.xml"/><Relationship Id="rId86" Type="http://schemas.openxmlformats.org/officeDocument/2006/relationships/ctrlProp" Target="../ctrlProps/ctrlProp253.xml"/><Relationship Id="rId94" Type="http://schemas.openxmlformats.org/officeDocument/2006/relationships/ctrlProp" Target="../ctrlProps/ctrlProp261.xml"/><Relationship Id="rId99" Type="http://schemas.openxmlformats.org/officeDocument/2006/relationships/ctrlProp" Target="../ctrlProps/ctrlProp266.xml"/><Relationship Id="rId101" Type="http://schemas.openxmlformats.org/officeDocument/2006/relationships/ctrlProp" Target="../ctrlProps/ctrlProp268.xml"/><Relationship Id="rId4" Type="http://schemas.openxmlformats.org/officeDocument/2006/relationships/ctrlProp" Target="../ctrlProps/ctrlProp171.xml"/><Relationship Id="rId9" Type="http://schemas.openxmlformats.org/officeDocument/2006/relationships/ctrlProp" Target="../ctrlProps/ctrlProp176.xml"/><Relationship Id="rId13" Type="http://schemas.openxmlformats.org/officeDocument/2006/relationships/ctrlProp" Target="../ctrlProps/ctrlProp180.xml"/><Relationship Id="rId18" Type="http://schemas.openxmlformats.org/officeDocument/2006/relationships/ctrlProp" Target="../ctrlProps/ctrlProp185.xml"/><Relationship Id="rId39" Type="http://schemas.openxmlformats.org/officeDocument/2006/relationships/ctrlProp" Target="../ctrlProps/ctrlProp206.xml"/><Relationship Id="rId34" Type="http://schemas.openxmlformats.org/officeDocument/2006/relationships/ctrlProp" Target="../ctrlProps/ctrlProp201.xml"/><Relationship Id="rId50" Type="http://schemas.openxmlformats.org/officeDocument/2006/relationships/ctrlProp" Target="../ctrlProps/ctrlProp217.xml"/><Relationship Id="rId55" Type="http://schemas.openxmlformats.org/officeDocument/2006/relationships/ctrlProp" Target="../ctrlProps/ctrlProp222.xml"/><Relationship Id="rId76" Type="http://schemas.openxmlformats.org/officeDocument/2006/relationships/ctrlProp" Target="../ctrlProps/ctrlProp243.xml"/><Relationship Id="rId97" Type="http://schemas.openxmlformats.org/officeDocument/2006/relationships/ctrlProp" Target="../ctrlProps/ctrlProp264.xml"/><Relationship Id="rId104" Type="http://schemas.openxmlformats.org/officeDocument/2006/relationships/ctrlProp" Target="../ctrlProps/ctrlProp27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G30"/>
  <sheetViews>
    <sheetView view="pageLayout" topLeftCell="A10" zoomScaleNormal="145" zoomScaleSheetLayoutView="85" workbookViewId="0">
      <selection activeCell="B2" sqref="B2"/>
    </sheetView>
  </sheetViews>
  <sheetFormatPr baseColWidth="10" defaultColWidth="0" defaultRowHeight="12.75" zeroHeight="1" x14ac:dyDescent="0.2"/>
  <cols>
    <col min="1" max="1" width="14.42578125" style="49" customWidth="1"/>
    <col min="2" max="2" width="10.85546875" style="49" customWidth="1"/>
    <col min="3" max="3" width="13" style="49" customWidth="1"/>
    <col min="4" max="4" width="23.7109375" style="49" customWidth="1"/>
    <col min="5" max="5" width="10.5703125" style="49" customWidth="1"/>
    <col min="6" max="6" width="27" style="49" customWidth="1"/>
    <col min="7" max="16384" width="3" style="49" hidden="1"/>
  </cols>
  <sheetData>
    <row r="1" spans="1:7" ht="33" customHeight="1" x14ac:dyDescent="0.2"/>
    <row r="2" spans="1:7" ht="33" customHeight="1" x14ac:dyDescent="0.2"/>
    <row r="3" spans="1:7" ht="33" customHeight="1" x14ac:dyDescent="0.2"/>
    <row r="4" spans="1:7" ht="45" customHeight="1" x14ac:dyDescent="0.65">
      <c r="A4" s="520" t="s">
        <v>211</v>
      </c>
    </row>
    <row r="5" spans="1:7" ht="33" customHeight="1" x14ac:dyDescent="0.5">
      <c r="A5" s="521"/>
      <c r="B5" s="50"/>
    </row>
    <row r="6" spans="1:7" ht="33" customHeight="1" x14ac:dyDescent="0.2">
      <c r="A6" s="491" t="s">
        <v>207</v>
      </c>
      <c r="F6" s="196"/>
    </row>
    <row r="7" spans="1:7" ht="34.5" customHeight="1" x14ac:dyDescent="0.2"/>
    <row r="8" spans="1:7" s="55" customFormat="1" ht="24.95" customHeight="1" x14ac:dyDescent="0.2">
      <c r="A8" s="493" t="s">
        <v>94</v>
      </c>
      <c r="B8" s="493"/>
      <c r="C8" s="493"/>
      <c r="D8" s="493"/>
      <c r="E8" s="481"/>
      <c r="F8" s="481"/>
    </row>
    <row r="9" spans="1:7" s="55" customFormat="1" ht="33" customHeight="1" x14ac:dyDescent="0.2">
      <c r="A9" s="523"/>
      <c r="B9" s="494"/>
      <c r="C9" s="494"/>
      <c r="E9" s="134"/>
      <c r="F9" s="134"/>
    </row>
    <row r="10" spans="1:7" s="55" customFormat="1" ht="33" customHeight="1" x14ac:dyDescent="0.2">
      <c r="A10" s="522"/>
      <c r="B10" s="494"/>
      <c r="C10" s="494"/>
      <c r="E10" s="134"/>
      <c r="F10" s="134"/>
    </row>
    <row r="11" spans="1:7" s="55" customFormat="1" ht="33" customHeight="1" x14ac:dyDescent="0.2">
      <c r="A11" s="522"/>
      <c r="B11" s="494"/>
      <c r="C11" s="494"/>
      <c r="E11" s="480"/>
      <c r="F11" s="480"/>
      <c r="G11" s="135"/>
    </row>
    <row r="12" spans="1:7" s="55" customFormat="1" ht="33" customHeight="1" x14ac:dyDescent="0.2">
      <c r="A12" s="522"/>
      <c r="B12" s="494"/>
      <c r="C12" s="494"/>
      <c r="E12" s="136"/>
      <c r="F12" s="136"/>
      <c r="G12" s="135"/>
    </row>
    <row r="13" spans="1:7" s="55" customFormat="1" ht="33" customHeight="1" x14ac:dyDescent="0.2">
      <c r="A13" s="522"/>
      <c r="B13" s="494"/>
      <c r="C13" s="494"/>
      <c r="E13" s="136"/>
      <c r="F13" s="136"/>
    </row>
    <row r="14" spans="1:7" s="55" customFormat="1" ht="24.75" customHeight="1" x14ac:dyDescent="0.2">
      <c r="A14" s="522"/>
      <c r="B14" s="494"/>
      <c r="C14" s="494"/>
      <c r="E14" s="136"/>
      <c r="F14" s="136"/>
    </row>
    <row r="15" spans="1:7" ht="60.75" customHeight="1" x14ac:dyDescent="0.2">
      <c r="C15" s="133"/>
    </row>
    <row r="16" spans="1:7" ht="33" customHeight="1" x14ac:dyDescent="0.2"/>
    <row r="17" spans="1:6" ht="33" customHeight="1" x14ac:dyDescent="0.2"/>
    <row r="18" spans="1:6" ht="35.25" customHeight="1" x14ac:dyDescent="0.3">
      <c r="A18" s="540"/>
      <c r="B18" s="540"/>
      <c r="C18" s="490"/>
      <c r="D18" s="478"/>
      <c r="F18" s="478"/>
    </row>
    <row r="19" spans="1:6" ht="45.75" customHeight="1" x14ac:dyDescent="0.2">
      <c r="A19" s="542" t="s">
        <v>58</v>
      </c>
      <c r="B19" s="542"/>
      <c r="C19" s="490"/>
      <c r="D19" s="492" t="s">
        <v>119</v>
      </c>
      <c r="F19" s="492" t="s">
        <v>208</v>
      </c>
    </row>
    <row r="20" spans="1:6" ht="49.5" customHeight="1" x14ac:dyDescent="0.2">
      <c r="A20" s="541" t="s">
        <v>126</v>
      </c>
      <c r="B20" s="541"/>
      <c r="C20" s="489"/>
      <c r="D20" s="479" t="s">
        <v>120</v>
      </c>
      <c r="E20" s="489"/>
      <c r="F20" s="479" t="s">
        <v>209</v>
      </c>
    </row>
    <row r="21" spans="1:6" ht="31.5" customHeight="1" x14ac:dyDescent="0.2">
      <c r="C21" s="196"/>
      <c r="F21" s="57"/>
    </row>
    <row r="22" spans="1:6" ht="67.5" customHeight="1" x14ac:dyDescent="0.2">
      <c r="F22" s="528"/>
    </row>
    <row r="23" spans="1:6" ht="33" hidden="1" customHeight="1" x14ac:dyDescent="0.2"/>
    <row r="24" spans="1:6" ht="33" hidden="1" customHeight="1" x14ac:dyDescent="0.2"/>
    <row r="25" spans="1:6" ht="33" hidden="1" customHeight="1" x14ac:dyDescent="0.2"/>
    <row r="26" spans="1:6" ht="33" hidden="1" customHeight="1" x14ac:dyDescent="0.2"/>
    <row r="27" spans="1:6" ht="33" hidden="1" customHeight="1" x14ac:dyDescent="0.2"/>
    <row r="28" spans="1:6" ht="33" hidden="1" customHeight="1" x14ac:dyDescent="0.2"/>
    <row r="29" spans="1:6" ht="33" hidden="1" customHeight="1" x14ac:dyDescent="0.2"/>
    <row r="30" spans="1:6" hidden="1" x14ac:dyDescent="0.2"/>
  </sheetData>
  <sheetProtection password="CCFB" sheet="1" objects="1" scenarios="1" selectLockedCells="1" selectUnlockedCells="1"/>
  <mergeCells count="3">
    <mergeCell ref="A18:B18"/>
    <mergeCell ref="A20:B20"/>
    <mergeCell ref="A19:B19"/>
  </mergeCells>
  <phoneticPr fontId="2" type="noConversion"/>
  <pageMargins left="0.78740157480314965" right="0.67169117647058818" top="0.98425196850393704" bottom="0.98425196850393704" header="0.51181102362204722" footer="0.51181102362204722"/>
  <pageSetup paperSize="9" scale="87" orientation="portrait" r:id="rId1"/>
  <headerFooter>
    <oddHeader xml:space="preserve">&amp;L
&amp;C &amp;R </oddHeader>
    <oddFooter>&amp;L&amp;8&amp;K00-047WM-Fitness Check für KMU
© Fraunhofer IPK (2011)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L46"/>
  <sheetViews>
    <sheetView tabSelected="1" view="pageLayout" zoomScaleNormal="130" zoomScaleSheetLayoutView="70" workbookViewId="0">
      <selection activeCell="C14" sqref="C14:J14"/>
    </sheetView>
  </sheetViews>
  <sheetFormatPr baseColWidth="10" defaultColWidth="0" defaultRowHeight="12.75" zeroHeight="1" x14ac:dyDescent="0.2"/>
  <cols>
    <col min="1" max="1" width="5.7109375" style="49" customWidth="1"/>
    <col min="2" max="2" width="16.7109375" style="49" customWidth="1"/>
    <col min="3" max="7" width="8.7109375" style="49" customWidth="1"/>
    <col min="8" max="8" width="7" style="49" customWidth="1"/>
    <col min="9" max="9" width="2.42578125" style="49" customWidth="1"/>
    <col min="10" max="10" width="18.42578125" style="49" customWidth="1"/>
    <col min="11" max="11" width="8.85546875" style="49" hidden="1" customWidth="1"/>
    <col min="12" max="12" width="8.5703125" style="49" hidden="1" customWidth="1"/>
    <col min="13" max="16384" width="11.42578125" style="49" hidden="1"/>
  </cols>
  <sheetData>
    <row r="1" spans="1:10" ht="50.25" customHeight="1" x14ac:dyDescent="0.2">
      <c r="A1" s="429"/>
    </row>
    <row r="2" spans="1:10" s="112" customFormat="1" ht="33.75" customHeight="1" thickBot="1" x14ac:dyDescent="0.25">
      <c r="A2" s="439" t="s">
        <v>186</v>
      </c>
    </row>
    <row r="3" spans="1:10" s="55" customFormat="1" ht="20.25" customHeight="1" thickBot="1" x14ac:dyDescent="0.25">
      <c r="A3" s="440" t="s">
        <v>98</v>
      </c>
      <c r="B3" s="129"/>
      <c r="C3" s="129"/>
      <c r="D3" s="129"/>
      <c r="E3" s="129"/>
      <c r="F3" s="129"/>
      <c r="G3" s="129"/>
      <c r="H3" s="129"/>
      <c r="I3" s="129"/>
      <c r="J3" s="129"/>
    </row>
    <row r="4" spans="1:10" ht="61.5" customHeight="1" thickBot="1" x14ac:dyDescent="0.25">
      <c r="A4" s="428"/>
      <c r="C4" s="547" t="s">
        <v>128</v>
      </c>
      <c r="D4" s="548"/>
      <c r="E4" s="548"/>
      <c r="F4" s="548"/>
      <c r="G4" s="548"/>
      <c r="H4" s="548"/>
      <c r="I4" s="548"/>
      <c r="J4" s="548"/>
    </row>
    <row r="5" spans="1:10" s="55" customFormat="1" ht="24.75" customHeight="1" thickBot="1" x14ac:dyDescent="0.25">
      <c r="A5" s="428"/>
      <c r="B5" s="529"/>
      <c r="C5" s="128" t="s">
        <v>125</v>
      </c>
      <c r="D5" s="129"/>
      <c r="E5" s="129"/>
      <c r="F5" s="129"/>
      <c r="G5" s="129"/>
      <c r="H5" s="129"/>
      <c r="I5" s="129"/>
      <c r="J5" s="129"/>
    </row>
    <row r="6" spans="1:10" s="55" customFormat="1" ht="6" customHeight="1" x14ac:dyDescent="0.2">
      <c r="A6" s="488"/>
      <c r="C6" s="495"/>
      <c r="D6" s="496"/>
      <c r="E6" s="496"/>
      <c r="F6" s="496"/>
      <c r="G6" s="496"/>
      <c r="H6" s="496"/>
      <c r="I6" s="496"/>
      <c r="J6" s="496"/>
    </row>
    <row r="7" spans="1:10" ht="19.5" customHeight="1" x14ac:dyDescent="0.2">
      <c r="A7" s="428"/>
      <c r="C7" s="549" t="s">
        <v>103</v>
      </c>
      <c r="D7" s="549"/>
      <c r="E7" s="549"/>
      <c r="F7" s="549"/>
      <c r="G7" s="549"/>
      <c r="H7" s="549"/>
      <c r="I7" s="549"/>
      <c r="J7" s="549"/>
    </row>
    <row r="8" spans="1:10" ht="33.75" customHeight="1" x14ac:dyDescent="0.2">
      <c r="A8" s="428"/>
      <c r="C8" s="550" t="s">
        <v>129</v>
      </c>
      <c r="D8" s="550"/>
      <c r="E8" s="550"/>
      <c r="F8" s="550"/>
      <c r="G8" s="550"/>
      <c r="H8" s="550"/>
      <c r="I8" s="550"/>
      <c r="J8" s="550"/>
    </row>
    <row r="9" spans="1:10" ht="40.5" customHeight="1" x14ac:dyDescent="0.2">
      <c r="A9" s="428"/>
      <c r="C9" s="550" t="s">
        <v>130</v>
      </c>
      <c r="D9" s="550"/>
      <c r="E9" s="550"/>
      <c r="F9" s="550"/>
      <c r="G9" s="550"/>
      <c r="H9" s="550"/>
      <c r="I9" s="550"/>
      <c r="J9" s="550"/>
    </row>
    <row r="10" spans="1:10" ht="33.75" customHeight="1" x14ac:dyDescent="0.2">
      <c r="A10" s="428"/>
      <c r="C10" s="551" t="s">
        <v>131</v>
      </c>
      <c r="D10" s="551"/>
      <c r="E10" s="551"/>
      <c r="F10" s="551"/>
      <c r="G10" s="551"/>
      <c r="H10" s="551"/>
      <c r="I10" s="551"/>
      <c r="J10" s="551"/>
    </row>
    <row r="11" spans="1:10" ht="31.5" customHeight="1" thickBot="1" x14ac:dyDescent="0.25">
      <c r="A11" s="488"/>
      <c r="C11" s="484"/>
      <c r="D11" s="484"/>
      <c r="E11" s="484"/>
      <c r="F11" s="484"/>
      <c r="G11" s="484"/>
      <c r="H11" s="484"/>
      <c r="I11" s="484"/>
      <c r="J11" s="484"/>
    </row>
    <row r="12" spans="1:10" s="55" customFormat="1" ht="20.25" customHeight="1" thickBot="1" x14ac:dyDescent="0.25">
      <c r="A12" s="428"/>
      <c r="C12" s="128" t="s">
        <v>3</v>
      </c>
      <c r="D12" s="129"/>
      <c r="E12" s="129"/>
      <c r="F12" s="129"/>
      <c r="G12" s="129"/>
      <c r="H12" s="129"/>
      <c r="I12" s="129"/>
      <c r="J12" s="129"/>
    </row>
    <row r="13" spans="1:10" s="55" customFormat="1" ht="6" customHeight="1" x14ac:dyDescent="0.2">
      <c r="A13" s="488"/>
      <c r="C13" s="497"/>
      <c r="D13" s="131"/>
      <c r="E13" s="131"/>
      <c r="F13" s="131"/>
      <c r="G13" s="131"/>
      <c r="H13" s="131"/>
      <c r="I13" s="131"/>
      <c r="J13" s="131"/>
    </row>
    <row r="14" spans="1:10" s="55" customFormat="1" ht="95.25" customHeight="1" x14ac:dyDescent="0.2">
      <c r="A14" s="430"/>
      <c r="C14" s="552" t="s">
        <v>216</v>
      </c>
      <c r="D14" s="553"/>
      <c r="E14" s="553"/>
      <c r="F14" s="553"/>
      <c r="G14" s="553"/>
      <c r="H14" s="553"/>
      <c r="I14" s="553"/>
      <c r="J14" s="553"/>
    </row>
    <row r="15" spans="1:10" ht="33" customHeight="1" thickBot="1" x14ac:dyDescent="0.25">
      <c r="A15" s="428"/>
      <c r="C15" s="164"/>
      <c r="D15" s="131"/>
      <c r="E15" s="131"/>
      <c r="F15" s="131"/>
      <c r="G15" s="131"/>
      <c r="H15" s="131"/>
      <c r="I15" s="131"/>
      <c r="J15" s="131"/>
    </row>
    <row r="16" spans="1:10" ht="20.25" customHeight="1" thickBot="1" x14ac:dyDescent="0.25">
      <c r="A16" s="428"/>
      <c r="C16" s="128" t="s">
        <v>9</v>
      </c>
      <c r="D16" s="129"/>
      <c r="E16" s="129"/>
      <c r="F16" s="129"/>
      <c r="G16" s="129"/>
      <c r="H16" s="129"/>
      <c r="I16" s="129"/>
      <c r="J16" s="129"/>
    </row>
    <row r="17" spans="1:10" ht="6" customHeight="1" x14ac:dyDescent="0.2">
      <c r="A17" s="488"/>
      <c r="C17" s="497"/>
      <c r="D17" s="131"/>
      <c r="E17" s="131"/>
      <c r="F17" s="131"/>
      <c r="G17" s="131"/>
      <c r="H17" s="131"/>
      <c r="I17" s="131"/>
      <c r="J17" s="131"/>
    </row>
    <row r="18" spans="1:10" s="105" customFormat="1" ht="115.5" customHeight="1" x14ac:dyDescent="0.2">
      <c r="A18" s="229"/>
      <c r="C18" s="543" t="s">
        <v>212</v>
      </c>
      <c r="D18" s="544"/>
      <c r="E18" s="544"/>
      <c r="F18" s="544"/>
      <c r="G18" s="544"/>
      <c r="H18" s="544"/>
      <c r="I18" s="544"/>
      <c r="J18" s="544"/>
    </row>
    <row r="19" spans="1:10" ht="32.25" customHeight="1" thickBot="1" x14ac:dyDescent="0.25">
      <c r="A19" s="428"/>
      <c r="C19" s="130"/>
      <c r="D19" s="131"/>
      <c r="E19" s="131"/>
      <c r="F19" s="131"/>
      <c r="G19" s="131"/>
      <c r="H19" s="131"/>
      <c r="I19" s="131"/>
      <c r="J19" s="131"/>
    </row>
    <row r="20" spans="1:10" ht="19.5" customHeight="1" thickBot="1" x14ac:dyDescent="0.25">
      <c r="A20" s="428"/>
      <c r="C20" s="128" t="s">
        <v>104</v>
      </c>
      <c r="D20" s="129"/>
      <c r="E20" s="129"/>
      <c r="F20" s="129"/>
      <c r="G20" s="129"/>
      <c r="H20" s="129"/>
      <c r="I20" s="129"/>
      <c r="J20" s="129"/>
    </row>
    <row r="21" spans="1:10" s="105" customFormat="1" ht="6" customHeight="1" x14ac:dyDescent="0.3">
      <c r="A21" s="229"/>
      <c r="C21" s="427"/>
      <c r="D21" s="132"/>
      <c r="E21" s="132"/>
      <c r="G21" s="132"/>
      <c r="H21" s="132"/>
      <c r="J21" s="132"/>
    </row>
    <row r="22" spans="1:10" ht="129.75" customHeight="1" x14ac:dyDescent="0.2">
      <c r="A22" s="431"/>
      <c r="C22" s="545" t="s">
        <v>225</v>
      </c>
      <c r="D22" s="546"/>
      <c r="E22" s="546"/>
      <c r="F22" s="546"/>
      <c r="G22" s="546"/>
      <c r="H22" s="546"/>
      <c r="I22" s="546"/>
      <c r="J22" s="546"/>
    </row>
    <row r="23" spans="1:10" s="105" customFormat="1" ht="30" customHeight="1" x14ac:dyDescent="0.2">
      <c r="A23" s="432"/>
      <c r="C23" s="483"/>
      <c r="D23" s="483"/>
      <c r="E23" s="483"/>
      <c r="F23" s="483"/>
      <c r="G23" s="483"/>
      <c r="H23" s="483"/>
      <c r="I23" s="483"/>
      <c r="J23" s="483"/>
    </row>
    <row r="24" spans="1:10" ht="37.5" hidden="1" customHeight="1" x14ac:dyDescent="0.2">
      <c r="A24" s="431"/>
      <c r="C24" s="482"/>
      <c r="D24" s="482"/>
      <c r="E24" s="482"/>
      <c r="F24" s="482"/>
      <c r="G24" s="482"/>
      <c r="H24" s="482"/>
      <c r="I24" s="482"/>
      <c r="J24" s="482"/>
    </row>
    <row r="25" spans="1:10" ht="33" hidden="1" customHeight="1" x14ac:dyDescent="0.2">
      <c r="A25" s="431"/>
    </row>
    <row r="26" spans="1:10" ht="33" hidden="1" customHeight="1" x14ac:dyDescent="0.2">
      <c r="A26" s="431"/>
    </row>
    <row r="27" spans="1:10" ht="33" hidden="1" customHeight="1" x14ac:dyDescent="0.2">
      <c r="A27" s="431"/>
    </row>
    <row r="28" spans="1:10" ht="33" hidden="1" customHeight="1" x14ac:dyDescent="0.2">
      <c r="A28" s="431"/>
    </row>
    <row r="29" spans="1:10" ht="33" hidden="1" customHeight="1" x14ac:dyDescent="0.2">
      <c r="A29" s="431"/>
    </row>
    <row r="30" spans="1:10" hidden="1" x14ac:dyDescent="0.2">
      <c r="A30" s="431"/>
    </row>
    <row r="31" spans="1:10" hidden="1" x14ac:dyDescent="0.2">
      <c r="A31" s="431"/>
    </row>
    <row r="32" spans="1:10" hidden="1" x14ac:dyDescent="0.2">
      <c r="A32" s="431"/>
    </row>
    <row r="33" spans="1:1" hidden="1" x14ac:dyDescent="0.2">
      <c r="A33" s="431"/>
    </row>
    <row r="34" spans="1:1" hidden="1" x14ac:dyDescent="0.2">
      <c r="A34" s="431"/>
    </row>
    <row r="35" spans="1:1" hidden="1" x14ac:dyDescent="0.2">
      <c r="A35" s="431"/>
    </row>
    <row r="36" spans="1:1" hidden="1" x14ac:dyDescent="0.2">
      <c r="A36" s="431"/>
    </row>
    <row r="37" spans="1:1" hidden="1" x14ac:dyDescent="0.2">
      <c r="A37" s="431"/>
    </row>
    <row r="38" spans="1:1" hidden="1" x14ac:dyDescent="0.2">
      <c r="A38" s="431"/>
    </row>
    <row r="39" spans="1:1" hidden="1" x14ac:dyDescent="0.2">
      <c r="A39" s="431"/>
    </row>
    <row r="40" spans="1:1" hidden="1" x14ac:dyDescent="0.2">
      <c r="A40" s="431"/>
    </row>
    <row r="41" spans="1:1" hidden="1" x14ac:dyDescent="0.2">
      <c r="A41" s="431"/>
    </row>
    <row r="42" spans="1:1" hidden="1" x14ac:dyDescent="0.2">
      <c r="A42" s="431"/>
    </row>
    <row r="43" spans="1:1" hidden="1" x14ac:dyDescent="0.2">
      <c r="A43" s="431"/>
    </row>
    <row r="44" spans="1:1" hidden="1" x14ac:dyDescent="0.2">
      <c r="A44" s="431"/>
    </row>
    <row r="45" spans="1:1" hidden="1" x14ac:dyDescent="0.2">
      <c r="A45" s="428"/>
    </row>
    <row r="46" spans="1:1" hidden="1" x14ac:dyDescent="0.2"/>
  </sheetData>
  <sheetProtection password="CCFB" sheet="1" objects="1" scenarios="1" selectLockedCells="1" selectUnlockedCells="1"/>
  <mergeCells count="8">
    <mergeCell ref="C18:J18"/>
    <mergeCell ref="C22:J22"/>
    <mergeCell ref="C4:J4"/>
    <mergeCell ref="C7:J7"/>
    <mergeCell ref="C8:J8"/>
    <mergeCell ref="C9:J9"/>
    <mergeCell ref="C10:J10"/>
    <mergeCell ref="C14:J14"/>
  </mergeCells>
  <phoneticPr fontId="2" type="noConversion"/>
  <pageMargins left="0.7" right="0.7" top="0.75" bottom="0.75" header="0.3" footer="0.3"/>
  <pageSetup paperSize="9" scale="87" orientation="portrait" r:id="rId1"/>
  <headerFooter scaleWithDoc="0" alignWithMargins="0">
    <oddHeader xml:space="preserve">&amp;L &amp;C &amp;R </oddHeader>
    <oddFooter xml:space="preserve">&amp;L&amp;8&amp;K00-047WM-Fitness Check für KMU
© Fraunhofer IPK (2011)&amp;R&amp;8&amp;K00-047&amp;A
</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P64"/>
  <sheetViews>
    <sheetView view="pageLayout" topLeftCell="A13" zoomScaleNormal="130" zoomScaleSheetLayoutView="55" workbookViewId="0">
      <selection activeCell="C15" sqref="C15"/>
    </sheetView>
  </sheetViews>
  <sheetFormatPr baseColWidth="10" defaultColWidth="0" defaultRowHeight="12.75" zeroHeight="1" x14ac:dyDescent="0.2"/>
  <cols>
    <col min="1" max="2" width="3" style="1" customWidth="1"/>
    <col min="3" max="3" width="38.140625" style="1" customWidth="1"/>
    <col min="4" max="8" width="11.42578125" style="1" customWidth="1"/>
    <col min="9" max="9" width="8" style="2" customWidth="1"/>
    <col min="10" max="11" width="10.7109375" style="1" hidden="1" customWidth="1"/>
    <col min="12" max="16384" width="0" style="1" hidden="1"/>
  </cols>
  <sheetData>
    <row r="1" spans="1:16" ht="9.9499999999999993" customHeight="1" x14ac:dyDescent="0.2">
      <c r="A1" s="429"/>
      <c r="B1" s="49"/>
      <c r="C1" s="49"/>
      <c r="D1" s="49"/>
      <c r="E1" s="49"/>
      <c r="F1" s="49"/>
      <c r="G1" s="49"/>
      <c r="H1" s="49"/>
      <c r="I1" s="105"/>
    </row>
    <row r="2" spans="1:16" ht="39" customHeight="1" x14ac:dyDescent="0.2">
      <c r="A2" s="429"/>
      <c r="B2" s="49"/>
      <c r="C2" s="49"/>
      <c r="D2" s="49"/>
      <c r="E2" s="49"/>
      <c r="F2" s="49"/>
      <c r="G2" s="49"/>
      <c r="H2" s="49"/>
      <c r="I2" s="105"/>
      <c r="M2" s="12"/>
    </row>
    <row r="3" spans="1:16" ht="60" customHeight="1" x14ac:dyDescent="0.2">
      <c r="A3" s="428"/>
      <c r="B3" s="49"/>
      <c r="C3" s="556" t="s">
        <v>185</v>
      </c>
      <c r="D3" s="556"/>
      <c r="E3" s="556"/>
      <c r="F3" s="556"/>
      <c r="G3" s="124"/>
      <c r="H3" s="124"/>
      <c r="I3" s="124"/>
      <c r="J3" s="24"/>
      <c r="K3" s="24"/>
      <c r="L3" s="24"/>
      <c r="M3" s="24"/>
      <c r="N3" s="24"/>
      <c r="O3" s="24"/>
      <c r="P3" s="11"/>
    </row>
    <row r="4" spans="1:16" s="2" customFormat="1" ht="20.25" x14ac:dyDescent="0.3">
      <c r="A4" s="428"/>
      <c r="B4" s="105"/>
      <c r="C4" s="125"/>
      <c r="D4" s="105"/>
      <c r="E4" s="105"/>
      <c r="F4" s="105"/>
      <c r="G4" s="105"/>
      <c r="H4" s="105"/>
      <c r="I4" s="105"/>
    </row>
    <row r="5" spans="1:16" s="7" customFormat="1" ht="39" customHeight="1" x14ac:dyDescent="0.2">
      <c r="A5" s="428"/>
      <c r="B5" s="57"/>
      <c r="C5" s="557" t="s">
        <v>54</v>
      </c>
      <c r="D5" s="558"/>
      <c r="E5" s="558"/>
      <c r="F5" s="558"/>
      <c r="G5" s="558"/>
      <c r="H5" s="558"/>
      <c r="I5" s="126"/>
    </row>
    <row r="6" spans="1:16" s="7" customFormat="1" ht="30.95" customHeight="1" x14ac:dyDescent="0.2">
      <c r="A6" s="428"/>
      <c r="B6" s="57"/>
      <c r="C6" s="559" t="s">
        <v>53</v>
      </c>
      <c r="D6" s="560"/>
      <c r="E6" s="560"/>
      <c r="F6" s="560"/>
      <c r="G6" s="560"/>
      <c r="H6" s="560"/>
      <c r="I6" s="126"/>
    </row>
    <row r="7" spans="1:16" s="7" customFormat="1" ht="30.95" customHeight="1" x14ac:dyDescent="0.2">
      <c r="A7" s="428"/>
      <c r="B7" s="57"/>
      <c r="C7" s="445" t="s">
        <v>61</v>
      </c>
      <c r="D7" s="139" t="s">
        <v>17</v>
      </c>
      <c r="E7" s="139" t="s">
        <v>18</v>
      </c>
      <c r="F7" s="139" t="s">
        <v>12</v>
      </c>
      <c r="G7" s="139" t="s">
        <v>13</v>
      </c>
      <c r="H7" s="139" t="s">
        <v>14</v>
      </c>
      <c r="I7" s="57"/>
    </row>
    <row r="8" spans="1:16" ht="30.95" customHeight="1" x14ac:dyDescent="0.2">
      <c r="A8" s="428"/>
      <c r="B8" s="49"/>
      <c r="C8" s="444" t="s">
        <v>19</v>
      </c>
      <c r="D8" s="140"/>
      <c r="E8" s="140"/>
      <c r="F8" s="140"/>
      <c r="G8" s="140"/>
      <c r="H8" s="140"/>
      <c r="I8" s="105"/>
    </row>
    <row r="9" spans="1:16" ht="30.95" customHeight="1" x14ac:dyDescent="0.2">
      <c r="A9" s="428"/>
      <c r="B9" s="49"/>
      <c r="C9" s="444" t="s">
        <v>99</v>
      </c>
      <c r="D9" s="140"/>
      <c r="E9" s="140"/>
      <c r="F9" s="140"/>
      <c r="G9" s="140"/>
      <c r="H9" s="140"/>
      <c r="I9" s="105"/>
    </row>
    <row r="10" spans="1:16" ht="30.95" customHeight="1" x14ac:dyDescent="0.2">
      <c r="A10" s="428"/>
      <c r="B10" s="49"/>
      <c r="C10" s="444" t="s">
        <v>21</v>
      </c>
      <c r="D10" s="140"/>
      <c r="E10" s="140"/>
      <c r="F10" s="140"/>
      <c r="G10" s="140"/>
      <c r="H10" s="140"/>
      <c r="I10" s="105"/>
    </row>
    <row r="11" spans="1:16" ht="30.95" customHeight="1" x14ac:dyDescent="0.2">
      <c r="A11" s="428"/>
      <c r="B11" s="49"/>
      <c r="C11" s="444" t="s">
        <v>22</v>
      </c>
      <c r="D11" s="140"/>
      <c r="E11" s="140"/>
      <c r="F11" s="140"/>
      <c r="G11" s="140"/>
      <c r="H11" s="140"/>
      <c r="I11" s="105"/>
    </row>
    <row r="12" spans="1:16" ht="30.95" customHeight="1" x14ac:dyDescent="0.2">
      <c r="A12" s="428"/>
      <c r="B12" s="49"/>
      <c r="C12" s="444" t="s">
        <v>23</v>
      </c>
      <c r="D12" s="140"/>
      <c r="E12" s="140"/>
      <c r="F12" s="140"/>
      <c r="G12" s="140"/>
      <c r="H12" s="140"/>
      <c r="I12" s="105"/>
    </row>
    <row r="13" spans="1:16" ht="30.95" customHeight="1" x14ac:dyDescent="0.2">
      <c r="A13" s="428"/>
      <c r="B13" s="49"/>
      <c r="C13" s="444" t="s">
        <v>100</v>
      </c>
      <c r="D13" s="140"/>
      <c r="E13" s="140"/>
      <c r="F13" s="140"/>
      <c r="G13" s="140"/>
      <c r="H13" s="140"/>
      <c r="I13" s="105"/>
    </row>
    <row r="14" spans="1:16" ht="30.95" customHeight="1" x14ac:dyDescent="0.2">
      <c r="A14" s="428"/>
      <c r="B14" s="49"/>
      <c r="C14" s="444" t="s">
        <v>25</v>
      </c>
      <c r="D14" s="140"/>
      <c r="E14" s="140"/>
      <c r="F14" s="140"/>
      <c r="G14" s="140"/>
      <c r="H14" s="140"/>
      <c r="I14" s="105"/>
    </row>
    <row r="15" spans="1:16" ht="30.95" customHeight="1" x14ac:dyDescent="0.2">
      <c r="A15" s="428"/>
      <c r="B15" s="49"/>
      <c r="C15" s="444" t="s">
        <v>26</v>
      </c>
      <c r="D15" s="140"/>
      <c r="E15" s="140"/>
      <c r="F15" s="140"/>
      <c r="G15" s="140"/>
      <c r="H15" s="140"/>
      <c r="I15" s="105"/>
    </row>
    <row r="16" spans="1:16" ht="25.5" customHeight="1" x14ac:dyDescent="0.2">
      <c r="A16" s="428"/>
      <c r="B16" s="49"/>
      <c r="C16" s="444"/>
      <c r="D16" s="498"/>
      <c r="E16" s="498"/>
      <c r="F16" s="498"/>
      <c r="G16" s="498"/>
      <c r="H16" s="498"/>
      <c r="I16" s="55"/>
    </row>
    <row r="17" spans="1:9" ht="27" customHeight="1" x14ac:dyDescent="0.2">
      <c r="A17" s="428"/>
      <c r="B17" s="49"/>
      <c r="C17" s="557" t="s">
        <v>210</v>
      </c>
      <c r="D17" s="558"/>
      <c r="E17" s="558"/>
      <c r="F17" s="558"/>
      <c r="G17" s="558"/>
      <c r="H17" s="558"/>
      <c r="I17" s="57"/>
    </row>
    <row r="18" spans="1:9" ht="30.75" customHeight="1" x14ac:dyDescent="0.2">
      <c r="A18" s="428"/>
      <c r="B18" s="49"/>
      <c r="C18" s="554" t="s">
        <v>127</v>
      </c>
      <c r="D18" s="555"/>
      <c r="E18" s="555"/>
      <c r="F18" s="555"/>
      <c r="G18" s="555"/>
      <c r="H18" s="555"/>
      <c r="I18" s="57"/>
    </row>
    <row r="19" spans="1:9" ht="46.5" customHeight="1" x14ac:dyDescent="0.2">
      <c r="A19" s="428"/>
      <c r="B19" s="49"/>
      <c r="C19" s="443" t="s">
        <v>61</v>
      </c>
      <c r="D19" s="530" t="s">
        <v>217</v>
      </c>
      <c r="E19" s="530" t="s">
        <v>218</v>
      </c>
      <c r="F19" s="530" t="s">
        <v>219</v>
      </c>
      <c r="G19" s="530" t="s">
        <v>220</v>
      </c>
      <c r="H19" s="530" t="s">
        <v>221</v>
      </c>
      <c r="I19" s="57"/>
    </row>
    <row r="20" spans="1:9" ht="30.95" customHeight="1" x14ac:dyDescent="0.2">
      <c r="A20" s="428"/>
      <c r="B20" s="49"/>
      <c r="C20" s="499" t="s">
        <v>19</v>
      </c>
      <c r="D20" s="140"/>
      <c r="E20" s="140"/>
      <c r="F20" s="140"/>
      <c r="G20" s="140"/>
      <c r="H20" s="140"/>
      <c r="I20" s="49"/>
    </row>
    <row r="21" spans="1:9" ht="30.95" customHeight="1" x14ac:dyDescent="0.2">
      <c r="A21" s="428"/>
      <c r="B21" s="49"/>
      <c r="C21" s="499" t="s">
        <v>99</v>
      </c>
      <c r="D21" s="140"/>
      <c r="E21" s="140"/>
      <c r="F21" s="140"/>
      <c r="G21" s="140"/>
      <c r="H21" s="140"/>
      <c r="I21" s="49"/>
    </row>
    <row r="22" spans="1:9" ht="30.95" customHeight="1" x14ac:dyDescent="0.2">
      <c r="A22" s="428"/>
      <c r="B22" s="49"/>
      <c r="C22" s="499" t="s">
        <v>21</v>
      </c>
      <c r="D22" s="140"/>
      <c r="E22" s="140"/>
      <c r="F22" s="140"/>
      <c r="G22" s="140"/>
      <c r="H22" s="140"/>
      <c r="I22" s="49"/>
    </row>
    <row r="23" spans="1:9" ht="30.95" customHeight="1" x14ac:dyDescent="0.2">
      <c r="A23" s="428"/>
      <c r="B23" s="49"/>
      <c r="C23" s="499" t="s">
        <v>22</v>
      </c>
      <c r="D23" s="140"/>
      <c r="E23" s="140"/>
      <c r="F23" s="140"/>
      <c r="G23" s="140"/>
      <c r="H23" s="140"/>
      <c r="I23" s="49"/>
    </row>
    <row r="24" spans="1:9" ht="30.95" customHeight="1" x14ac:dyDescent="0.2">
      <c r="A24" s="428"/>
      <c r="B24" s="49"/>
      <c r="C24" s="499" t="s">
        <v>23</v>
      </c>
      <c r="D24" s="140"/>
      <c r="E24" s="140"/>
      <c r="F24" s="140"/>
      <c r="G24" s="140"/>
      <c r="H24" s="140"/>
      <c r="I24" s="49"/>
    </row>
    <row r="25" spans="1:9" ht="30.95" customHeight="1" x14ac:dyDescent="0.2">
      <c r="A25" s="428"/>
      <c r="B25" s="49"/>
      <c r="C25" s="499" t="s">
        <v>100</v>
      </c>
      <c r="D25" s="140"/>
      <c r="E25" s="140"/>
      <c r="F25" s="140"/>
      <c r="G25" s="140"/>
      <c r="H25" s="140"/>
      <c r="I25" s="49"/>
    </row>
    <row r="26" spans="1:9" ht="30.95" customHeight="1" x14ac:dyDescent="0.2">
      <c r="A26" s="428"/>
      <c r="B26" s="49"/>
      <c r="C26" s="499" t="s">
        <v>25</v>
      </c>
      <c r="D26" s="140"/>
      <c r="E26" s="140"/>
      <c r="F26" s="140"/>
      <c r="G26" s="140"/>
      <c r="H26" s="140"/>
      <c r="I26" s="49"/>
    </row>
    <row r="27" spans="1:9" ht="24" customHeight="1" x14ac:dyDescent="0.2">
      <c r="A27" s="428"/>
      <c r="B27" s="49"/>
      <c r="C27" s="499" t="s">
        <v>26</v>
      </c>
      <c r="D27" s="140"/>
      <c r="E27" s="140"/>
      <c r="F27" s="140"/>
      <c r="G27" s="140"/>
      <c r="H27" s="140"/>
      <c r="I27" s="49"/>
    </row>
    <row r="28" spans="1:9" ht="42" customHeight="1" x14ac:dyDescent="0.2">
      <c r="C28" s="3"/>
      <c r="I28" s="1"/>
    </row>
    <row r="29" spans="1:9" ht="33" hidden="1" customHeight="1" x14ac:dyDescent="0.2">
      <c r="A29" s="8"/>
    </row>
    <row r="30" spans="1:9" ht="33" hidden="1" customHeight="1" x14ac:dyDescent="0.2">
      <c r="H30" s="2"/>
      <c r="I30" s="1"/>
    </row>
    <row r="31" spans="1:9" ht="33" hidden="1" customHeight="1" x14ac:dyDescent="0.2"/>
    <row r="32" spans="1:9" ht="33" hidden="1" customHeight="1" x14ac:dyDescent="0.2"/>
    <row r="33" ht="33" hidden="1" customHeight="1" x14ac:dyDescent="0.2"/>
    <row r="34" ht="33" hidden="1" customHeight="1" x14ac:dyDescent="0.2"/>
    <row r="35" ht="33" hidden="1" customHeight="1" x14ac:dyDescent="0.2"/>
    <row r="36" ht="33" hidden="1" customHeight="1" x14ac:dyDescent="0.2"/>
    <row r="37" ht="33" hidden="1" customHeight="1" x14ac:dyDescent="0.2"/>
    <row r="38" ht="33" hidden="1" customHeight="1" x14ac:dyDescent="0.2"/>
    <row r="39" ht="33" hidden="1" customHeight="1" x14ac:dyDescent="0.2"/>
    <row r="40" ht="33" hidden="1" customHeight="1" x14ac:dyDescent="0.2"/>
    <row r="41" ht="33" hidden="1" customHeight="1" x14ac:dyDescent="0.2"/>
    <row r="42" ht="33" hidden="1" customHeight="1" x14ac:dyDescent="0.2"/>
    <row r="43" ht="33" hidden="1" customHeight="1" x14ac:dyDescent="0.2"/>
    <row r="44" ht="33" hidden="1" customHeight="1" x14ac:dyDescent="0.2"/>
    <row r="45" ht="33" hidden="1" customHeight="1" x14ac:dyDescent="0.2"/>
    <row r="46" ht="33" hidden="1" customHeight="1" x14ac:dyDescent="0.2"/>
    <row r="47" ht="33" hidden="1" customHeight="1" x14ac:dyDescent="0.2"/>
    <row r="48" ht="33" hidden="1" customHeight="1" x14ac:dyDescent="0.2"/>
    <row r="49" ht="33" hidden="1" customHeight="1" x14ac:dyDescent="0.2"/>
    <row r="50" ht="33" hidden="1" customHeight="1" x14ac:dyDescent="0.2"/>
    <row r="51" ht="33" hidden="1" customHeight="1" x14ac:dyDescent="0.2"/>
    <row r="52" ht="33" hidden="1" customHeight="1" x14ac:dyDescent="0.2"/>
    <row r="53" ht="33" hidden="1" customHeight="1" x14ac:dyDescent="0.2"/>
    <row r="54" ht="33" hidden="1" customHeight="1" x14ac:dyDescent="0.2"/>
    <row r="55" ht="33" hidden="1" customHeight="1" x14ac:dyDescent="0.2"/>
    <row r="56" ht="33" hidden="1" customHeight="1" x14ac:dyDescent="0.2"/>
    <row r="57" ht="33" hidden="1" customHeight="1" x14ac:dyDescent="0.2"/>
    <row r="58" ht="33" hidden="1" customHeight="1" x14ac:dyDescent="0.2"/>
    <row r="59" ht="33" hidden="1" customHeight="1" x14ac:dyDescent="0.2"/>
    <row r="60" ht="33" hidden="1" customHeight="1" x14ac:dyDescent="0.2"/>
    <row r="61" ht="33" hidden="1" customHeight="1" x14ac:dyDescent="0.2"/>
    <row r="62" ht="33" hidden="1" customHeight="1" x14ac:dyDescent="0.2"/>
    <row r="63" ht="33" hidden="1" customHeight="1" x14ac:dyDescent="0.2"/>
    <row r="64" hidden="1" x14ac:dyDescent="0.2"/>
  </sheetData>
  <sheetProtection password="CCFB" sheet="1" objects="1" scenarios="1" selectLockedCells="1" selectUnlockedCells="1"/>
  <mergeCells count="5">
    <mergeCell ref="C18:H18"/>
    <mergeCell ref="C3:F3"/>
    <mergeCell ref="C5:H5"/>
    <mergeCell ref="C17:H17"/>
    <mergeCell ref="C6:H6"/>
  </mergeCells>
  <phoneticPr fontId="2" type="noConversion"/>
  <dataValidations count="1">
    <dataValidation allowBlank="1" sqref="D20:H27 D8:H15"/>
  </dataValidations>
  <pageMargins left="0.19685039370078741" right="0.27559055118110237" top="0.51181102362204722" bottom="0.55118110236220474" header="0.43307086614173229" footer="0.15748031496062992"/>
  <pageSetup paperSize="9" scale="87" fitToWidth="0" fitToHeight="0" orientation="portrait" r:id="rId1"/>
  <headerFooter scaleWithDoc="0">
    <oddFooter xml:space="preserve">&amp;L&amp;8&amp;K00+000_______&amp;K00-037WM-Fitness Check für KMU
&amp;K00+000_______&amp;K00-037© Fraunhofer IPK (2011)&amp;R&amp;8 &amp;K00-0371. Wissensbedarf und -verfügbarkeit&amp;K00+000_________&amp;K00-037
</oddFooter>
  </headerFooter>
  <cellWatches>
    <cellWatch r="D8"/>
  </cellWatches>
  <drawing r:id="rId2"/>
  <legacyDrawing r:id="rId3"/>
  <mc:AlternateContent xmlns:mc="http://schemas.openxmlformats.org/markup-compatibility/2006">
    <mc:Choice Requires="x14">
      <controls>
        <mc:AlternateContent xmlns:mc="http://schemas.openxmlformats.org/markup-compatibility/2006">
          <mc:Choice Requires="x14">
            <control shapeId="2091" r:id="rId4" name="Group Box 43">
              <controlPr defaultSize="0" autoFill="0" autoPict="0">
                <anchor moveWithCells="1">
                  <from>
                    <xdr:col>3</xdr:col>
                    <xdr:colOff>0</xdr:colOff>
                    <xdr:row>7</xdr:row>
                    <xdr:rowOff>123825</xdr:rowOff>
                  </from>
                  <to>
                    <xdr:col>8</xdr:col>
                    <xdr:colOff>47625</xdr:colOff>
                    <xdr:row>7</xdr:row>
                    <xdr:rowOff>371475</xdr:rowOff>
                  </to>
                </anchor>
              </controlPr>
            </control>
          </mc:Choice>
        </mc:AlternateContent>
        <mc:AlternateContent xmlns:mc="http://schemas.openxmlformats.org/markup-compatibility/2006">
          <mc:Choice Requires="x14">
            <control shapeId="2092" r:id="rId5" name="Option Button 44">
              <controlPr defaultSize="0" autoFill="0" autoLine="0" autoPict="0">
                <anchor moveWithCells="1" sizeWithCells="1">
                  <from>
                    <xdr:col>3</xdr:col>
                    <xdr:colOff>266700</xdr:colOff>
                    <xdr:row>7</xdr:row>
                    <xdr:rowOff>133350</xdr:rowOff>
                  </from>
                  <to>
                    <xdr:col>3</xdr:col>
                    <xdr:colOff>609600</xdr:colOff>
                    <xdr:row>7</xdr:row>
                    <xdr:rowOff>352425</xdr:rowOff>
                  </to>
                </anchor>
              </controlPr>
            </control>
          </mc:Choice>
        </mc:AlternateContent>
        <mc:AlternateContent xmlns:mc="http://schemas.openxmlformats.org/markup-compatibility/2006">
          <mc:Choice Requires="x14">
            <control shapeId="2093" r:id="rId6" name="Option Button 45">
              <controlPr defaultSize="0" autoFill="0" autoLine="0" autoPict="0">
                <anchor moveWithCells="1" sizeWithCells="1">
                  <from>
                    <xdr:col>4</xdr:col>
                    <xdr:colOff>295275</xdr:colOff>
                    <xdr:row>7</xdr:row>
                    <xdr:rowOff>133350</xdr:rowOff>
                  </from>
                  <to>
                    <xdr:col>4</xdr:col>
                    <xdr:colOff>638175</xdr:colOff>
                    <xdr:row>7</xdr:row>
                    <xdr:rowOff>352425</xdr:rowOff>
                  </to>
                </anchor>
              </controlPr>
            </control>
          </mc:Choice>
        </mc:AlternateContent>
        <mc:AlternateContent xmlns:mc="http://schemas.openxmlformats.org/markup-compatibility/2006">
          <mc:Choice Requires="x14">
            <control shapeId="2094" r:id="rId7" name="Option Button 46">
              <controlPr defaultSize="0" autoFill="0" autoLine="0" autoPict="0">
                <anchor moveWithCells="1" sizeWithCells="1">
                  <from>
                    <xdr:col>5</xdr:col>
                    <xdr:colOff>257175</xdr:colOff>
                    <xdr:row>7</xdr:row>
                    <xdr:rowOff>133350</xdr:rowOff>
                  </from>
                  <to>
                    <xdr:col>5</xdr:col>
                    <xdr:colOff>600075</xdr:colOff>
                    <xdr:row>7</xdr:row>
                    <xdr:rowOff>352425</xdr:rowOff>
                  </to>
                </anchor>
              </controlPr>
            </control>
          </mc:Choice>
        </mc:AlternateContent>
        <mc:AlternateContent xmlns:mc="http://schemas.openxmlformats.org/markup-compatibility/2006">
          <mc:Choice Requires="x14">
            <control shapeId="2095" r:id="rId8" name="Option Button 47">
              <controlPr defaultSize="0" autoFill="0" autoLine="0" autoPict="0">
                <anchor moveWithCells="1" sizeWithCells="1">
                  <from>
                    <xdr:col>6</xdr:col>
                    <xdr:colOff>304800</xdr:colOff>
                    <xdr:row>7</xdr:row>
                    <xdr:rowOff>133350</xdr:rowOff>
                  </from>
                  <to>
                    <xdr:col>6</xdr:col>
                    <xdr:colOff>647700</xdr:colOff>
                    <xdr:row>7</xdr:row>
                    <xdr:rowOff>352425</xdr:rowOff>
                  </to>
                </anchor>
              </controlPr>
            </control>
          </mc:Choice>
        </mc:AlternateContent>
        <mc:AlternateContent xmlns:mc="http://schemas.openxmlformats.org/markup-compatibility/2006">
          <mc:Choice Requires="x14">
            <control shapeId="2096" r:id="rId9" name="Option Button 48">
              <controlPr defaultSize="0" autoFill="0" autoLine="0" autoPict="0">
                <anchor moveWithCells="1" sizeWithCells="1">
                  <from>
                    <xdr:col>7</xdr:col>
                    <xdr:colOff>276225</xdr:colOff>
                    <xdr:row>7</xdr:row>
                    <xdr:rowOff>133350</xdr:rowOff>
                  </from>
                  <to>
                    <xdr:col>7</xdr:col>
                    <xdr:colOff>495300</xdr:colOff>
                    <xdr:row>7</xdr:row>
                    <xdr:rowOff>352425</xdr:rowOff>
                  </to>
                </anchor>
              </controlPr>
            </control>
          </mc:Choice>
        </mc:AlternateContent>
        <mc:AlternateContent xmlns:mc="http://schemas.openxmlformats.org/markup-compatibility/2006">
          <mc:Choice Requires="x14">
            <control shapeId="2097" r:id="rId10" name="Group Box 49">
              <controlPr defaultSize="0" autoFill="0" autoPict="0">
                <anchor moveWithCells="1">
                  <from>
                    <xdr:col>3</xdr:col>
                    <xdr:colOff>0</xdr:colOff>
                    <xdr:row>8</xdr:row>
                    <xdr:rowOff>133350</xdr:rowOff>
                  </from>
                  <to>
                    <xdr:col>8</xdr:col>
                    <xdr:colOff>47625</xdr:colOff>
                    <xdr:row>8</xdr:row>
                    <xdr:rowOff>381000</xdr:rowOff>
                  </to>
                </anchor>
              </controlPr>
            </control>
          </mc:Choice>
        </mc:AlternateContent>
        <mc:AlternateContent xmlns:mc="http://schemas.openxmlformats.org/markup-compatibility/2006">
          <mc:Choice Requires="x14">
            <control shapeId="2098" r:id="rId11" name="Option Button 50">
              <controlPr defaultSize="0" autoFill="0" autoLine="0" autoPict="0" altText="">
                <anchor moveWithCells="1" sizeWithCells="1">
                  <from>
                    <xdr:col>3</xdr:col>
                    <xdr:colOff>266700</xdr:colOff>
                    <xdr:row>8</xdr:row>
                    <xdr:rowOff>152400</xdr:rowOff>
                  </from>
                  <to>
                    <xdr:col>3</xdr:col>
                    <xdr:colOff>609600</xdr:colOff>
                    <xdr:row>8</xdr:row>
                    <xdr:rowOff>371475</xdr:rowOff>
                  </to>
                </anchor>
              </controlPr>
            </control>
          </mc:Choice>
        </mc:AlternateContent>
        <mc:AlternateContent xmlns:mc="http://schemas.openxmlformats.org/markup-compatibility/2006">
          <mc:Choice Requires="x14">
            <control shapeId="2099" r:id="rId12" name="Option Button 51">
              <controlPr defaultSize="0" autoFill="0" autoLine="0" autoPict="0" altText="">
                <anchor moveWithCells="1" sizeWithCells="1">
                  <from>
                    <xdr:col>4</xdr:col>
                    <xdr:colOff>295275</xdr:colOff>
                    <xdr:row>8</xdr:row>
                    <xdr:rowOff>152400</xdr:rowOff>
                  </from>
                  <to>
                    <xdr:col>4</xdr:col>
                    <xdr:colOff>638175</xdr:colOff>
                    <xdr:row>8</xdr:row>
                    <xdr:rowOff>371475</xdr:rowOff>
                  </to>
                </anchor>
              </controlPr>
            </control>
          </mc:Choice>
        </mc:AlternateContent>
        <mc:AlternateContent xmlns:mc="http://schemas.openxmlformats.org/markup-compatibility/2006">
          <mc:Choice Requires="x14">
            <control shapeId="2100" r:id="rId13" name="Option Button 52">
              <controlPr defaultSize="0" autoFill="0" autoLine="0" autoPict="0" altText="">
                <anchor moveWithCells="1" sizeWithCells="1">
                  <from>
                    <xdr:col>5</xdr:col>
                    <xdr:colOff>257175</xdr:colOff>
                    <xdr:row>8</xdr:row>
                    <xdr:rowOff>152400</xdr:rowOff>
                  </from>
                  <to>
                    <xdr:col>5</xdr:col>
                    <xdr:colOff>600075</xdr:colOff>
                    <xdr:row>8</xdr:row>
                    <xdr:rowOff>371475</xdr:rowOff>
                  </to>
                </anchor>
              </controlPr>
            </control>
          </mc:Choice>
        </mc:AlternateContent>
        <mc:AlternateContent xmlns:mc="http://schemas.openxmlformats.org/markup-compatibility/2006">
          <mc:Choice Requires="x14">
            <control shapeId="2101" r:id="rId14" name="Option Button 53">
              <controlPr defaultSize="0" autoFill="0" autoLine="0" autoPict="0" altText="">
                <anchor moveWithCells="1" sizeWithCells="1">
                  <from>
                    <xdr:col>6</xdr:col>
                    <xdr:colOff>314325</xdr:colOff>
                    <xdr:row>8</xdr:row>
                    <xdr:rowOff>152400</xdr:rowOff>
                  </from>
                  <to>
                    <xdr:col>6</xdr:col>
                    <xdr:colOff>657225</xdr:colOff>
                    <xdr:row>8</xdr:row>
                    <xdr:rowOff>371475</xdr:rowOff>
                  </to>
                </anchor>
              </controlPr>
            </control>
          </mc:Choice>
        </mc:AlternateContent>
        <mc:AlternateContent xmlns:mc="http://schemas.openxmlformats.org/markup-compatibility/2006">
          <mc:Choice Requires="x14">
            <control shapeId="2102" r:id="rId15" name="Option Button 54">
              <controlPr defaultSize="0" autoFill="0" autoLine="0" autoPict="0" altText="">
                <anchor moveWithCells="1" sizeWithCells="1">
                  <from>
                    <xdr:col>7</xdr:col>
                    <xdr:colOff>276225</xdr:colOff>
                    <xdr:row>8</xdr:row>
                    <xdr:rowOff>152400</xdr:rowOff>
                  </from>
                  <to>
                    <xdr:col>7</xdr:col>
                    <xdr:colOff>495300</xdr:colOff>
                    <xdr:row>8</xdr:row>
                    <xdr:rowOff>371475</xdr:rowOff>
                  </to>
                </anchor>
              </controlPr>
            </control>
          </mc:Choice>
        </mc:AlternateContent>
        <mc:AlternateContent xmlns:mc="http://schemas.openxmlformats.org/markup-compatibility/2006">
          <mc:Choice Requires="x14">
            <control shapeId="2104" r:id="rId16" name="Group Box 56">
              <controlPr defaultSize="0" autoFill="0" autoPict="0">
                <anchor moveWithCells="1">
                  <from>
                    <xdr:col>3</xdr:col>
                    <xdr:colOff>0</xdr:colOff>
                    <xdr:row>9</xdr:row>
                    <xdr:rowOff>142875</xdr:rowOff>
                  </from>
                  <to>
                    <xdr:col>8</xdr:col>
                    <xdr:colOff>57150</xdr:colOff>
                    <xdr:row>10</xdr:row>
                    <xdr:rowOff>0</xdr:rowOff>
                  </to>
                </anchor>
              </controlPr>
            </control>
          </mc:Choice>
        </mc:AlternateContent>
        <mc:AlternateContent xmlns:mc="http://schemas.openxmlformats.org/markup-compatibility/2006">
          <mc:Choice Requires="x14">
            <control shapeId="2110" r:id="rId17" name="Group Box 62">
              <controlPr defaultSize="0" autoFill="0" autoPict="0">
                <anchor moveWithCells="1">
                  <from>
                    <xdr:col>3</xdr:col>
                    <xdr:colOff>0</xdr:colOff>
                    <xdr:row>10</xdr:row>
                    <xdr:rowOff>123825</xdr:rowOff>
                  </from>
                  <to>
                    <xdr:col>8</xdr:col>
                    <xdr:colOff>57150</xdr:colOff>
                    <xdr:row>10</xdr:row>
                    <xdr:rowOff>371475</xdr:rowOff>
                  </to>
                </anchor>
              </controlPr>
            </control>
          </mc:Choice>
        </mc:AlternateContent>
        <mc:AlternateContent xmlns:mc="http://schemas.openxmlformats.org/markup-compatibility/2006">
          <mc:Choice Requires="x14">
            <control shapeId="2111" r:id="rId18" name="Group Box 63">
              <controlPr defaultSize="0" autoFill="0" autoPict="0">
                <anchor moveWithCells="1">
                  <from>
                    <xdr:col>3</xdr:col>
                    <xdr:colOff>0</xdr:colOff>
                    <xdr:row>11</xdr:row>
                    <xdr:rowOff>133350</xdr:rowOff>
                  </from>
                  <to>
                    <xdr:col>8</xdr:col>
                    <xdr:colOff>47625</xdr:colOff>
                    <xdr:row>11</xdr:row>
                    <xdr:rowOff>381000</xdr:rowOff>
                  </to>
                </anchor>
              </controlPr>
            </control>
          </mc:Choice>
        </mc:AlternateContent>
        <mc:AlternateContent xmlns:mc="http://schemas.openxmlformats.org/markup-compatibility/2006">
          <mc:Choice Requires="x14">
            <control shapeId="2112" r:id="rId19" name="Group Box 64">
              <controlPr defaultSize="0" autoFill="0" autoPict="0">
                <anchor moveWithCells="1">
                  <from>
                    <xdr:col>3</xdr:col>
                    <xdr:colOff>0</xdr:colOff>
                    <xdr:row>12</xdr:row>
                    <xdr:rowOff>133350</xdr:rowOff>
                  </from>
                  <to>
                    <xdr:col>8</xdr:col>
                    <xdr:colOff>47625</xdr:colOff>
                    <xdr:row>12</xdr:row>
                    <xdr:rowOff>381000</xdr:rowOff>
                  </to>
                </anchor>
              </controlPr>
            </control>
          </mc:Choice>
        </mc:AlternateContent>
        <mc:AlternateContent xmlns:mc="http://schemas.openxmlformats.org/markup-compatibility/2006">
          <mc:Choice Requires="x14">
            <control shapeId="2113" r:id="rId20" name="Group Box 65">
              <controlPr defaultSize="0" autoFill="0" autoPict="0">
                <anchor moveWithCells="1">
                  <from>
                    <xdr:col>3</xdr:col>
                    <xdr:colOff>0</xdr:colOff>
                    <xdr:row>13</xdr:row>
                    <xdr:rowOff>114300</xdr:rowOff>
                  </from>
                  <to>
                    <xdr:col>8</xdr:col>
                    <xdr:colOff>47625</xdr:colOff>
                    <xdr:row>13</xdr:row>
                    <xdr:rowOff>361950</xdr:rowOff>
                  </to>
                </anchor>
              </controlPr>
            </control>
          </mc:Choice>
        </mc:AlternateContent>
        <mc:AlternateContent xmlns:mc="http://schemas.openxmlformats.org/markup-compatibility/2006">
          <mc:Choice Requires="x14">
            <control shapeId="2114" r:id="rId21" name="Group Box 66">
              <controlPr defaultSize="0" autoFill="0" autoPict="0">
                <anchor moveWithCells="1">
                  <from>
                    <xdr:col>3</xdr:col>
                    <xdr:colOff>0</xdr:colOff>
                    <xdr:row>14</xdr:row>
                    <xdr:rowOff>114300</xdr:rowOff>
                  </from>
                  <to>
                    <xdr:col>8</xdr:col>
                    <xdr:colOff>47625</xdr:colOff>
                    <xdr:row>14</xdr:row>
                    <xdr:rowOff>361950</xdr:rowOff>
                  </to>
                </anchor>
              </controlPr>
            </control>
          </mc:Choice>
        </mc:AlternateContent>
        <mc:AlternateContent xmlns:mc="http://schemas.openxmlformats.org/markup-compatibility/2006">
          <mc:Choice Requires="x14">
            <control shapeId="2115" r:id="rId22" name="Option Button 67">
              <controlPr defaultSize="0" autoFill="0" autoLine="0" autoPict="0">
                <anchor moveWithCells="1">
                  <from>
                    <xdr:col>3</xdr:col>
                    <xdr:colOff>266700</xdr:colOff>
                    <xdr:row>9</xdr:row>
                    <xdr:rowOff>161925</xdr:rowOff>
                  </from>
                  <to>
                    <xdr:col>3</xdr:col>
                    <xdr:colOff>609600</xdr:colOff>
                    <xdr:row>9</xdr:row>
                    <xdr:rowOff>381000</xdr:rowOff>
                  </to>
                </anchor>
              </controlPr>
            </control>
          </mc:Choice>
        </mc:AlternateContent>
        <mc:AlternateContent xmlns:mc="http://schemas.openxmlformats.org/markup-compatibility/2006">
          <mc:Choice Requires="x14">
            <control shapeId="2116" r:id="rId23" name="Option Button 68">
              <controlPr defaultSize="0" autoFill="0" autoLine="0" autoPict="0">
                <anchor moveWithCells="1">
                  <from>
                    <xdr:col>4</xdr:col>
                    <xdr:colOff>276225</xdr:colOff>
                    <xdr:row>9</xdr:row>
                    <xdr:rowOff>161925</xdr:rowOff>
                  </from>
                  <to>
                    <xdr:col>4</xdr:col>
                    <xdr:colOff>619125</xdr:colOff>
                    <xdr:row>9</xdr:row>
                    <xdr:rowOff>381000</xdr:rowOff>
                  </to>
                </anchor>
              </controlPr>
            </control>
          </mc:Choice>
        </mc:AlternateContent>
        <mc:AlternateContent xmlns:mc="http://schemas.openxmlformats.org/markup-compatibility/2006">
          <mc:Choice Requires="x14">
            <control shapeId="2117" r:id="rId24" name="Option Button 69">
              <controlPr defaultSize="0" autoFill="0" autoLine="0" autoPict="0">
                <anchor moveWithCells="1">
                  <from>
                    <xdr:col>5</xdr:col>
                    <xdr:colOff>257175</xdr:colOff>
                    <xdr:row>9</xdr:row>
                    <xdr:rowOff>161925</xdr:rowOff>
                  </from>
                  <to>
                    <xdr:col>5</xdr:col>
                    <xdr:colOff>600075</xdr:colOff>
                    <xdr:row>9</xdr:row>
                    <xdr:rowOff>381000</xdr:rowOff>
                  </to>
                </anchor>
              </controlPr>
            </control>
          </mc:Choice>
        </mc:AlternateContent>
        <mc:AlternateContent xmlns:mc="http://schemas.openxmlformats.org/markup-compatibility/2006">
          <mc:Choice Requires="x14">
            <control shapeId="2118" r:id="rId25" name="Option Button 70">
              <controlPr defaultSize="0" autoFill="0" autoLine="0" autoPict="0">
                <anchor moveWithCells="1">
                  <from>
                    <xdr:col>6</xdr:col>
                    <xdr:colOff>304800</xdr:colOff>
                    <xdr:row>9</xdr:row>
                    <xdr:rowOff>161925</xdr:rowOff>
                  </from>
                  <to>
                    <xdr:col>6</xdr:col>
                    <xdr:colOff>647700</xdr:colOff>
                    <xdr:row>9</xdr:row>
                    <xdr:rowOff>381000</xdr:rowOff>
                  </to>
                </anchor>
              </controlPr>
            </control>
          </mc:Choice>
        </mc:AlternateContent>
        <mc:AlternateContent xmlns:mc="http://schemas.openxmlformats.org/markup-compatibility/2006">
          <mc:Choice Requires="x14">
            <control shapeId="2119" r:id="rId26" name="Option Button 71">
              <controlPr defaultSize="0" autoFill="0" autoLine="0" autoPict="0">
                <anchor moveWithCells="1">
                  <from>
                    <xdr:col>7</xdr:col>
                    <xdr:colOff>276225</xdr:colOff>
                    <xdr:row>9</xdr:row>
                    <xdr:rowOff>161925</xdr:rowOff>
                  </from>
                  <to>
                    <xdr:col>7</xdr:col>
                    <xdr:colOff>647700</xdr:colOff>
                    <xdr:row>9</xdr:row>
                    <xdr:rowOff>381000</xdr:rowOff>
                  </to>
                </anchor>
              </controlPr>
            </control>
          </mc:Choice>
        </mc:AlternateContent>
        <mc:AlternateContent xmlns:mc="http://schemas.openxmlformats.org/markup-compatibility/2006">
          <mc:Choice Requires="x14">
            <control shapeId="2120" r:id="rId27" name="Option Button 72">
              <controlPr defaultSize="0" autoFill="0" autoLine="0" autoPict="0">
                <anchor moveWithCells="1">
                  <from>
                    <xdr:col>3</xdr:col>
                    <xdr:colOff>266700</xdr:colOff>
                    <xdr:row>10</xdr:row>
                    <xdr:rowOff>142875</xdr:rowOff>
                  </from>
                  <to>
                    <xdr:col>3</xdr:col>
                    <xdr:colOff>619125</xdr:colOff>
                    <xdr:row>10</xdr:row>
                    <xdr:rowOff>361950</xdr:rowOff>
                  </to>
                </anchor>
              </controlPr>
            </control>
          </mc:Choice>
        </mc:AlternateContent>
        <mc:AlternateContent xmlns:mc="http://schemas.openxmlformats.org/markup-compatibility/2006">
          <mc:Choice Requires="x14">
            <control shapeId="2121" r:id="rId28" name="Option Button 73">
              <controlPr defaultSize="0" autoFill="0" autoLine="0" autoPict="0">
                <anchor moveWithCells="1">
                  <from>
                    <xdr:col>4</xdr:col>
                    <xdr:colOff>276225</xdr:colOff>
                    <xdr:row>10</xdr:row>
                    <xdr:rowOff>142875</xdr:rowOff>
                  </from>
                  <to>
                    <xdr:col>4</xdr:col>
                    <xdr:colOff>628650</xdr:colOff>
                    <xdr:row>10</xdr:row>
                    <xdr:rowOff>361950</xdr:rowOff>
                  </to>
                </anchor>
              </controlPr>
            </control>
          </mc:Choice>
        </mc:AlternateContent>
        <mc:AlternateContent xmlns:mc="http://schemas.openxmlformats.org/markup-compatibility/2006">
          <mc:Choice Requires="x14">
            <control shapeId="2122" r:id="rId29" name="Option Button 74">
              <controlPr defaultSize="0" autoFill="0" autoLine="0" autoPict="0">
                <anchor moveWithCells="1">
                  <from>
                    <xdr:col>5</xdr:col>
                    <xdr:colOff>266700</xdr:colOff>
                    <xdr:row>10</xdr:row>
                    <xdr:rowOff>142875</xdr:rowOff>
                  </from>
                  <to>
                    <xdr:col>5</xdr:col>
                    <xdr:colOff>619125</xdr:colOff>
                    <xdr:row>10</xdr:row>
                    <xdr:rowOff>361950</xdr:rowOff>
                  </to>
                </anchor>
              </controlPr>
            </control>
          </mc:Choice>
        </mc:AlternateContent>
        <mc:AlternateContent xmlns:mc="http://schemas.openxmlformats.org/markup-compatibility/2006">
          <mc:Choice Requires="x14">
            <control shapeId="2123" r:id="rId30" name="Option Button 75">
              <controlPr defaultSize="0" autoFill="0" autoLine="0" autoPict="0">
                <anchor moveWithCells="1">
                  <from>
                    <xdr:col>6</xdr:col>
                    <xdr:colOff>304800</xdr:colOff>
                    <xdr:row>10</xdr:row>
                    <xdr:rowOff>142875</xdr:rowOff>
                  </from>
                  <to>
                    <xdr:col>6</xdr:col>
                    <xdr:colOff>657225</xdr:colOff>
                    <xdr:row>10</xdr:row>
                    <xdr:rowOff>361950</xdr:rowOff>
                  </to>
                </anchor>
              </controlPr>
            </control>
          </mc:Choice>
        </mc:AlternateContent>
        <mc:AlternateContent xmlns:mc="http://schemas.openxmlformats.org/markup-compatibility/2006">
          <mc:Choice Requires="x14">
            <control shapeId="2124" r:id="rId31" name="Option Button 76">
              <controlPr defaultSize="0" autoFill="0" autoLine="0" autoPict="0">
                <anchor moveWithCells="1">
                  <from>
                    <xdr:col>7</xdr:col>
                    <xdr:colOff>276225</xdr:colOff>
                    <xdr:row>10</xdr:row>
                    <xdr:rowOff>142875</xdr:rowOff>
                  </from>
                  <to>
                    <xdr:col>7</xdr:col>
                    <xdr:colOff>657225</xdr:colOff>
                    <xdr:row>10</xdr:row>
                    <xdr:rowOff>361950</xdr:rowOff>
                  </to>
                </anchor>
              </controlPr>
            </control>
          </mc:Choice>
        </mc:AlternateContent>
        <mc:AlternateContent xmlns:mc="http://schemas.openxmlformats.org/markup-compatibility/2006">
          <mc:Choice Requires="x14">
            <control shapeId="2125" r:id="rId32" name="Option Button 77">
              <controlPr defaultSize="0" autoFill="0" autoLine="0" autoPict="0">
                <anchor moveWithCells="1">
                  <from>
                    <xdr:col>3</xdr:col>
                    <xdr:colOff>276225</xdr:colOff>
                    <xdr:row>11</xdr:row>
                    <xdr:rowOff>133350</xdr:rowOff>
                  </from>
                  <to>
                    <xdr:col>3</xdr:col>
                    <xdr:colOff>619125</xdr:colOff>
                    <xdr:row>11</xdr:row>
                    <xdr:rowOff>381000</xdr:rowOff>
                  </to>
                </anchor>
              </controlPr>
            </control>
          </mc:Choice>
        </mc:AlternateContent>
        <mc:AlternateContent xmlns:mc="http://schemas.openxmlformats.org/markup-compatibility/2006">
          <mc:Choice Requires="x14">
            <control shapeId="2126" r:id="rId33" name="Option Button 78">
              <controlPr defaultSize="0" autoFill="0" autoLine="0" autoPict="0">
                <anchor moveWithCells="1">
                  <from>
                    <xdr:col>4</xdr:col>
                    <xdr:colOff>276225</xdr:colOff>
                    <xdr:row>11</xdr:row>
                    <xdr:rowOff>133350</xdr:rowOff>
                  </from>
                  <to>
                    <xdr:col>4</xdr:col>
                    <xdr:colOff>619125</xdr:colOff>
                    <xdr:row>11</xdr:row>
                    <xdr:rowOff>381000</xdr:rowOff>
                  </to>
                </anchor>
              </controlPr>
            </control>
          </mc:Choice>
        </mc:AlternateContent>
        <mc:AlternateContent xmlns:mc="http://schemas.openxmlformats.org/markup-compatibility/2006">
          <mc:Choice Requires="x14">
            <control shapeId="2127" r:id="rId34" name="Option Button 79">
              <controlPr defaultSize="0" autoFill="0" autoLine="0" autoPict="0">
                <anchor moveWithCells="1">
                  <from>
                    <xdr:col>5</xdr:col>
                    <xdr:colOff>257175</xdr:colOff>
                    <xdr:row>11</xdr:row>
                    <xdr:rowOff>133350</xdr:rowOff>
                  </from>
                  <to>
                    <xdr:col>5</xdr:col>
                    <xdr:colOff>600075</xdr:colOff>
                    <xdr:row>11</xdr:row>
                    <xdr:rowOff>381000</xdr:rowOff>
                  </to>
                </anchor>
              </controlPr>
            </control>
          </mc:Choice>
        </mc:AlternateContent>
        <mc:AlternateContent xmlns:mc="http://schemas.openxmlformats.org/markup-compatibility/2006">
          <mc:Choice Requires="x14">
            <control shapeId="2128" r:id="rId35" name="Option Button 80">
              <controlPr defaultSize="0" autoFill="0" autoLine="0" autoPict="0">
                <anchor moveWithCells="1">
                  <from>
                    <xdr:col>6</xdr:col>
                    <xdr:colOff>304800</xdr:colOff>
                    <xdr:row>11</xdr:row>
                    <xdr:rowOff>133350</xdr:rowOff>
                  </from>
                  <to>
                    <xdr:col>6</xdr:col>
                    <xdr:colOff>647700</xdr:colOff>
                    <xdr:row>11</xdr:row>
                    <xdr:rowOff>381000</xdr:rowOff>
                  </to>
                </anchor>
              </controlPr>
            </control>
          </mc:Choice>
        </mc:AlternateContent>
        <mc:AlternateContent xmlns:mc="http://schemas.openxmlformats.org/markup-compatibility/2006">
          <mc:Choice Requires="x14">
            <control shapeId="2129" r:id="rId36" name="Option Button 81">
              <controlPr defaultSize="0" autoFill="0" autoLine="0" autoPict="0">
                <anchor moveWithCells="1">
                  <from>
                    <xdr:col>7</xdr:col>
                    <xdr:colOff>295275</xdr:colOff>
                    <xdr:row>11</xdr:row>
                    <xdr:rowOff>133350</xdr:rowOff>
                  </from>
                  <to>
                    <xdr:col>7</xdr:col>
                    <xdr:colOff>666750</xdr:colOff>
                    <xdr:row>11</xdr:row>
                    <xdr:rowOff>381000</xdr:rowOff>
                  </to>
                </anchor>
              </controlPr>
            </control>
          </mc:Choice>
        </mc:AlternateContent>
        <mc:AlternateContent xmlns:mc="http://schemas.openxmlformats.org/markup-compatibility/2006">
          <mc:Choice Requires="x14">
            <control shapeId="2130" r:id="rId37" name="Option Button 82">
              <controlPr defaultSize="0" autoFill="0" autoLine="0" autoPict="0">
                <anchor moveWithCells="1">
                  <from>
                    <xdr:col>3</xdr:col>
                    <xdr:colOff>295275</xdr:colOff>
                    <xdr:row>12</xdr:row>
                    <xdr:rowOff>142875</xdr:rowOff>
                  </from>
                  <to>
                    <xdr:col>3</xdr:col>
                    <xdr:colOff>647700</xdr:colOff>
                    <xdr:row>12</xdr:row>
                    <xdr:rowOff>361950</xdr:rowOff>
                  </to>
                </anchor>
              </controlPr>
            </control>
          </mc:Choice>
        </mc:AlternateContent>
        <mc:AlternateContent xmlns:mc="http://schemas.openxmlformats.org/markup-compatibility/2006">
          <mc:Choice Requires="x14">
            <control shapeId="2131" r:id="rId38" name="Option Button 83">
              <controlPr defaultSize="0" autoFill="0" autoLine="0" autoPict="0">
                <anchor moveWithCells="1">
                  <from>
                    <xdr:col>4</xdr:col>
                    <xdr:colOff>276225</xdr:colOff>
                    <xdr:row>12</xdr:row>
                    <xdr:rowOff>142875</xdr:rowOff>
                  </from>
                  <to>
                    <xdr:col>4</xdr:col>
                    <xdr:colOff>628650</xdr:colOff>
                    <xdr:row>12</xdr:row>
                    <xdr:rowOff>361950</xdr:rowOff>
                  </to>
                </anchor>
              </controlPr>
            </control>
          </mc:Choice>
        </mc:AlternateContent>
        <mc:AlternateContent xmlns:mc="http://schemas.openxmlformats.org/markup-compatibility/2006">
          <mc:Choice Requires="x14">
            <control shapeId="2132" r:id="rId39" name="Option Button 84">
              <controlPr defaultSize="0" autoFill="0" autoLine="0" autoPict="0">
                <anchor moveWithCells="1">
                  <from>
                    <xdr:col>5</xdr:col>
                    <xdr:colOff>266700</xdr:colOff>
                    <xdr:row>12</xdr:row>
                    <xdr:rowOff>142875</xdr:rowOff>
                  </from>
                  <to>
                    <xdr:col>5</xdr:col>
                    <xdr:colOff>619125</xdr:colOff>
                    <xdr:row>12</xdr:row>
                    <xdr:rowOff>361950</xdr:rowOff>
                  </to>
                </anchor>
              </controlPr>
            </control>
          </mc:Choice>
        </mc:AlternateContent>
        <mc:AlternateContent xmlns:mc="http://schemas.openxmlformats.org/markup-compatibility/2006">
          <mc:Choice Requires="x14">
            <control shapeId="2133" r:id="rId40" name="Option Button 85">
              <controlPr defaultSize="0" autoFill="0" autoLine="0" autoPict="0">
                <anchor moveWithCells="1">
                  <from>
                    <xdr:col>6</xdr:col>
                    <xdr:colOff>323850</xdr:colOff>
                    <xdr:row>12</xdr:row>
                    <xdr:rowOff>142875</xdr:rowOff>
                  </from>
                  <to>
                    <xdr:col>6</xdr:col>
                    <xdr:colOff>676275</xdr:colOff>
                    <xdr:row>12</xdr:row>
                    <xdr:rowOff>361950</xdr:rowOff>
                  </to>
                </anchor>
              </controlPr>
            </control>
          </mc:Choice>
        </mc:AlternateContent>
        <mc:AlternateContent xmlns:mc="http://schemas.openxmlformats.org/markup-compatibility/2006">
          <mc:Choice Requires="x14">
            <control shapeId="2134" r:id="rId41" name="Option Button 86">
              <controlPr defaultSize="0" autoFill="0" autoLine="0" autoPict="0">
                <anchor moveWithCells="1">
                  <from>
                    <xdr:col>7</xdr:col>
                    <xdr:colOff>295275</xdr:colOff>
                    <xdr:row>12</xdr:row>
                    <xdr:rowOff>142875</xdr:rowOff>
                  </from>
                  <to>
                    <xdr:col>7</xdr:col>
                    <xdr:colOff>676275</xdr:colOff>
                    <xdr:row>12</xdr:row>
                    <xdr:rowOff>361950</xdr:rowOff>
                  </to>
                </anchor>
              </controlPr>
            </control>
          </mc:Choice>
        </mc:AlternateContent>
        <mc:AlternateContent xmlns:mc="http://schemas.openxmlformats.org/markup-compatibility/2006">
          <mc:Choice Requires="x14">
            <control shapeId="2135" r:id="rId42" name="Option Button 87">
              <controlPr defaultSize="0" autoFill="0" autoLine="0" autoPict="0">
                <anchor moveWithCells="1">
                  <from>
                    <xdr:col>3</xdr:col>
                    <xdr:colOff>295275</xdr:colOff>
                    <xdr:row>13</xdr:row>
                    <xdr:rowOff>133350</xdr:rowOff>
                  </from>
                  <to>
                    <xdr:col>3</xdr:col>
                    <xdr:colOff>647700</xdr:colOff>
                    <xdr:row>13</xdr:row>
                    <xdr:rowOff>352425</xdr:rowOff>
                  </to>
                </anchor>
              </controlPr>
            </control>
          </mc:Choice>
        </mc:AlternateContent>
        <mc:AlternateContent xmlns:mc="http://schemas.openxmlformats.org/markup-compatibility/2006">
          <mc:Choice Requires="x14">
            <control shapeId="2136" r:id="rId43" name="Option Button 88">
              <controlPr defaultSize="0" autoFill="0" autoLine="0" autoPict="0">
                <anchor moveWithCells="1">
                  <from>
                    <xdr:col>4</xdr:col>
                    <xdr:colOff>276225</xdr:colOff>
                    <xdr:row>13</xdr:row>
                    <xdr:rowOff>133350</xdr:rowOff>
                  </from>
                  <to>
                    <xdr:col>4</xdr:col>
                    <xdr:colOff>628650</xdr:colOff>
                    <xdr:row>13</xdr:row>
                    <xdr:rowOff>352425</xdr:rowOff>
                  </to>
                </anchor>
              </controlPr>
            </control>
          </mc:Choice>
        </mc:AlternateContent>
        <mc:AlternateContent xmlns:mc="http://schemas.openxmlformats.org/markup-compatibility/2006">
          <mc:Choice Requires="x14">
            <control shapeId="2137" r:id="rId44" name="Option Button 89">
              <controlPr defaultSize="0" autoFill="0" autoLine="0" autoPict="0">
                <anchor moveWithCells="1">
                  <from>
                    <xdr:col>5</xdr:col>
                    <xdr:colOff>266700</xdr:colOff>
                    <xdr:row>13</xdr:row>
                    <xdr:rowOff>133350</xdr:rowOff>
                  </from>
                  <to>
                    <xdr:col>5</xdr:col>
                    <xdr:colOff>619125</xdr:colOff>
                    <xdr:row>13</xdr:row>
                    <xdr:rowOff>352425</xdr:rowOff>
                  </to>
                </anchor>
              </controlPr>
            </control>
          </mc:Choice>
        </mc:AlternateContent>
        <mc:AlternateContent xmlns:mc="http://schemas.openxmlformats.org/markup-compatibility/2006">
          <mc:Choice Requires="x14">
            <control shapeId="2138" r:id="rId45" name="Option Button 90">
              <controlPr defaultSize="0" autoFill="0" autoLine="0" autoPict="0">
                <anchor moveWithCells="1">
                  <from>
                    <xdr:col>6</xdr:col>
                    <xdr:colOff>323850</xdr:colOff>
                    <xdr:row>13</xdr:row>
                    <xdr:rowOff>133350</xdr:rowOff>
                  </from>
                  <to>
                    <xdr:col>6</xdr:col>
                    <xdr:colOff>676275</xdr:colOff>
                    <xdr:row>13</xdr:row>
                    <xdr:rowOff>352425</xdr:rowOff>
                  </to>
                </anchor>
              </controlPr>
            </control>
          </mc:Choice>
        </mc:AlternateContent>
        <mc:AlternateContent xmlns:mc="http://schemas.openxmlformats.org/markup-compatibility/2006">
          <mc:Choice Requires="x14">
            <control shapeId="2139" r:id="rId46" name="Option Button 91">
              <controlPr defaultSize="0" autoFill="0" autoLine="0" autoPict="0">
                <anchor moveWithCells="1">
                  <from>
                    <xdr:col>7</xdr:col>
                    <xdr:colOff>295275</xdr:colOff>
                    <xdr:row>13</xdr:row>
                    <xdr:rowOff>133350</xdr:rowOff>
                  </from>
                  <to>
                    <xdr:col>7</xdr:col>
                    <xdr:colOff>676275</xdr:colOff>
                    <xdr:row>13</xdr:row>
                    <xdr:rowOff>352425</xdr:rowOff>
                  </to>
                </anchor>
              </controlPr>
            </control>
          </mc:Choice>
        </mc:AlternateContent>
        <mc:AlternateContent xmlns:mc="http://schemas.openxmlformats.org/markup-compatibility/2006">
          <mc:Choice Requires="x14">
            <control shapeId="2140" r:id="rId47" name="Option Button 92">
              <controlPr defaultSize="0" autoFill="0" autoLine="0" autoPict="0">
                <anchor moveWithCells="1">
                  <from>
                    <xdr:col>3</xdr:col>
                    <xdr:colOff>295275</xdr:colOff>
                    <xdr:row>14</xdr:row>
                    <xdr:rowOff>123825</xdr:rowOff>
                  </from>
                  <to>
                    <xdr:col>3</xdr:col>
                    <xdr:colOff>647700</xdr:colOff>
                    <xdr:row>14</xdr:row>
                    <xdr:rowOff>342900</xdr:rowOff>
                  </to>
                </anchor>
              </controlPr>
            </control>
          </mc:Choice>
        </mc:AlternateContent>
        <mc:AlternateContent xmlns:mc="http://schemas.openxmlformats.org/markup-compatibility/2006">
          <mc:Choice Requires="x14">
            <control shapeId="2141" r:id="rId48" name="Option Button 93">
              <controlPr defaultSize="0" autoFill="0" autoLine="0" autoPict="0">
                <anchor moveWithCells="1">
                  <from>
                    <xdr:col>4</xdr:col>
                    <xdr:colOff>266700</xdr:colOff>
                    <xdr:row>14</xdr:row>
                    <xdr:rowOff>123825</xdr:rowOff>
                  </from>
                  <to>
                    <xdr:col>4</xdr:col>
                    <xdr:colOff>619125</xdr:colOff>
                    <xdr:row>14</xdr:row>
                    <xdr:rowOff>342900</xdr:rowOff>
                  </to>
                </anchor>
              </controlPr>
            </control>
          </mc:Choice>
        </mc:AlternateContent>
        <mc:AlternateContent xmlns:mc="http://schemas.openxmlformats.org/markup-compatibility/2006">
          <mc:Choice Requires="x14">
            <control shapeId="2142" r:id="rId49" name="Option Button 94">
              <controlPr defaultSize="0" autoFill="0" autoLine="0" autoPict="0">
                <anchor moveWithCells="1">
                  <from>
                    <xdr:col>5</xdr:col>
                    <xdr:colOff>266700</xdr:colOff>
                    <xdr:row>14</xdr:row>
                    <xdr:rowOff>123825</xdr:rowOff>
                  </from>
                  <to>
                    <xdr:col>5</xdr:col>
                    <xdr:colOff>619125</xdr:colOff>
                    <xdr:row>14</xdr:row>
                    <xdr:rowOff>342900</xdr:rowOff>
                  </to>
                </anchor>
              </controlPr>
            </control>
          </mc:Choice>
        </mc:AlternateContent>
        <mc:AlternateContent xmlns:mc="http://schemas.openxmlformats.org/markup-compatibility/2006">
          <mc:Choice Requires="x14">
            <control shapeId="2143" r:id="rId50" name="Option Button 95">
              <controlPr defaultSize="0" autoFill="0" autoLine="0" autoPict="0">
                <anchor moveWithCells="1">
                  <from>
                    <xdr:col>6</xdr:col>
                    <xdr:colOff>314325</xdr:colOff>
                    <xdr:row>14</xdr:row>
                    <xdr:rowOff>123825</xdr:rowOff>
                  </from>
                  <to>
                    <xdr:col>6</xdr:col>
                    <xdr:colOff>666750</xdr:colOff>
                    <xdr:row>14</xdr:row>
                    <xdr:rowOff>342900</xdr:rowOff>
                  </to>
                </anchor>
              </controlPr>
            </control>
          </mc:Choice>
        </mc:AlternateContent>
        <mc:AlternateContent xmlns:mc="http://schemas.openxmlformats.org/markup-compatibility/2006">
          <mc:Choice Requires="x14">
            <control shapeId="2144" r:id="rId51" name="Option Button 96">
              <controlPr defaultSize="0" autoFill="0" autoLine="0" autoPict="0">
                <anchor moveWithCells="1">
                  <from>
                    <xdr:col>7</xdr:col>
                    <xdr:colOff>295275</xdr:colOff>
                    <xdr:row>14</xdr:row>
                    <xdr:rowOff>123825</xdr:rowOff>
                  </from>
                  <to>
                    <xdr:col>7</xdr:col>
                    <xdr:colOff>676275</xdr:colOff>
                    <xdr:row>14</xdr:row>
                    <xdr:rowOff>342900</xdr:rowOff>
                  </to>
                </anchor>
              </controlPr>
            </control>
          </mc:Choice>
        </mc:AlternateContent>
        <mc:AlternateContent xmlns:mc="http://schemas.openxmlformats.org/markup-compatibility/2006">
          <mc:Choice Requires="x14">
            <control shapeId="2153" r:id="rId52" name="Group Box 105">
              <controlPr defaultSize="0" autoFill="0" autoPict="0">
                <anchor moveWithCells="1">
                  <from>
                    <xdr:col>3</xdr:col>
                    <xdr:colOff>0</xdr:colOff>
                    <xdr:row>18</xdr:row>
                    <xdr:rowOff>571500</xdr:rowOff>
                  </from>
                  <to>
                    <xdr:col>8</xdr:col>
                    <xdr:colOff>0</xdr:colOff>
                    <xdr:row>19</xdr:row>
                    <xdr:rowOff>228600</xdr:rowOff>
                  </to>
                </anchor>
              </controlPr>
            </control>
          </mc:Choice>
        </mc:AlternateContent>
        <mc:AlternateContent xmlns:mc="http://schemas.openxmlformats.org/markup-compatibility/2006">
          <mc:Choice Requires="x14">
            <control shapeId="2154" r:id="rId53" name="Group Box 106">
              <controlPr defaultSize="0" autoFill="0" autoPict="0">
                <anchor moveWithCells="1">
                  <from>
                    <xdr:col>3</xdr:col>
                    <xdr:colOff>0</xdr:colOff>
                    <xdr:row>20</xdr:row>
                    <xdr:rowOff>0</xdr:rowOff>
                  </from>
                  <to>
                    <xdr:col>8</xdr:col>
                    <xdr:colOff>0</xdr:colOff>
                    <xdr:row>20</xdr:row>
                    <xdr:rowOff>247650</xdr:rowOff>
                  </to>
                </anchor>
              </controlPr>
            </control>
          </mc:Choice>
        </mc:AlternateContent>
        <mc:AlternateContent xmlns:mc="http://schemas.openxmlformats.org/markup-compatibility/2006">
          <mc:Choice Requires="x14">
            <control shapeId="2155" r:id="rId54" name="Group Box 107">
              <controlPr defaultSize="0" autoFill="0" autoPict="0">
                <anchor moveWithCells="1">
                  <from>
                    <xdr:col>3</xdr:col>
                    <xdr:colOff>0</xdr:colOff>
                    <xdr:row>20</xdr:row>
                    <xdr:rowOff>371475</xdr:rowOff>
                  </from>
                  <to>
                    <xdr:col>7</xdr:col>
                    <xdr:colOff>790575</xdr:colOff>
                    <xdr:row>21</xdr:row>
                    <xdr:rowOff>228600</xdr:rowOff>
                  </to>
                </anchor>
              </controlPr>
            </control>
          </mc:Choice>
        </mc:AlternateContent>
        <mc:AlternateContent xmlns:mc="http://schemas.openxmlformats.org/markup-compatibility/2006">
          <mc:Choice Requires="x14">
            <control shapeId="2156" r:id="rId55" name="Group Box 108">
              <controlPr defaultSize="0" autoFill="0" autoPict="0">
                <anchor moveWithCells="1">
                  <from>
                    <xdr:col>3</xdr:col>
                    <xdr:colOff>0</xdr:colOff>
                    <xdr:row>21</xdr:row>
                    <xdr:rowOff>361950</xdr:rowOff>
                  </from>
                  <to>
                    <xdr:col>7</xdr:col>
                    <xdr:colOff>790575</xdr:colOff>
                    <xdr:row>22</xdr:row>
                    <xdr:rowOff>219075</xdr:rowOff>
                  </to>
                </anchor>
              </controlPr>
            </control>
          </mc:Choice>
        </mc:AlternateContent>
        <mc:AlternateContent xmlns:mc="http://schemas.openxmlformats.org/markup-compatibility/2006">
          <mc:Choice Requires="x14">
            <control shapeId="2157" r:id="rId56" name="Group Box 109">
              <controlPr defaultSize="0" autoFill="0" autoPict="0">
                <anchor moveWithCells="1">
                  <from>
                    <xdr:col>3</xdr:col>
                    <xdr:colOff>0</xdr:colOff>
                    <xdr:row>22</xdr:row>
                    <xdr:rowOff>381000</xdr:rowOff>
                  </from>
                  <to>
                    <xdr:col>7</xdr:col>
                    <xdr:colOff>790575</xdr:colOff>
                    <xdr:row>23</xdr:row>
                    <xdr:rowOff>238125</xdr:rowOff>
                  </to>
                </anchor>
              </controlPr>
            </control>
          </mc:Choice>
        </mc:AlternateContent>
        <mc:AlternateContent xmlns:mc="http://schemas.openxmlformats.org/markup-compatibility/2006">
          <mc:Choice Requires="x14">
            <control shapeId="2158" r:id="rId57" name="Group Box 110">
              <controlPr defaultSize="0" autoFill="0" autoPict="0">
                <anchor moveWithCells="1">
                  <from>
                    <xdr:col>3</xdr:col>
                    <xdr:colOff>0</xdr:colOff>
                    <xdr:row>23</xdr:row>
                    <xdr:rowOff>371475</xdr:rowOff>
                  </from>
                  <to>
                    <xdr:col>7</xdr:col>
                    <xdr:colOff>790575</xdr:colOff>
                    <xdr:row>24</xdr:row>
                    <xdr:rowOff>228600</xdr:rowOff>
                  </to>
                </anchor>
              </controlPr>
            </control>
          </mc:Choice>
        </mc:AlternateContent>
        <mc:AlternateContent xmlns:mc="http://schemas.openxmlformats.org/markup-compatibility/2006">
          <mc:Choice Requires="x14">
            <control shapeId="2159" r:id="rId58" name="Group Box 111">
              <controlPr defaultSize="0" autoFill="0" autoPict="0">
                <anchor moveWithCells="1">
                  <from>
                    <xdr:col>3</xdr:col>
                    <xdr:colOff>0</xdr:colOff>
                    <xdr:row>24</xdr:row>
                    <xdr:rowOff>361950</xdr:rowOff>
                  </from>
                  <to>
                    <xdr:col>7</xdr:col>
                    <xdr:colOff>790575</xdr:colOff>
                    <xdr:row>25</xdr:row>
                    <xdr:rowOff>219075</xdr:rowOff>
                  </to>
                </anchor>
              </controlPr>
            </control>
          </mc:Choice>
        </mc:AlternateContent>
        <mc:AlternateContent xmlns:mc="http://schemas.openxmlformats.org/markup-compatibility/2006">
          <mc:Choice Requires="x14">
            <control shapeId="2160" r:id="rId59" name="Group Box 112">
              <controlPr defaultSize="0" autoFill="0" autoPict="0">
                <anchor moveWithCells="1">
                  <from>
                    <xdr:col>3</xdr:col>
                    <xdr:colOff>0</xdr:colOff>
                    <xdr:row>25</xdr:row>
                    <xdr:rowOff>352425</xdr:rowOff>
                  </from>
                  <to>
                    <xdr:col>7</xdr:col>
                    <xdr:colOff>790575</xdr:colOff>
                    <xdr:row>26</xdr:row>
                    <xdr:rowOff>209550</xdr:rowOff>
                  </to>
                </anchor>
              </controlPr>
            </control>
          </mc:Choice>
        </mc:AlternateContent>
        <mc:AlternateContent xmlns:mc="http://schemas.openxmlformats.org/markup-compatibility/2006">
          <mc:Choice Requires="x14">
            <control shapeId="2161" r:id="rId60" name="Option Button 113">
              <controlPr defaultSize="0" autoFill="0" autoLine="0" autoPict="0">
                <anchor moveWithCells="1">
                  <from>
                    <xdr:col>3</xdr:col>
                    <xdr:colOff>276225</xdr:colOff>
                    <xdr:row>18</xdr:row>
                    <xdr:rowOff>581025</xdr:rowOff>
                  </from>
                  <to>
                    <xdr:col>3</xdr:col>
                    <xdr:colOff>581025</xdr:colOff>
                    <xdr:row>19</xdr:row>
                    <xdr:rowOff>228600</xdr:rowOff>
                  </to>
                </anchor>
              </controlPr>
            </control>
          </mc:Choice>
        </mc:AlternateContent>
        <mc:AlternateContent xmlns:mc="http://schemas.openxmlformats.org/markup-compatibility/2006">
          <mc:Choice Requires="x14">
            <control shapeId="2162" r:id="rId61" name="Option Button 114">
              <controlPr defaultSize="0" autoFill="0" autoLine="0" autoPict="0">
                <anchor moveWithCells="1">
                  <from>
                    <xdr:col>4</xdr:col>
                    <xdr:colOff>276225</xdr:colOff>
                    <xdr:row>18</xdr:row>
                    <xdr:rowOff>581025</xdr:rowOff>
                  </from>
                  <to>
                    <xdr:col>4</xdr:col>
                    <xdr:colOff>581025</xdr:colOff>
                    <xdr:row>19</xdr:row>
                    <xdr:rowOff>228600</xdr:rowOff>
                  </to>
                </anchor>
              </controlPr>
            </control>
          </mc:Choice>
        </mc:AlternateContent>
        <mc:AlternateContent xmlns:mc="http://schemas.openxmlformats.org/markup-compatibility/2006">
          <mc:Choice Requires="x14">
            <control shapeId="2163" r:id="rId62" name="Option Button 115">
              <controlPr defaultSize="0" autoFill="0" autoLine="0" autoPict="0">
                <anchor moveWithCells="1">
                  <from>
                    <xdr:col>5</xdr:col>
                    <xdr:colOff>276225</xdr:colOff>
                    <xdr:row>18</xdr:row>
                    <xdr:rowOff>581025</xdr:rowOff>
                  </from>
                  <to>
                    <xdr:col>5</xdr:col>
                    <xdr:colOff>581025</xdr:colOff>
                    <xdr:row>19</xdr:row>
                    <xdr:rowOff>228600</xdr:rowOff>
                  </to>
                </anchor>
              </controlPr>
            </control>
          </mc:Choice>
        </mc:AlternateContent>
        <mc:AlternateContent xmlns:mc="http://schemas.openxmlformats.org/markup-compatibility/2006">
          <mc:Choice Requires="x14">
            <control shapeId="2164" r:id="rId63" name="Option Button 116">
              <controlPr defaultSize="0" autoFill="0" autoLine="0" autoPict="0">
                <anchor moveWithCells="1">
                  <from>
                    <xdr:col>6</xdr:col>
                    <xdr:colOff>285750</xdr:colOff>
                    <xdr:row>18</xdr:row>
                    <xdr:rowOff>581025</xdr:rowOff>
                  </from>
                  <to>
                    <xdr:col>6</xdr:col>
                    <xdr:colOff>590550</xdr:colOff>
                    <xdr:row>19</xdr:row>
                    <xdr:rowOff>228600</xdr:rowOff>
                  </to>
                </anchor>
              </controlPr>
            </control>
          </mc:Choice>
        </mc:AlternateContent>
        <mc:AlternateContent xmlns:mc="http://schemas.openxmlformats.org/markup-compatibility/2006">
          <mc:Choice Requires="x14">
            <control shapeId="2165" r:id="rId64" name="Option Button 117">
              <controlPr defaultSize="0" autoFill="0" autoLine="0" autoPict="0">
                <anchor moveWithCells="1">
                  <from>
                    <xdr:col>7</xdr:col>
                    <xdr:colOff>276225</xdr:colOff>
                    <xdr:row>18</xdr:row>
                    <xdr:rowOff>581025</xdr:rowOff>
                  </from>
                  <to>
                    <xdr:col>7</xdr:col>
                    <xdr:colOff>609600</xdr:colOff>
                    <xdr:row>19</xdr:row>
                    <xdr:rowOff>228600</xdr:rowOff>
                  </to>
                </anchor>
              </controlPr>
            </control>
          </mc:Choice>
        </mc:AlternateContent>
        <mc:AlternateContent xmlns:mc="http://schemas.openxmlformats.org/markup-compatibility/2006">
          <mc:Choice Requires="x14">
            <control shapeId="2166" r:id="rId65" name="Option Button 118">
              <controlPr defaultSize="0" autoFill="0" autoLine="0" autoPict="0">
                <anchor moveWithCells="1">
                  <from>
                    <xdr:col>3</xdr:col>
                    <xdr:colOff>276225</xdr:colOff>
                    <xdr:row>20</xdr:row>
                    <xdr:rowOff>0</xdr:rowOff>
                  </from>
                  <to>
                    <xdr:col>3</xdr:col>
                    <xdr:colOff>581025</xdr:colOff>
                    <xdr:row>20</xdr:row>
                    <xdr:rowOff>238125</xdr:rowOff>
                  </to>
                </anchor>
              </controlPr>
            </control>
          </mc:Choice>
        </mc:AlternateContent>
        <mc:AlternateContent xmlns:mc="http://schemas.openxmlformats.org/markup-compatibility/2006">
          <mc:Choice Requires="x14">
            <control shapeId="2167" r:id="rId66" name="Option Button 119">
              <controlPr defaultSize="0" autoFill="0" autoLine="0" autoPict="0">
                <anchor moveWithCells="1">
                  <from>
                    <xdr:col>4</xdr:col>
                    <xdr:colOff>276225</xdr:colOff>
                    <xdr:row>20</xdr:row>
                    <xdr:rowOff>0</xdr:rowOff>
                  </from>
                  <to>
                    <xdr:col>4</xdr:col>
                    <xdr:colOff>581025</xdr:colOff>
                    <xdr:row>20</xdr:row>
                    <xdr:rowOff>238125</xdr:rowOff>
                  </to>
                </anchor>
              </controlPr>
            </control>
          </mc:Choice>
        </mc:AlternateContent>
        <mc:AlternateContent xmlns:mc="http://schemas.openxmlformats.org/markup-compatibility/2006">
          <mc:Choice Requires="x14">
            <control shapeId="2168" r:id="rId67" name="Option Button 120">
              <controlPr defaultSize="0" autoFill="0" autoLine="0" autoPict="0">
                <anchor moveWithCells="1">
                  <from>
                    <xdr:col>5</xdr:col>
                    <xdr:colOff>276225</xdr:colOff>
                    <xdr:row>20</xdr:row>
                    <xdr:rowOff>0</xdr:rowOff>
                  </from>
                  <to>
                    <xdr:col>5</xdr:col>
                    <xdr:colOff>581025</xdr:colOff>
                    <xdr:row>20</xdr:row>
                    <xdr:rowOff>238125</xdr:rowOff>
                  </to>
                </anchor>
              </controlPr>
            </control>
          </mc:Choice>
        </mc:AlternateContent>
        <mc:AlternateContent xmlns:mc="http://schemas.openxmlformats.org/markup-compatibility/2006">
          <mc:Choice Requires="x14">
            <control shapeId="2169" r:id="rId68" name="Option Button 121">
              <controlPr defaultSize="0" autoFill="0" autoLine="0" autoPict="0">
                <anchor moveWithCells="1">
                  <from>
                    <xdr:col>6</xdr:col>
                    <xdr:colOff>295275</xdr:colOff>
                    <xdr:row>20</xdr:row>
                    <xdr:rowOff>0</xdr:rowOff>
                  </from>
                  <to>
                    <xdr:col>6</xdr:col>
                    <xdr:colOff>600075</xdr:colOff>
                    <xdr:row>20</xdr:row>
                    <xdr:rowOff>238125</xdr:rowOff>
                  </to>
                </anchor>
              </controlPr>
            </control>
          </mc:Choice>
        </mc:AlternateContent>
        <mc:AlternateContent xmlns:mc="http://schemas.openxmlformats.org/markup-compatibility/2006">
          <mc:Choice Requires="x14">
            <control shapeId="2170" r:id="rId69" name="Option Button 122">
              <controlPr defaultSize="0" autoFill="0" autoLine="0" autoPict="0">
                <anchor moveWithCells="1">
                  <from>
                    <xdr:col>7</xdr:col>
                    <xdr:colOff>266700</xdr:colOff>
                    <xdr:row>20</xdr:row>
                    <xdr:rowOff>0</xdr:rowOff>
                  </from>
                  <to>
                    <xdr:col>7</xdr:col>
                    <xdr:colOff>600075</xdr:colOff>
                    <xdr:row>20</xdr:row>
                    <xdr:rowOff>238125</xdr:rowOff>
                  </to>
                </anchor>
              </controlPr>
            </control>
          </mc:Choice>
        </mc:AlternateContent>
        <mc:AlternateContent xmlns:mc="http://schemas.openxmlformats.org/markup-compatibility/2006">
          <mc:Choice Requires="x14">
            <control shapeId="2171" r:id="rId70" name="Option Button 123">
              <controlPr defaultSize="0" autoFill="0" autoLine="0" autoPict="0">
                <anchor moveWithCells="1">
                  <from>
                    <xdr:col>3</xdr:col>
                    <xdr:colOff>276225</xdr:colOff>
                    <xdr:row>21</xdr:row>
                    <xdr:rowOff>0</xdr:rowOff>
                  </from>
                  <to>
                    <xdr:col>3</xdr:col>
                    <xdr:colOff>581025</xdr:colOff>
                    <xdr:row>21</xdr:row>
                    <xdr:rowOff>219075</xdr:rowOff>
                  </to>
                </anchor>
              </controlPr>
            </control>
          </mc:Choice>
        </mc:AlternateContent>
        <mc:AlternateContent xmlns:mc="http://schemas.openxmlformats.org/markup-compatibility/2006">
          <mc:Choice Requires="x14">
            <control shapeId="2172" r:id="rId71" name="Option Button 124">
              <controlPr defaultSize="0" autoFill="0" autoLine="0" autoPict="0">
                <anchor moveWithCells="1">
                  <from>
                    <xdr:col>4</xdr:col>
                    <xdr:colOff>276225</xdr:colOff>
                    <xdr:row>21</xdr:row>
                    <xdr:rowOff>0</xdr:rowOff>
                  </from>
                  <to>
                    <xdr:col>4</xdr:col>
                    <xdr:colOff>581025</xdr:colOff>
                    <xdr:row>21</xdr:row>
                    <xdr:rowOff>219075</xdr:rowOff>
                  </to>
                </anchor>
              </controlPr>
            </control>
          </mc:Choice>
        </mc:AlternateContent>
        <mc:AlternateContent xmlns:mc="http://schemas.openxmlformats.org/markup-compatibility/2006">
          <mc:Choice Requires="x14">
            <control shapeId="2173" r:id="rId72" name="Option Button 125">
              <controlPr defaultSize="0" autoFill="0" autoLine="0" autoPict="0">
                <anchor moveWithCells="1">
                  <from>
                    <xdr:col>5</xdr:col>
                    <xdr:colOff>276225</xdr:colOff>
                    <xdr:row>21</xdr:row>
                    <xdr:rowOff>0</xdr:rowOff>
                  </from>
                  <to>
                    <xdr:col>5</xdr:col>
                    <xdr:colOff>581025</xdr:colOff>
                    <xdr:row>21</xdr:row>
                    <xdr:rowOff>219075</xdr:rowOff>
                  </to>
                </anchor>
              </controlPr>
            </control>
          </mc:Choice>
        </mc:AlternateContent>
        <mc:AlternateContent xmlns:mc="http://schemas.openxmlformats.org/markup-compatibility/2006">
          <mc:Choice Requires="x14">
            <control shapeId="2174" r:id="rId73" name="Option Button 126">
              <controlPr defaultSize="0" autoFill="0" autoLine="0" autoPict="0">
                <anchor moveWithCells="1">
                  <from>
                    <xdr:col>6</xdr:col>
                    <xdr:colOff>285750</xdr:colOff>
                    <xdr:row>21</xdr:row>
                    <xdr:rowOff>0</xdr:rowOff>
                  </from>
                  <to>
                    <xdr:col>6</xdr:col>
                    <xdr:colOff>590550</xdr:colOff>
                    <xdr:row>21</xdr:row>
                    <xdr:rowOff>219075</xdr:rowOff>
                  </to>
                </anchor>
              </controlPr>
            </control>
          </mc:Choice>
        </mc:AlternateContent>
        <mc:AlternateContent xmlns:mc="http://schemas.openxmlformats.org/markup-compatibility/2006">
          <mc:Choice Requires="x14">
            <control shapeId="2175" r:id="rId74" name="Option Button 127">
              <controlPr defaultSize="0" autoFill="0" autoLine="0" autoPict="0">
                <anchor moveWithCells="1">
                  <from>
                    <xdr:col>7</xdr:col>
                    <xdr:colOff>276225</xdr:colOff>
                    <xdr:row>21</xdr:row>
                    <xdr:rowOff>0</xdr:rowOff>
                  </from>
                  <to>
                    <xdr:col>7</xdr:col>
                    <xdr:colOff>609600</xdr:colOff>
                    <xdr:row>21</xdr:row>
                    <xdr:rowOff>219075</xdr:rowOff>
                  </to>
                </anchor>
              </controlPr>
            </control>
          </mc:Choice>
        </mc:AlternateContent>
        <mc:AlternateContent xmlns:mc="http://schemas.openxmlformats.org/markup-compatibility/2006">
          <mc:Choice Requires="x14">
            <control shapeId="2176" r:id="rId75" name="Option Button 128">
              <controlPr defaultSize="0" autoFill="0" autoLine="0" autoPict="0" altText="">
                <anchor moveWithCells="1">
                  <from>
                    <xdr:col>3</xdr:col>
                    <xdr:colOff>276225</xdr:colOff>
                    <xdr:row>21</xdr:row>
                    <xdr:rowOff>381000</xdr:rowOff>
                  </from>
                  <to>
                    <xdr:col>3</xdr:col>
                    <xdr:colOff>581025</xdr:colOff>
                    <xdr:row>22</xdr:row>
                    <xdr:rowOff>209550</xdr:rowOff>
                  </to>
                </anchor>
              </controlPr>
            </control>
          </mc:Choice>
        </mc:AlternateContent>
        <mc:AlternateContent xmlns:mc="http://schemas.openxmlformats.org/markup-compatibility/2006">
          <mc:Choice Requires="x14">
            <control shapeId="2177" r:id="rId76" name="Option Button 129">
              <controlPr defaultSize="0" autoFill="0" autoLine="0" autoPict="0">
                <anchor moveWithCells="1">
                  <from>
                    <xdr:col>3</xdr:col>
                    <xdr:colOff>276225</xdr:colOff>
                    <xdr:row>22</xdr:row>
                    <xdr:rowOff>381000</xdr:rowOff>
                  </from>
                  <to>
                    <xdr:col>3</xdr:col>
                    <xdr:colOff>581025</xdr:colOff>
                    <xdr:row>23</xdr:row>
                    <xdr:rowOff>228600</xdr:rowOff>
                  </to>
                </anchor>
              </controlPr>
            </control>
          </mc:Choice>
        </mc:AlternateContent>
        <mc:AlternateContent xmlns:mc="http://schemas.openxmlformats.org/markup-compatibility/2006">
          <mc:Choice Requires="x14">
            <control shapeId="2178" r:id="rId77" name="Option Button 130">
              <controlPr defaultSize="0" autoFill="0" autoLine="0" autoPict="0">
                <anchor moveWithCells="1">
                  <from>
                    <xdr:col>3</xdr:col>
                    <xdr:colOff>276225</xdr:colOff>
                    <xdr:row>24</xdr:row>
                    <xdr:rowOff>0</xdr:rowOff>
                  </from>
                  <to>
                    <xdr:col>3</xdr:col>
                    <xdr:colOff>581025</xdr:colOff>
                    <xdr:row>24</xdr:row>
                    <xdr:rowOff>219075</xdr:rowOff>
                  </to>
                </anchor>
              </controlPr>
            </control>
          </mc:Choice>
        </mc:AlternateContent>
        <mc:AlternateContent xmlns:mc="http://schemas.openxmlformats.org/markup-compatibility/2006">
          <mc:Choice Requires="x14">
            <control shapeId="2179" r:id="rId78" name="Option Button 131">
              <controlPr defaultSize="0" autoFill="0" autoLine="0" autoPict="0">
                <anchor moveWithCells="1">
                  <from>
                    <xdr:col>3</xdr:col>
                    <xdr:colOff>276225</xdr:colOff>
                    <xdr:row>24</xdr:row>
                    <xdr:rowOff>381000</xdr:rowOff>
                  </from>
                  <to>
                    <xdr:col>3</xdr:col>
                    <xdr:colOff>581025</xdr:colOff>
                    <xdr:row>25</xdr:row>
                    <xdr:rowOff>209550</xdr:rowOff>
                  </to>
                </anchor>
              </controlPr>
            </control>
          </mc:Choice>
        </mc:AlternateContent>
        <mc:AlternateContent xmlns:mc="http://schemas.openxmlformats.org/markup-compatibility/2006">
          <mc:Choice Requires="x14">
            <control shapeId="2180" r:id="rId79" name="Option Button 132">
              <controlPr defaultSize="0" autoFill="0" autoLine="0" autoPict="0">
                <anchor moveWithCells="1">
                  <from>
                    <xdr:col>3</xdr:col>
                    <xdr:colOff>276225</xdr:colOff>
                    <xdr:row>25</xdr:row>
                    <xdr:rowOff>371475</xdr:rowOff>
                  </from>
                  <to>
                    <xdr:col>3</xdr:col>
                    <xdr:colOff>581025</xdr:colOff>
                    <xdr:row>26</xdr:row>
                    <xdr:rowOff>200025</xdr:rowOff>
                  </to>
                </anchor>
              </controlPr>
            </control>
          </mc:Choice>
        </mc:AlternateContent>
        <mc:AlternateContent xmlns:mc="http://schemas.openxmlformats.org/markup-compatibility/2006">
          <mc:Choice Requires="x14">
            <control shapeId="2181" r:id="rId80" name="Option Button 133">
              <controlPr defaultSize="0" autoFill="0" autoLine="0" autoPict="0" altText="">
                <anchor moveWithCells="1">
                  <from>
                    <xdr:col>4</xdr:col>
                    <xdr:colOff>276225</xdr:colOff>
                    <xdr:row>21</xdr:row>
                    <xdr:rowOff>381000</xdr:rowOff>
                  </from>
                  <to>
                    <xdr:col>4</xdr:col>
                    <xdr:colOff>581025</xdr:colOff>
                    <xdr:row>22</xdr:row>
                    <xdr:rowOff>209550</xdr:rowOff>
                  </to>
                </anchor>
              </controlPr>
            </control>
          </mc:Choice>
        </mc:AlternateContent>
        <mc:AlternateContent xmlns:mc="http://schemas.openxmlformats.org/markup-compatibility/2006">
          <mc:Choice Requires="x14">
            <control shapeId="2182" r:id="rId81" name="Option Button 134">
              <controlPr defaultSize="0" autoFill="0" autoLine="0" autoPict="0">
                <anchor moveWithCells="1">
                  <from>
                    <xdr:col>4</xdr:col>
                    <xdr:colOff>276225</xdr:colOff>
                    <xdr:row>22</xdr:row>
                    <xdr:rowOff>381000</xdr:rowOff>
                  </from>
                  <to>
                    <xdr:col>4</xdr:col>
                    <xdr:colOff>581025</xdr:colOff>
                    <xdr:row>23</xdr:row>
                    <xdr:rowOff>228600</xdr:rowOff>
                  </to>
                </anchor>
              </controlPr>
            </control>
          </mc:Choice>
        </mc:AlternateContent>
        <mc:AlternateContent xmlns:mc="http://schemas.openxmlformats.org/markup-compatibility/2006">
          <mc:Choice Requires="x14">
            <control shapeId="2183" r:id="rId82" name="Option Button 135">
              <controlPr defaultSize="0" autoFill="0" autoLine="0" autoPict="0">
                <anchor moveWithCells="1">
                  <from>
                    <xdr:col>4</xdr:col>
                    <xdr:colOff>276225</xdr:colOff>
                    <xdr:row>24</xdr:row>
                    <xdr:rowOff>0</xdr:rowOff>
                  </from>
                  <to>
                    <xdr:col>4</xdr:col>
                    <xdr:colOff>581025</xdr:colOff>
                    <xdr:row>24</xdr:row>
                    <xdr:rowOff>219075</xdr:rowOff>
                  </to>
                </anchor>
              </controlPr>
            </control>
          </mc:Choice>
        </mc:AlternateContent>
        <mc:AlternateContent xmlns:mc="http://schemas.openxmlformats.org/markup-compatibility/2006">
          <mc:Choice Requires="x14">
            <control shapeId="2184" r:id="rId83" name="Option Button 136">
              <controlPr defaultSize="0" autoFill="0" autoLine="0" autoPict="0">
                <anchor moveWithCells="1">
                  <from>
                    <xdr:col>4</xdr:col>
                    <xdr:colOff>276225</xdr:colOff>
                    <xdr:row>24</xdr:row>
                    <xdr:rowOff>381000</xdr:rowOff>
                  </from>
                  <to>
                    <xdr:col>4</xdr:col>
                    <xdr:colOff>581025</xdr:colOff>
                    <xdr:row>25</xdr:row>
                    <xdr:rowOff>209550</xdr:rowOff>
                  </to>
                </anchor>
              </controlPr>
            </control>
          </mc:Choice>
        </mc:AlternateContent>
        <mc:AlternateContent xmlns:mc="http://schemas.openxmlformats.org/markup-compatibility/2006">
          <mc:Choice Requires="x14">
            <control shapeId="2185" r:id="rId84" name="Option Button 137">
              <controlPr defaultSize="0" autoFill="0" autoLine="0" autoPict="0">
                <anchor moveWithCells="1">
                  <from>
                    <xdr:col>4</xdr:col>
                    <xdr:colOff>276225</xdr:colOff>
                    <xdr:row>25</xdr:row>
                    <xdr:rowOff>371475</xdr:rowOff>
                  </from>
                  <to>
                    <xdr:col>4</xdr:col>
                    <xdr:colOff>581025</xdr:colOff>
                    <xdr:row>26</xdr:row>
                    <xdr:rowOff>200025</xdr:rowOff>
                  </to>
                </anchor>
              </controlPr>
            </control>
          </mc:Choice>
        </mc:AlternateContent>
        <mc:AlternateContent xmlns:mc="http://schemas.openxmlformats.org/markup-compatibility/2006">
          <mc:Choice Requires="x14">
            <control shapeId="2186" r:id="rId85" name="Option Button 138">
              <controlPr defaultSize="0" autoFill="0" autoLine="0" autoPict="0" altText="">
                <anchor moveWithCells="1">
                  <from>
                    <xdr:col>5</xdr:col>
                    <xdr:colOff>276225</xdr:colOff>
                    <xdr:row>21</xdr:row>
                    <xdr:rowOff>381000</xdr:rowOff>
                  </from>
                  <to>
                    <xdr:col>5</xdr:col>
                    <xdr:colOff>581025</xdr:colOff>
                    <xdr:row>22</xdr:row>
                    <xdr:rowOff>209550</xdr:rowOff>
                  </to>
                </anchor>
              </controlPr>
            </control>
          </mc:Choice>
        </mc:AlternateContent>
        <mc:AlternateContent xmlns:mc="http://schemas.openxmlformats.org/markup-compatibility/2006">
          <mc:Choice Requires="x14">
            <control shapeId="2187" r:id="rId86" name="Option Button 139">
              <controlPr defaultSize="0" autoFill="0" autoLine="0" autoPict="0">
                <anchor moveWithCells="1">
                  <from>
                    <xdr:col>5</xdr:col>
                    <xdr:colOff>276225</xdr:colOff>
                    <xdr:row>22</xdr:row>
                    <xdr:rowOff>381000</xdr:rowOff>
                  </from>
                  <to>
                    <xdr:col>5</xdr:col>
                    <xdr:colOff>581025</xdr:colOff>
                    <xdr:row>23</xdr:row>
                    <xdr:rowOff>228600</xdr:rowOff>
                  </to>
                </anchor>
              </controlPr>
            </control>
          </mc:Choice>
        </mc:AlternateContent>
        <mc:AlternateContent xmlns:mc="http://schemas.openxmlformats.org/markup-compatibility/2006">
          <mc:Choice Requires="x14">
            <control shapeId="2188" r:id="rId87" name="Option Button 140">
              <controlPr defaultSize="0" autoFill="0" autoLine="0" autoPict="0">
                <anchor moveWithCells="1">
                  <from>
                    <xdr:col>5</xdr:col>
                    <xdr:colOff>276225</xdr:colOff>
                    <xdr:row>24</xdr:row>
                    <xdr:rowOff>0</xdr:rowOff>
                  </from>
                  <to>
                    <xdr:col>5</xdr:col>
                    <xdr:colOff>581025</xdr:colOff>
                    <xdr:row>24</xdr:row>
                    <xdr:rowOff>219075</xdr:rowOff>
                  </to>
                </anchor>
              </controlPr>
            </control>
          </mc:Choice>
        </mc:AlternateContent>
        <mc:AlternateContent xmlns:mc="http://schemas.openxmlformats.org/markup-compatibility/2006">
          <mc:Choice Requires="x14">
            <control shapeId="2189" r:id="rId88" name="Option Button 141">
              <controlPr defaultSize="0" autoFill="0" autoLine="0" autoPict="0">
                <anchor moveWithCells="1">
                  <from>
                    <xdr:col>5</xdr:col>
                    <xdr:colOff>276225</xdr:colOff>
                    <xdr:row>24</xdr:row>
                    <xdr:rowOff>381000</xdr:rowOff>
                  </from>
                  <to>
                    <xdr:col>5</xdr:col>
                    <xdr:colOff>581025</xdr:colOff>
                    <xdr:row>25</xdr:row>
                    <xdr:rowOff>209550</xdr:rowOff>
                  </to>
                </anchor>
              </controlPr>
            </control>
          </mc:Choice>
        </mc:AlternateContent>
        <mc:AlternateContent xmlns:mc="http://schemas.openxmlformats.org/markup-compatibility/2006">
          <mc:Choice Requires="x14">
            <control shapeId="2190" r:id="rId89" name="Option Button 142">
              <controlPr defaultSize="0" autoFill="0" autoLine="0" autoPict="0">
                <anchor moveWithCells="1">
                  <from>
                    <xdr:col>5</xdr:col>
                    <xdr:colOff>276225</xdr:colOff>
                    <xdr:row>25</xdr:row>
                    <xdr:rowOff>371475</xdr:rowOff>
                  </from>
                  <to>
                    <xdr:col>5</xdr:col>
                    <xdr:colOff>581025</xdr:colOff>
                    <xdr:row>26</xdr:row>
                    <xdr:rowOff>200025</xdr:rowOff>
                  </to>
                </anchor>
              </controlPr>
            </control>
          </mc:Choice>
        </mc:AlternateContent>
        <mc:AlternateContent xmlns:mc="http://schemas.openxmlformats.org/markup-compatibility/2006">
          <mc:Choice Requires="x14">
            <control shapeId="2191" r:id="rId90" name="Option Button 143">
              <controlPr defaultSize="0" autoFill="0" autoLine="0" autoPict="0" altText="">
                <anchor moveWithCells="1">
                  <from>
                    <xdr:col>6</xdr:col>
                    <xdr:colOff>285750</xdr:colOff>
                    <xdr:row>21</xdr:row>
                    <xdr:rowOff>381000</xdr:rowOff>
                  </from>
                  <to>
                    <xdr:col>6</xdr:col>
                    <xdr:colOff>590550</xdr:colOff>
                    <xdr:row>22</xdr:row>
                    <xdr:rowOff>209550</xdr:rowOff>
                  </to>
                </anchor>
              </controlPr>
            </control>
          </mc:Choice>
        </mc:AlternateContent>
        <mc:AlternateContent xmlns:mc="http://schemas.openxmlformats.org/markup-compatibility/2006">
          <mc:Choice Requires="x14">
            <control shapeId="2192" r:id="rId91" name="Option Button 144">
              <controlPr defaultSize="0" autoFill="0" autoLine="0" autoPict="0">
                <anchor moveWithCells="1">
                  <from>
                    <xdr:col>6</xdr:col>
                    <xdr:colOff>285750</xdr:colOff>
                    <xdr:row>22</xdr:row>
                    <xdr:rowOff>381000</xdr:rowOff>
                  </from>
                  <to>
                    <xdr:col>6</xdr:col>
                    <xdr:colOff>590550</xdr:colOff>
                    <xdr:row>23</xdr:row>
                    <xdr:rowOff>228600</xdr:rowOff>
                  </to>
                </anchor>
              </controlPr>
            </control>
          </mc:Choice>
        </mc:AlternateContent>
        <mc:AlternateContent xmlns:mc="http://schemas.openxmlformats.org/markup-compatibility/2006">
          <mc:Choice Requires="x14">
            <control shapeId="2193" r:id="rId92" name="Option Button 145">
              <controlPr defaultSize="0" autoFill="0" autoLine="0" autoPict="0">
                <anchor moveWithCells="1">
                  <from>
                    <xdr:col>6</xdr:col>
                    <xdr:colOff>285750</xdr:colOff>
                    <xdr:row>24</xdr:row>
                    <xdr:rowOff>0</xdr:rowOff>
                  </from>
                  <to>
                    <xdr:col>6</xdr:col>
                    <xdr:colOff>590550</xdr:colOff>
                    <xdr:row>24</xdr:row>
                    <xdr:rowOff>219075</xdr:rowOff>
                  </to>
                </anchor>
              </controlPr>
            </control>
          </mc:Choice>
        </mc:AlternateContent>
        <mc:AlternateContent xmlns:mc="http://schemas.openxmlformats.org/markup-compatibility/2006">
          <mc:Choice Requires="x14">
            <control shapeId="2194" r:id="rId93" name="Option Button 146">
              <controlPr defaultSize="0" autoFill="0" autoLine="0" autoPict="0">
                <anchor moveWithCells="1">
                  <from>
                    <xdr:col>6</xdr:col>
                    <xdr:colOff>285750</xdr:colOff>
                    <xdr:row>24</xdr:row>
                    <xdr:rowOff>381000</xdr:rowOff>
                  </from>
                  <to>
                    <xdr:col>6</xdr:col>
                    <xdr:colOff>590550</xdr:colOff>
                    <xdr:row>25</xdr:row>
                    <xdr:rowOff>209550</xdr:rowOff>
                  </to>
                </anchor>
              </controlPr>
            </control>
          </mc:Choice>
        </mc:AlternateContent>
        <mc:AlternateContent xmlns:mc="http://schemas.openxmlformats.org/markup-compatibility/2006">
          <mc:Choice Requires="x14">
            <control shapeId="2195" r:id="rId94" name="Option Button 147">
              <controlPr defaultSize="0" autoFill="0" autoLine="0" autoPict="0">
                <anchor moveWithCells="1">
                  <from>
                    <xdr:col>6</xdr:col>
                    <xdr:colOff>285750</xdr:colOff>
                    <xdr:row>25</xdr:row>
                    <xdr:rowOff>371475</xdr:rowOff>
                  </from>
                  <to>
                    <xdr:col>6</xdr:col>
                    <xdr:colOff>590550</xdr:colOff>
                    <xdr:row>26</xdr:row>
                    <xdr:rowOff>200025</xdr:rowOff>
                  </to>
                </anchor>
              </controlPr>
            </control>
          </mc:Choice>
        </mc:AlternateContent>
        <mc:AlternateContent xmlns:mc="http://schemas.openxmlformats.org/markup-compatibility/2006">
          <mc:Choice Requires="x14">
            <control shapeId="2196" r:id="rId95" name="Option Button 148">
              <controlPr defaultSize="0" autoFill="0" autoLine="0" autoPict="0" altText="">
                <anchor moveWithCells="1">
                  <from>
                    <xdr:col>7</xdr:col>
                    <xdr:colOff>276225</xdr:colOff>
                    <xdr:row>21</xdr:row>
                    <xdr:rowOff>381000</xdr:rowOff>
                  </from>
                  <to>
                    <xdr:col>7</xdr:col>
                    <xdr:colOff>609600</xdr:colOff>
                    <xdr:row>22</xdr:row>
                    <xdr:rowOff>209550</xdr:rowOff>
                  </to>
                </anchor>
              </controlPr>
            </control>
          </mc:Choice>
        </mc:AlternateContent>
        <mc:AlternateContent xmlns:mc="http://schemas.openxmlformats.org/markup-compatibility/2006">
          <mc:Choice Requires="x14">
            <control shapeId="2197" r:id="rId96" name="Option Button 149">
              <controlPr defaultSize="0" autoFill="0" autoLine="0" autoPict="0">
                <anchor moveWithCells="1">
                  <from>
                    <xdr:col>7</xdr:col>
                    <xdr:colOff>276225</xdr:colOff>
                    <xdr:row>22</xdr:row>
                    <xdr:rowOff>381000</xdr:rowOff>
                  </from>
                  <to>
                    <xdr:col>7</xdr:col>
                    <xdr:colOff>609600</xdr:colOff>
                    <xdr:row>23</xdr:row>
                    <xdr:rowOff>228600</xdr:rowOff>
                  </to>
                </anchor>
              </controlPr>
            </control>
          </mc:Choice>
        </mc:AlternateContent>
        <mc:AlternateContent xmlns:mc="http://schemas.openxmlformats.org/markup-compatibility/2006">
          <mc:Choice Requires="x14">
            <control shapeId="2198" r:id="rId97" name="Option Button 150">
              <controlPr defaultSize="0" autoFill="0" autoLine="0" autoPict="0">
                <anchor moveWithCells="1">
                  <from>
                    <xdr:col>7</xdr:col>
                    <xdr:colOff>276225</xdr:colOff>
                    <xdr:row>24</xdr:row>
                    <xdr:rowOff>0</xdr:rowOff>
                  </from>
                  <to>
                    <xdr:col>7</xdr:col>
                    <xdr:colOff>609600</xdr:colOff>
                    <xdr:row>24</xdr:row>
                    <xdr:rowOff>219075</xdr:rowOff>
                  </to>
                </anchor>
              </controlPr>
            </control>
          </mc:Choice>
        </mc:AlternateContent>
        <mc:AlternateContent xmlns:mc="http://schemas.openxmlformats.org/markup-compatibility/2006">
          <mc:Choice Requires="x14">
            <control shapeId="2199" r:id="rId98" name="Option Button 151">
              <controlPr defaultSize="0" autoFill="0" autoLine="0" autoPict="0">
                <anchor moveWithCells="1">
                  <from>
                    <xdr:col>7</xdr:col>
                    <xdr:colOff>276225</xdr:colOff>
                    <xdr:row>24</xdr:row>
                    <xdr:rowOff>381000</xdr:rowOff>
                  </from>
                  <to>
                    <xdr:col>7</xdr:col>
                    <xdr:colOff>609600</xdr:colOff>
                    <xdr:row>25</xdr:row>
                    <xdr:rowOff>209550</xdr:rowOff>
                  </to>
                </anchor>
              </controlPr>
            </control>
          </mc:Choice>
        </mc:AlternateContent>
        <mc:AlternateContent xmlns:mc="http://schemas.openxmlformats.org/markup-compatibility/2006">
          <mc:Choice Requires="x14">
            <control shapeId="2200" r:id="rId99" name="Option Button 152">
              <controlPr defaultSize="0" autoFill="0" autoLine="0" autoPict="0">
                <anchor moveWithCells="1">
                  <from>
                    <xdr:col>7</xdr:col>
                    <xdr:colOff>276225</xdr:colOff>
                    <xdr:row>25</xdr:row>
                    <xdr:rowOff>371475</xdr:rowOff>
                  </from>
                  <to>
                    <xdr:col>7</xdr:col>
                    <xdr:colOff>609600</xdr:colOff>
                    <xdr:row>26</xdr:row>
                    <xdr:rowOff>200025</xdr:rowOff>
                  </to>
                </anchor>
              </controlPr>
            </control>
          </mc:Choice>
        </mc:AlternateContent>
        <mc:AlternateContent xmlns:mc="http://schemas.openxmlformats.org/markup-compatibility/2006">
          <mc:Choice Requires="x14">
            <control shapeId="2205" r:id="rId100" name="Button 157">
              <controlPr defaultSize="0" print="0" autoFill="0" autoPict="0" macro="[0]!Control_Shapes_deaktivieren" altText="Zurück zur Ausgangssituation_x000a_(die Markierungen werden aus allen Optionsfeldern entfernt)">
                <anchor moveWithCells="1">
                  <from>
                    <xdr:col>6</xdr:col>
                    <xdr:colOff>771525</xdr:colOff>
                    <xdr:row>27</xdr:row>
                    <xdr:rowOff>161925</xdr:rowOff>
                  </from>
                  <to>
                    <xdr:col>8</xdr:col>
                    <xdr:colOff>66675</xdr:colOff>
                    <xdr:row>27</xdr:row>
                    <xdr:rowOff>466725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H60"/>
  <sheetViews>
    <sheetView view="pageLayout" topLeftCell="A10" zoomScaleNormal="110" zoomScaleSheetLayoutView="70" workbookViewId="0">
      <selection activeCell="B11" sqref="B11"/>
    </sheetView>
  </sheetViews>
  <sheetFormatPr baseColWidth="10" defaultColWidth="0" defaultRowHeight="12.75" zeroHeight="1" x14ac:dyDescent="0.2"/>
  <cols>
    <col min="1" max="1" width="3.85546875" style="1" customWidth="1"/>
    <col min="2" max="2" width="52.5703125" style="1" customWidth="1"/>
    <col min="3" max="3" width="2.85546875" style="1" customWidth="1"/>
    <col min="4" max="6" width="8.7109375" style="1" customWidth="1"/>
    <col min="7" max="7" width="9.7109375" style="1" customWidth="1"/>
    <col min="8" max="8" width="12.7109375" style="1" customWidth="1"/>
    <col min="9" max="16384" width="8.28515625" style="1" hidden="1"/>
  </cols>
  <sheetData>
    <row r="1" spans="1:8" ht="9.9499999999999993" customHeight="1" x14ac:dyDescent="0.2"/>
    <row r="2" spans="1:8" ht="36.75" customHeight="1" x14ac:dyDescent="0.2"/>
    <row r="3" spans="1:8" ht="39.950000000000003" customHeight="1" x14ac:dyDescent="0.2">
      <c r="B3" s="561" t="s">
        <v>227</v>
      </c>
      <c r="C3" s="562"/>
      <c r="D3" s="562"/>
      <c r="E3" s="21"/>
      <c r="F3" s="21"/>
      <c r="G3" s="21"/>
      <c r="H3" s="21"/>
    </row>
    <row r="4" spans="1:8" s="230" customFormat="1" ht="43.5" customHeight="1" x14ac:dyDescent="0.2">
      <c r="B4" s="42"/>
      <c r="C4" s="231"/>
      <c r="D4" s="231"/>
      <c r="E4" s="231"/>
      <c r="F4" s="231"/>
      <c r="G4" s="231"/>
      <c r="H4" s="231"/>
    </row>
    <row r="5" spans="1:8" ht="30" customHeight="1" x14ac:dyDescent="0.2">
      <c r="B5" s="441" t="s">
        <v>62</v>
      </c>
      <c r="C5" s="28"/>
      <c r="D5" s="19" t="s">
        <v>27</v>
      </c>
      <c r="E5" s="19" t="s">
        <v>28</v>
      </c>
      <c r="F5" s="18" t="s">
        <v>12</v>
      </c>
      <c r="G5" s="19" t="s">
        <v>29</v>
      </c>
      <c r="H5" s="20" t="s">
        <v>222</v>
      </c>
    </row>
    <row r="6" spans="1:8" ht="39.950000000000003" customHeight="1" x14ac:dyDescent="0.2">
      <c r="B6" s="475" t="s">
        <v>31</v>
      </c>
      <c r="C6" s="34"/>
      <c r="D6" s="34"/>
      <c r="E6" s="34"/>
      <c r="F6" s="34"/>
      <c r="G6" s="34"/>
    </row>
    <row r="7" spans="1:8" ht="39.950000000000003" customHeight="1" x14ac:dyDescent="0.2">
      <c r="B7" s="475" t="s">
        <v>196</v>
      </c>
      <c r="C7" s="34"/>
      <c r="D7" s="34"/>
      <c r="E7" s="34"/>
      <c r="F7" s="34"/>
      <c r="G7" s="34"/>
    </row>
    <row r="8" spans="1:8" ht="39.950000000000003" customHeight="1" x14ac:dyDescent="0.2">
      <c r="B8" s="475" t="s">
        <v>10</v>
      </c>
      <c r="C8" s="34"/>
      <c r="D8" s="34"/>
      <c r="E8" s="34"/>
      <c r="F8" s="34"/>
      <c r="G8" s="34"/>
    </row>
    <row r="9" spans="1:8" s="5" customFormat="1" ht="9" customHeight="1" x14ac:dyDescent="0.2">
      <c r="A9" s="1"/>
      <c r="C9" s="4"/>
      <c r="D9" s="4"/>
      <c r="E9" s="4"/>
      <c r="F9" s="4"/>
      <c r="G9" s="4"/>
    </row>
    <row r="10" spans="1:8" x14ac:dyDescent="0.2">
      <c r="C10" s="2"/>
      <c r="D10" s="2"/>
      <c r="E10" s="2"/>
      <c r="F10" s="2"/>
      <c r="G10" s="2"/>
    </row>
    <row r="11" spans="1:8" ht="30" customHeight="1" x14ac:dyDescent="0.2">
      <c r="A11" s="2"/>
      <c r="B11" s="441" t="s">
        <v>60</v>
      </c>
      <c r="C11" s="18"/>
      <c r="D11" s="19" t="s">
        <v>27</v>
      </c>
      <c r="E11" s="19" t="s">
        <v>28</v>
      </c>
      <c r="F11" s="18" t="s">
        <v>12</v>
      </c>
      <c r="G11" s="19" t="s">
        <v>29</v>
      </c>
      <c r="H11" s="20" t="s">
        <v>222</v>
      </c>
    </row>
    <row r="12" spans="1:8" ht="50.1" customHeight="1" x14ac:dyDescent="0.2">
      <c r="A12" s="7"/>
      <c r="B12" s="477" t="s">
        <v>200</v>
      </c>
      <c r="C12" s="16"/>
      <c r="D12" s="16"/>
      <c r="E12" s="16"/>
      <c r="F12" s="16"/>
      <c r="G12" s="16"/>
    </row>
    <row r="13" spans="1:8" ht="50.1" customHeight="1" x14ac:dyDescent="0.2">
      <c r="A13" s="7"/>
      <c r="B13" s="477" t="s">
        <v>5</v>
      </c>
      <c r="C13" s="16"/>
      <c r="D13" s="16"/>
      <c r="E13" s="16"/>
      <c r="F13" s="16"/>
      <c r="G13" s="16"/>
      <c r="H13" s="159"/>
    </row>
    <row r="14" spans="1:8" ht="48" customHeight="1" x14ac:dyDescent="0.2">
      <c r="A14" s="7"/>
      <c r="B14" s="475" t="s">
        <v>64</v>
      </c>
      <c r="C14" s="16"/>
      <c r="D14" s="16"/>
      <c r="E14" s="16"/>
      <c r="F14" s="16"/>
      <c r="G14" s="16"/>
    </row>
    <row r="15" spans="1:8" s="5" customFormat="1" ht="20.25" customHeight="1" x14ac:dyDescent="0.2">
      <c r="A15" s="1"/>
      <c r="C15" s="4"/>
      <c r="D15" s="4"/>
      <c r="E15" s="4"/>
      <c r="F15" s="4"/>
      <c r="G15" s="4"/>
    </row>
    <row r="16" spans="1:8" ht="30" customHeight="1" x14ac:dyDescent="0.2">
      <c r="A16" s="5"/>
      <c r="B16" s="441" t="s">
        <v>59</v>
      </c>
      <c r="C16" s="20"/>
      <c r="D16" s="19" t="s">
        <v>27</v>
      </c>
      <c r="E16" s="19" t="s">
        <v>28</v>
      </c>
      <c r="F16" s="18" t="s">
        <v>12</v>
      </c>
      <c r="G16" s="19" t="s">
        <v>29</v>
      </c>
      <c r="H16" s="20" t="s">
        <v>222</v>
      </c>
    </row>
    <row r="17" spans="1:8" ht="39.75" customHeight="1" x14ac:dyDescent="0.2">
      <c r="B17" s="476" t="s">
        <v>6</v>
      </c>
      <c r="C17" s="16"/>
      <c r="D17" s="16"/>
      <c r="E17" s="16"/>
      <c r="F17" s="16"/>
      <c r="G17" s="16"/>
    </row>
    <row r="18" spans="1:8" ht="39.950000000000003" customHeight="1" x14ac:dyDescent="0.2">
      <c r="B18" s="476" t="s">
        <v>30</v>
      </c>
      <c r="C18" s="16"/>
      <c r="D18" s="16"/>
      <c r="E18" s="16"/>
      <c r="F18" s="16"/>
      <c r="G18" s="16"/>
    </row>
    <row r="19" spans="1:8" ht="49.5" customHeight="1" x14ac:dyDescent="0.2">
      <c r="B19" s="476" t="s">
        <v>199</v>
      </c>
      <c r="C19" s="16"/>
      <c r="D19" s="16"/>
      <c r="E19" s="16"/>
      <c r="F19" s="16"/>
      <c r="G19" s="16"/>
      <c r="H19" s="5"/>
    </row>
    <row r="20" spans="1:8" s="5" customFormat="1" ht="15" customHeight="1" x14ac:dyDescent="0.2">
      <c r="A20" s="1"/>
      <c r="C20" s="4"/>
      <c r="D20" s="4"/>
      <c r="E20" s="4"/>
      <c r="F20" s="4"/>
      <c r="G20" s="4"/>
    </row>
    <row r="21" spans="1:8" ht="30" customHeight="1" x14ac:dyDescent="0.2">
      <c r="B21" s="441" t="s">
        <v>63</v>
      </c>
      <c r="C21" s="28"/>
      <c r="D21" s="19" t="s">
        <v>27</v>
      </c>
      <c r="E21" s="19" t="s">
        <v>28</v>
      </c>
      <c r="F21" s="18" t="s">
        <v>12</v>
      </c>
      <c r="G21" s="19" t="s">
        <v>29</v>
      </c>
      <c r="H21" s="20" t="s">
        <v>222</v>
      </c>
    </row>
    <row r="22" spans="1:8" ht="45" customHeight="1" x14ac:dyDescent="0.2">
      <c r="B22" s="475" t="s">
        <v>198</v>
      </c>
      <c r="C22" s="34"/>
      <c r="D22" s="34"/>
      <c r="E22" s="34"/>
      <c r="F22" s="34"/>
      <c r="G22" s="34"/>
    </row>
    <row r="23" spans="1:8" ht="36" customHeight="1" x14ac:dyDescent="0.2">
      <c r="B23" s="476" t="s">
        <v>197</v>
      </c>
      <c r="C23" s="34"/>
      <c r="D23" s="34"/>
      <c r="E23" s="34"/>
      <c r="F23" s="34"/>
      <c r="G23" s="34"/>
    </row>
    <row r="24" spans="1:8" ht="84" customHeight="1" x14ac:dyDescent="0.2">
      <c r="B24" s="527" t="s">
        <v>224</v>
      </c>
      <c r="C24" s="34"/>
      <c r="D24" s="34"/>
      <c r="E24" s="34"/>
      <c r="F24" s="34"/>
      <c r="G24" s="34"/>
    </row>
    <row r="25" spans="1:8" hidden="1" x14ac:dyDescent="0.2"/>
    <row r="26" spans="1:8" hidden="1" x14ac:dyDescent="0.2"/>
    <row r="27" spans="1:8" hidden="1" x14ac:dyDescent="0.2"/>
    <row r="28" spans="1:8" hidden="1" x14ac:dyDescent="0.2"/>
    <row r="29" spans="1:8" hidden="1" x14ac:dyDescent="0.2"/>
    <row r="30" spans="1:8" hidden="1" x14ac:dyDescent="0.2"/>
    <row r="31" spans="1:8" hidden="1" x14ac:dyDescent="0.2"/>
    <row r="32" spans="1:8"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sheetData>
  <sheetProtection password="CCFB" sheet="1" objects="1" scenarios="1" selectLockedCells="1" selectUnlockedCells="1"/>
  <mergeCells count="1">
    <mergeCell ref="B3:D3"/>
  </mergeCells>
  <phoneticPr fontId="2" type="noConversion"/>
  <dataValidations disablePrompts="1" count="2">
    <dataValidation allowBlank="1" sqref="C22:G24 C12:G14"/>
    <dataValidation allowBlank="1" showErrorMessage="1" sqref="C17:G19"/>
  </dataValidations>
  <pageMargins left="0.25" right="0.25" top="0.453125" bottom="0.69781249999999995" header="0.25374999999999998" footer="0.3"/>
  <pageSetup paperSize="9" scale="87" fitToWidth="0" fitToHeight="0" orientation="portrait" r:id="rId1"/>
  <headerFooter scaleWithDoc="0">
    <oddHeader xml:space="preserve">&amp;L &amp;C &amp;R </oddHeader>
    <oddFooter xml:space="preserve">&amp;L&amp;8&amp;K00+000____&amp;K00-046WM-Fitness Check für KMU
&amp;K00+000____&amp;K00-046© Fraunhofer IPK (2011)&amp;R&amp;8 &amp;K00-0462. Umgang mit Wissen&amp;K00+000____&amp;10&amp;K000000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22" r:id="rId4" name="Group Box 26">
              <controlPr defaultSize="0" autoFill="0" autoPict="0">
                <anchor moveWithCells="1">
                  <from>
                    <xdr:col>2</xdr:col>
                    <xdr:colOff>104775</xdr:colOff>
                    <xdr:row>12</xdr:row>
                    <xdr:rowOff>66675</xdr:rowOff>
                  </from>
                  <to>
                    <xdr:col>7</xdr:col>
                    <xdr:colOff>695325</xdr:colOff>
                    <xdr:row>12</xdr:row>
                    <xdr:rowOff>314325</xdr:rowOff>
                  </to>
                </anchor>
              </controlPr>
            </control>
          </mc:Choice>
        </mc:AlternateContent>
        <mc:AlternateContent xmlns:mc="http://schemas.openxmlformats.org/markup-compatibility/2006">
          <mc:Choice Requires="x14">
            <control shapeId="4123" r:id="rId5" name="Group Box 27">
              <controlPr defaultSize="0" autoFill="0" autoPict="0">
                <anchor moveWithCells="1">
                  <from>
                    <xdr:col>2</xdr:col>
                    <xdr:colOff>104775</xdr:colOff>
                    <xdr:row>13</xdr:row>
                    <xdr:rowOff>76200</xdr:rowOff>
                  </from>
                  <to>
                    <xdr:col>7</xdr:col>
                    <xdr:colOff>695325</xdr:colOff>
                    <xdr:row>13</xdr:row>
                    <xdr:rowOff>323850</xdr:rowOff>
                  </to>
                </anchor>
              </controlPr>
            </control>
          </mc:Choice>
        </mc:AlternateContent>
        <mc:AlternateContent xmlns:mc="http://schemas.openxmlformats.org/markup-compatibility/2006">
          <mc:Choice Requires="x14">
            <control shapeId="4128" r:id="rId6" name="Option Button 32">
              <controlPr defaultSize="0" autoFill="0" autoLine="0" autoPict="0">
                <anchor moveWithCells="1">
                  <from>
                    <xdr:col>3</xdr:col>
                    <xdr:colOff>152400</xdr:colOff>
                    <xdr:row>12</xdr:row>
                    <xdr:rowOff>76200</xdr:rowOff>
                  </from>
                  <to>
                    <xdr:col>3</xdr:col>
                    <xdr:colOff>495300</xdr:colOff>
                    <xdr:row>12</xdr:row>
                    <xdr:rowOff>304800</xdr:rowOff>
                  </to>
                </anchor>
              </controlPr>
            </control>
          </mc:Choice>
        </mc:AlternateContent>
        <mc:AlternateContent xmlns:mc="http://schemas.openxmlformats.org/markup-compatibility/2006">
          <mc:Choice Requires="x14">
            <control shapeId="4129" r:id="rId7" name="Option Button 33">
              <controlPr defaultSize="0" autoFill="0" autoLine="0" autoPict="0">
                <anchor moveWithCells="1">
                  <from>
                    <xdr:col>4</xdr:col>
                    <xdr:colOff>161925</xdr:colOff>
                    <xdr:row>12</xdr:row>
                    <xdr:rowOff>76200</xdr:rowOff>
                  </from>
                  <to>
                    <xdr:col>4</xdr:col>
                    <xdr:colOff>504825</xdr:colOff>
                    <xdr:row>12</xdr:row>
                    <xdr:rowOff>304800</xdr:rowOff>
                  </to>
                </anchor>
              </controlPr>
            </control>
          </mc:Choice>
        </mc:AlternateContent>
        <mc:AlternateContent xmlns:mc="http://schemas.openxmlformats.org/markup-compatibility/2006">
          <mc:Choice Requires="x14">
            <control shapeId="4130" r:id="rId8" name="Option Button 34">
              <controlPr defaultSize="0" autoFill="0" autoLine="0" autoPict="0">
                <anchor moveWithCells="1">
                  <from>
                    <xdr:col>5</xdr:col>
                    <xdr:colOff>180975</xdr:colOff>
                    <xdr:row>12</xdr:row>
                    <xdr:rowOff>76200</xdr:rowOff>
                  </from>
                  <to>
                    <xdr:col>5</xdr:col>
                    <xdr:colOff>523875</xdr:colOff>
                    <xdr:row>12</xdr:row>
                    <xdr:rowOff>304800</xdr:rowOff>
                  </to>
                </anchor>
              </controlPr>
            </control>
          </mc:Choice>
        </mc:AlternateContent>
        <mc:AlternateContent xmlns:mc="http://schemas.openxmlformats.org/markup-compatibility/2006">
          <mc:Choice Requires="x14">
            <control shapeId="4131" r:id="rId9" name="Option Button 35">
              <controlPr defaultSize="0" autoFill="0" autoLine="0" autoPict="0">
                <anchor moveWithCells="1">
                  <from>
                    <xdr:col>6</xdr:col>
                    <xdr:colOff>190500</xdr:colOff>
                    <xdr:row>12</xdr:row>
                    <xdr:rowOff>76200</xdr:rowOff>
                  </from>
                  <to>
                    <xdr:col>6</xdr:col>
                    <xdr:colOff>533400</xdr:colOff>
                    <xdr:row>12</xdr:row>
                    <xdr:rowOff>304800</xdr:rowOff>
                  </to>
                </anchor>
              </controlPr>
            </control>
          </mc:Choice>
        </mc:AlternateContent>
        <mc:AlternateContent xmlns:mc="http://schemas.openxmlformats.org/markup-compatibility/2006">
          <mc:Choice Requires="x14">
            <control shapeId="4132" r:id="rId10" name="Group Box 36">
              <controlPr defaultSize="0" autoFill="0" autoPict="0">
                <anchor>
                  <from>
                    <xdr:col>2</xdr:col>
                    <xdr:colOff>123825</xdr:colOff>
                    <xdr:row>11</xdr:row>
                    <xdr:rowOff>76200</xdr:rowOff>
                  </from>
                  <to>
                    <xdr:col>7</xdr:col>
                    <xdr:colOff>704850</xdr:colOff>
                    <xdr:row>11</xdr:row>
                    <xdr:rowOff>323850</xdr:rowOff>
                  </to>
                </anchor>
              </controlPr>
            </control>
          </mc:Choice>
        </mc:AlternateContent>
        <mc:AlternateContent xmlns:mc="http://schemas.openxmlformats.org/markup-compatibility/2006">
          <mc:Choice Requires="x14">
            <control shapeId="4133" r:id="rId11" name="Option Button 37">
              <controlPr defaultSize="0" autoFill="0" autoLine="0" autoPict="0">
                <anchor moveWithCells="1">
                  <from>
                    <xdr:col>3</xdr:col>
                    <xdr:colOff>152400</xdr:colOff>
                    <xdr:row>11</xdr:row>
                    <xdr:rowOff>85725</xdr:rowOff>
                  </from>
                  <to>
                    <xdr:col>3</xdr:col>
                    <xdr:colOff>495300</xdr:colOff>
                    <xdr:row>11</xdr:row>
                    <xdr:rowOff>304800</xdr:rowOff>
                  </to>
                </anchor>
              </controlPr>
            </control>
          </mc:Choice>
        </mc:AlternateContent>
        <mc:AlternateContent xmlns:mc="http://schemas.openxmlformats.org/markup-compatibility/2006">
          <mc:Choice Requires="x14">
            <control shapeId="4134" r:id="rId12" name="Option Button 38">
              <controlPr defaultSize="0" autoFill="0" autoLine="0" autoPict="0">
                <anchor moveWithCells="1">
                  <from>
                    <xdr:col>4</xdr:col>
                    <xdr:colOff>152400</xdr:colOff>
                    <xdr:row>11</xdr:row>
                    <xdr:rowOff>85725</xdr:rowOff>
                  </from>
                  <to>
                    <xdr:col>4</xdr:col>
                    <xdr:colOff>495300</xdr:colOff>
                    <xdr:row>11</xdr:row>
                    <xdr:rowOff>304800</xdr:rowOff>
                  </to>
                </anchor>
              </controlPr>
            </control>
          </mc:Choice>
        </mc:AlternateContent>
        <mc:AlternateContent xmlns:mc="http://schemas.openxmlformats.org/markup-compatibility/2006">
          <mc:Choice Requires="x14">
            <control shapeId="4135" r:id="rId13" name="Option Button 39">
              <controlPr defaultSize="0" autoFill="0" autoLine="0" autoPict="0">
                <anchor moveWithCells="1">
                  <from>
                    <xdr:col>5</xdr:col>
                    <xdr:colOff>161925</xdr:colOff>
                    <xdr:row>11</xdr:row>
                    <xdr:rowOff>85725</xdr:rowOff>
                  </from>
                  <to>
                    <xdr:col>5</xdr:col>
                    <xdr:colOff>504825</xdr:colOff>
                    <xdr:row>11</xdr:row>
                    <xdr:rowOff>304800</xdr:rowOff>
                  </to>
                </anchor>
              </controlPr>
            </control>
          </mc:Choice>
        </mc:AlternateContent>
        <mc:AlternateContent xmlns:mc="http://schemas.openxmlformats.org/markup-compatibility/2006">
          <mc:Choice Requires="x14">
            <control shapeId="4136" r:id="rId14" name="Option Button 40">
              <controlPr defaultSize="0" autoFill="0" autoLine="0" autoPict="0">
                <anchor moveWithCells="1">
                  <from>
                    <xdr:col>6</xdr:col>
                    <xdr:colOff>171450</xdr:colOff>
                    <xdr:row>11</xdr:row>
                    <xdr:rowOff>85725</xdr:rowOff>
                  </from>
                  <to>
                    <xdr:col>6</xdr:col>
                    <xdr:colOff>523875</xdr:colOff>
                    <xdr:row>11</xdr:row>
                    <xdr:rowOff>304800</xdr:rowOff>
                  </to>
                </anchor>
              </controlPr>
            </control>
          </mc:Choice>
        </mc:AlternateContent>
        <mc:AlternateContent xmlns:mc="http://schemas.openxmlformats.org/markup-compatibility/2006">
          <mc:Choice Requires="x14">
            <control shapeId="4137" r:id="rId15" name="Option Button 41">
              <controlPr defaultSize="0" autoFill="0" autoLine="0" autoPict="0">
                <anchor moveWithCells="1">
                  <from>
                    <xdr:col>3</xdr:col>
                    <xdr:colOff>152400</xdr:colOff>
                    <xdr:row>13</xdr:row>
                    <xdr:rowOff>85725</xdr:rowOff>
                  </from>
                  <to>
                    <xdr:col>3</xdr:col>
                    <xdr:colOff>504825</xdr:colOff>
                    <xdr:row>13</xdr:row>
                    <xdr:rowOff>304800</xdr:rowOff>
                  </to>
                </anchor>
              </controlPr>
            </control>
          </mc:Choice>
        </mc:AlternateContent>
        <mc:AlternateContent xmlns:mc="http://schemas.openxmlformats.org/markup-compatibility/2006">
          <mc:Choice Requires="x14">
            <control shapeId="4138" r:id="rId16" name="Option Button 42">
              <controlPr defaultSize="0" autoFill="0" autoLine="0" autoPict="0">
                <anchor moveWithCells="1">
                  <from>
                    <xdr:col>4</xdr:col>
                    <xdr:colOff>161925</xdr:colOff>
                    <xdr:row>13</xdr:row>
                    <xdr:rowOff>85725</xdr:rowOff>
                  </from>
                  <to>
                    <xdr:col>4</xdr:col>
                    <xdr:colOff>523875</xdr:colOff>
                    <xdr:row>13</xdr:row>
                    <xdr:rowOff>304800</xdr:rowOff>
                  </to>
                </anchor>
              </controlPr>
            </control>
          </mc:Choice>
        </mc:AlternateContent>
        <mc:AlternateContent xmlns:mc="http://schemas.openxmlformats.org/markup-compatibility/2006">
          <mc:Choice Requires="x14">
            <control shapeId="4139" r:id="rId17" name="Option Button 43">
              <controlPr defaultSize="0" autoFill="0" autoLine="0" autoPict="0">
                <anchor moveWithCells="1">
                  <from>
                    <xdr:col>5</xdr:col>
                    <xdr:colOff>180975</xdr:colOff>
                    <xdr:row>13</xdr:row>
                    <xdr:rowOff>85725</xdr:rowOff>
                  </from>
                  <to>
                    <xdr:col>5</xdr:col>
                    <xdr:colOff>533400</xdr:colOff>
                    <xdr:row>13</xdr:row>
                    <xdr:rowOff>304800</xdr:rowOff>
                  </to>
                </anchor>
              </controlPr>
            </control>
          </mc:Choice>
        </mc:AlternateContent>
        <mc:AlternateContent xmlns:mc="http://schemas.openxmlformats.org/markup-compatibility/2006">
          <mc:Choice Requires="x14">
            <control shapeId="4140" r:id="rId18" name="Option Button 44">
              <controlPr defaultSize="0" autoFill="0" autoLine="0" autoPict="0">
                <anchor moveWithCells="1">
                  <from>
                    <xdr:col>6</xdr:col>
                    <xdr:colOff>190500</xdr:colOff>
                    <xdr:row>13</xdr:row>
                    <xdr:rowOff>85725</xdr:rowOff>
                  </from>
                  <to>
                    <xdr:col>6</xdr:col>
                    <xdr:colOff>542925</xdr:colOff>
                    <xdr:row>13</xdr:row>
                    <xdr:rowOff>304800</xdr:rowOff>
                  </to>
                </anchor>
              </controlPr>
            </control>
          </mc:Choice>
        </mc:AlternateContent>
        <mc:AlternateContent xmlns:mc="http://schemas.openxmlformats.org/markup-compatibility/2006">
          <mc:Choice Requires="x14">
            <control shapeId="4146" r:id="rId19" name="Group Box 50">
              <controlPr defaultSize="0" autoFill="0" autoPict="0">
                <anchor moveWithCells="1">
                  <from>
                    <xdr:col>2</xdr:col>
                    <xdr:colOff>104775</xdr:colOff>
                    <xdr:row>16</xdr:row>
                    <xdr:rowOff>66675</xdr:rowOff>
                  </from>
                  <to>
                    <xdr:col>7</xdr:col>
                    <xdr:colOff>695325</xdr:colOff>
                    <xdr:row>16</xdr:row>
                    <xdr:rowOff>314325</xdr:rowOff>
                  </to>
                </anchor>
              </controlPr>
            </control>
          </mc:Choice>
        </mc:AlternateContent>
        <mc:AlternateContent xmlns:mc="http://schemas.openxmlformats.org/markup-compatibility/2006">
          <mc:Choice Requires="x14">
            <control shapeId="4147" r:id="rId20" name="Option Button 51">
              <controlPr defaultSize="0" autoFill="0" autoLine="0" autoPict="0">
                <anchor moveWithCells="1">
                  <from>
                    <xdr:col>3</xdr:col>
                    <xdr:colOff>161925</xdr:colOff>
                    <xdr:row>16</xdr:row>
                    <xdr:rowOff>66675</xdr:rowOff>
                  </from>
                  <to>
                    <xdr:col>3</xdr:col>
                    <xdr:colOff>523875</xdr:colOff>
                    <xdr:row>16</xdr:row>
                    <xdr:rowOff>295275</xdr:rowOff>
                  </to>
                </anchor>
              </controlPr>
            </control>
          </mc:Choice>
        </mc:AlternateContent>
        <mc:AlternateContent xmlns:mc="http://schemas.openxmlformats.org/markup-compatibility/2006">
          <mc:Choice Requires="x14">
            <control shapeId="4150" r:id="rId21" name="Option Button 54">
              <controlPr defaultSize="0" autoFill="0" autoLine="0" autoPict="0">
                <anchor moveWithCells="1">
                  <from>
                    <xdr:col>4</xdr:col>
                    <xdr:colOff>171450</xdr:colOff>
                    <xdr:row>16</xdr:row>
                    <xdr:rowOff>66675</xdr:rowOff>
                  </from>
                  <to>
                    <xdr:col>4</xdr:col>
                    <xdr:colOff>523875</xdr:colOff>
                    <xdr:row>16</xdr:row>
                    <xdr:rowOff>295275</xdr:rowOff>
                  </to>
                </anchor>
              </controlPr>
            </control>
          </mc:Choice>
        </mc:AlternateContent>
        <mc:AlternateContent xmlns:mc="http://schemas.openxmlformats.org/markup-compatibility/2006">
          <mc:Choice Requires="x14">
            <control shapeId="4151" r:id="rId22" name="Option Button 55">
              <controlPr defaultSize="0" autoFill="0" autoLine="0" autoPict="0">
                <anchor moveWithCells="1">
                  <from>
                    <xdr:col>5</xdr:col>
                    <xdr:colOff>180975</xdr:colOff>
                    <xdr:row>16</xdr:row>
                    <xdr:rowOff>66675</xdr:rowOff>
                  </from>
                  <to>
                    <xdr:col>5</xdr:col>
                    <xdr:colOff>533400</xdr:colOff>
                    <xdr:row>16</xdr:row>
                    <xdr:rowOff>295275</xdr:rowOff>
                  </to>
                </anchor>
              </controlPr>
            </control>
          </mc:Choice>
        </mc:AlternateContent>
        <mc:AlternateContent xmlns:mc="http://schemas.openxmlformats.org/markup-compatibility/2006">
          <mc:Choice Requires="x14">
            <control shapeId="4152" r:id="rId23" name="Option Button 56">
              <controlPr defaultSize="0" autoFill="0" autoLine="0" autoPict="0">
                <anchor moveWithCells="1">
                  <from>
                    <xdr:col>6</xdr:col>
                    <xdr:colOff>190500</xdr:colOff>
                    <xdr:row>16</xdr:row>
                    <xdr:rowOff>66675</xdr:rowOff>
                  </from>
                  <to>
                    <xdr:col>6</xdr:col>
                    <xdr:colOff>542925</xdr:colOff>
                    <xdr:row>16</xdr:row>
                    <xdr:rowOff>295275</xdr:rowOff>
                  </to>
                </anchor>
              </controlPr>
            </control>
          </mc:Choice>
        </mc:AlternateContent>
        <mc:AlternateContent xmlns:mc="http://schemas.openxmlformats.org/markup-compatibility/2006">
          <mc:Choice Requires="x14">
            <control shapeId="4153" r:id="rId24" name="Group Box 57">
              <controlPr defaultSize="0" autoFill="0" autoPict="0">
                <anchor moveWithCells="1">
                  <from>
                    <xdr:col>2</xdr:col>
                    <xdr:colOff>104775</xdr:colOff>
                    <xdr:row>17</xdr:row>
                    <xdr:rowOff>161925</xdr:rowOff>
                  </from>
                  <to>
                    <xdr:col>7</xdr:col>
                    <xdr:colOff>695325</xdr:colOff>
                    <xdr:row>17</xdr:row>
                    <xdr:rowOff>419100</xdr:rowOff>
                  </to>
                </anchor>
              </controlPr>
            </control>
          </mc:Choice>
        </mc:AlternateContent>
        <mc:AlternateContent xmlns:mc="http://schemas.openxmlformats.org/markup-compatibility/2006">
          <mc:Choice Requires="x14">
            <control shapeId="4158" r:id="rId25" name="Option Button 62">
              <controlPr defaultSize="0" autoFill="0" autoLine="0" autoPict="0">
                <anchor moveWithCells="1">
                  <from>
                    <xdr:col>3</xdr:col>
                    <xdr:colOff>152400</xdr:colOff>
                    <xdr:row>17</xdr:row>
                    <xdr:rowOff>171450</xdr:rowOff>
                  </from>
                  <to>
                    <xdr:col>3</xdr:col>
                    <xdr:colOff>533400</xdr:colOff>
                    <xdr:row>17</xdr:row>
                    <xdr:rowOff>390525</xdr:rowOff>
                  </to>
                </anchor>
              </controlPr>
            </control>
          </mc:Choice>
        </mc:AlternateContent>
        <mc:AlternateContent xmlns:mc="http://schemas.openxmlformats.org/markup-compatibility/2006">
          <mc:Choice Requires="x14">
            <control shapeId="4159" r:id="rId26" name="Option Button 63">
              <controlPr defaultSize="0" autoFill="0" autoLine="0" autoPict="0">
                <anchor moveWithCells="1">
                  <from>
                    <xdr:col>4</xdr:col>
                    <xdr:colOff>161925</xdr:colOff>
                    <xdr:row>17</xdr:row>
                    <xdr:rowOff>171450</xdr:rowOff>
                  </from>
                  <to>
                    <xdr:col>4</xdr:col>
                    <xdr:colOff>542925</xdr:colOff>
                    <xdr:row>17</xdr:row>
                    <xdr:rowOff>390525</xdr:rowOff>
                  </to>
                </anchor>
              </controlPr>
            </control>
          </mc:Choice>
        </mc:AlternateContent>
        <mc:AlternateContent xmlns:mc="http://schemas.openxmlformats.org/markup-compatibility/2006">
          <mc:Choice Requires="x14">
            <control shapeId="4160" r:id="rId27" name="Option Button 64">
              <controlPr defaultSize="0" autoFill="0" autoLine="0" autoPict="0">
                <anchor moveWithCells="1">
                  <from>
                    <xdr:col>5</xdr:col>
                    <xdr:colOff>180975</xdr:colOff>
                    <xdr:row>17</xdr:row>
                    <xdr:rowOff>171450</xdr:rowOff>
                  </from>
                  <to>
                    <xdr:col>5</xdr:col>
                    <xdr:colOff>561975</xdr:colOff>
                    <xdr:row>17</xdr:row>
                    <xdr:rowOff>390525</xdr:rowOff>
                  </to>
                </anchor>
              </controlPr>
            </control>
          </mc:Choice>
        </mc:AlternateContent>
        <mc:AlternateContent xmlns:mc="http://schemas.openxmlformats.org/markup-compatibility/2006">
          <mc:Choice Requires="x14">
            <control shapeId="4164" r:id="rId28" name="Option Button 68">
              <controlPr defaultSize="0" autoFill="0" autoLine="0" autoPict="0">
                <anchor moveWithCells="1">
                  <from>
                    <xdr:col>6</xdr:col>
                    <xdr:colOff>190500</xdr:colOff>
                    <xdr:row>17</xdr:row>
                    <xdr:rowOff>171450</xdr:rowOff>
                  </from>
                  <to>
                    <xdr:col>6</xdr:col>
                    <xdr:colOff>571500</xdr:colOff>
                    <xdr:row>17</xdr:row>
                    <xdr:rowOff>390525</xdr:rowOff>
                  </to>
                </anchor>
              </controlPr>
            </control>
          </mc:Choice>
        </mc:AlternateContent>
        <mc:AlternateContent xmlns:mc="http://schemas.openxmlformats.org/markup-compatibility/2006">
          <mc:Choice Requires="x14">
            <control shapeId="4165" r:id="rId29" name="Group Box 69">
              <controlPr defaultSize="0" autoFill="0" autoPict="0">
                <anchor moveWithCells="1">
                  <from>
                    <xdr:col>2</xdr:col>
                    <xdr:colOff>104775</xdr:colOff>
                    <xdr:row>18</xdr:row>
                    <xdr:rowOff>257175</xdr:rowOff>
                  </from>
                  <to>
                    <xdr:col>7</xdr:col>
                    <xdr:colOff>695325</xdr:colOff>
                    <xdr:row>18</xdr:row>
                    <xdr:rowOff>504825</xdr:rowOff>
                  </to>
                </anchor>
              </controlPr>
            </control>
          </mc:Choice>
        </mc:AlternateContent>
        <mc:AlternateContent xmlns:mc="http://schemas.openxmlformats.org/markup-compatibility/2006">
          <mc:Choice Requires="x14">
            <control shapeId="4166" r:id="rId30" name="Option Button 70">
              <controlPr defaultSize="0" autoFill="0" autoLine="0" autoPict="0">
                <anchor moveWithCells="1">
                  <from>
                    <xdr:col>3</xdr:col>
                    <xdr:colOff>152400</xdr:colOff>
                    <xdr:row>18</xdr:row>
                    <xdr:rowOff>266700</xdr:rowOff>
                  </from>
                  <to>
                    <xdr:col>3</xdr:col>
                    <xdr:colOff>542925</xdr:colOff>
                    <xdr:row>18</xdr:row>
                    <xdr:rowOff>495300</xdr:rowOff>
                  </to>
                </anchor>
              </controlPr>
            </control>
          </mc:Choice>
        </mc:AlternateContent>
        <mc:AlternateContent xmlns:mc="http://schemas.openxmlformats.org/markup-compatibility/2006">
          <mc:Choice Requires="x14">
            <control shapeId="4167" r:id="rId31" name="Option Button 71">
              <controlPr defaultSize="0" autoFill="0" autoLine="0" autoPict="0">
                <anchor moveWithCells="1">
                  <from>
                    <xdr:col>4</xdr:col>
                    <xdr:colOff>161925</xdr:colOff>
                    <xdr:row>18</xdr:row>
                    <xdr:rowOff>266700</xdr:rowOff>
                  </from>
                  <to>
                    <xdr:col>4</xdr:col>
                    <xdr:colOff>561975</xdr:colOff>
                    <xdr:row>18</xdr:row>
                    <xdr:rowOff>495300</xdr:rowOff>
                  </to>
                </anchor>
              </controlPr>
            </control>
          </mc:Choice>
        </mc:AlternateContent>
        <mc:AlternateContent xmlns:mc="http://schemas.openxmlformats.org/markup-compatibility/2006">
          <mc:Choice Requires="x14">
            <control shapeId="4168" r:id="rId32" name="Option Button 72">
              <controlPr defaultSize="0" autoFill="0" autoLine="0" autoPict="0">
                <anchor moveWithCells="1">
                  <from>
                    <xdr:col>5</xdr:col>
                    <xdr:colOff>180975</xdr:colOff>
                    <xdr:row>18</xdr:row>
                    <xdr:rowOff>266700</xdr:rowOff>
                  </from>
                  <to>
                    <xdr:col>5</xdr:col>
                    <xdr:colOff>571500</xdr:colOff>
                    <xdr:row>18</xdr:row>
                    <xdr:rowOff>495300</xdr:rowOff>
                  </to>
                </anchor>
              </controlPr>
            </control>
          </mc:Choice>
        </mc:AlternateContent>
        <mc:AlternateContent xmlns:mc="http://schemas.openxmlformats.org/markup-compatibility/2006">
          <mc:Choice Requires="x14">
            <control shapeId="4169" r:id="rId33" name="Option Button 73">
              <controlPr defaultSize="0" autoFill="0" autoLine="0" autoPict="0">
                <anchor moveWithCells="1">
                  <from>
                    <xdr:col>6</xdr:col>
                    <xdr:colOff>190500</xdr:colOff>
                    <xdr:row>18</xdr:row>
                    <xdr:rowOff>266700</xdr:rowOff>
                  </from>
                  <to>
                    <xdr:col>6</xdr:col>
                    <xdr:colOff>581025</xdr:colOff>
                    <xdr:row>18</xdr:row>
                    <xdr:rowOff>495300</xdr:rowOff>
                  </to>
                </anchor>
              </controlPr>
            </control>
          </mc:Choice>
        </mc:AlternateContent>
        <mc:AlternateContent xmlns:mc="http://schemas.openxmlformats.org/markup-compatibility/2006">
          <mc:Choice Requires="x14">
            <control shapeId="4202" r:id="rId34" name="Button 106">
              <controlPr defaultSize="0" print="0" autoFill="0" autoPict="0" macro="[0]!Control_Shapes_deaktivieren" altText="Zurück zur Ausgangssituation_x000a_(die Markierungen werden aus allen Optionsfeldern entfernt)">
                <anchor moveWithCells="1">
                  <from>
                    <xdr:col>6</xdr:col>
                    <xdr:colOff>142875</xdr:colOff>
                    <xdr:row>23</xdr:row>
                    <xdr:rowOff>676275</xdr:rowOff>
                  </from>
                  <to>
                    <xdr:col>7</xdr:col>
                    <xdr:colOff>390525</xdr:colOff>
                    <xdr:row>23</xdr:row>
                    <xdr:rowOff>981075</xdr:rowOff>
                  </to>
                </anchor>
              </controlPr>
            </control>
          </mc:Choice>
        </mc:AlternateContent>
        <mc:AlternateContent xmlns:mc="http://schemas.openxmlformats.org/markup-compatibility/2006">
          <mc:Choice Requires="x14">
            <control shapeId="4211" r:id="rId35" name="Group Box 115">
              <controlPr defaultSize="0" autoFill="0" autoPict="0">
                <anchor moveWithCells="1">
                  <from>
                    <xdr:col>2</xdr:col>
                    <xdr:colOff>133350</xdr:colOff>
                    <xdr:row>5</xdr:row>
                    <xdr:rowOff>104775</xdr:rowOff>
                  </from>
                  <to>
                    <xdr:col>7</xdr:col>
                    <xdr:colOff>733425</xdr:colOff>
                    <xdr:row>5</xdr:row>
                    <xdr:rowOff>352425</xdr:rowOff>
                  </to>
                </anchor>
              </controlPr>
            </control>
          </mc:Choice>
        </mc:AlternateContent>
        <mc:AlternateContent xmlns:mc="http://schemas.openxmlformats.org/markup-compatibility/2006">
          <mc:Choice Requires="x14">
            <control shapeId="4212" r:id="rId36" name="Group Box 116">
              <controlPr defaultSize="0" autoFill="0" autoPict="0">
                <anchor moveWithCells="1">
                  <from>
                    <xdr:col>2</xdr:col>
                    <xdr:colOff>133350</xdr:colOff>
                    <xdr:row>6</xdr:row>
                    <xdr:rowOff>104775</xdr:rowOff>
                  </from>
                  <to>
                    <xdr:col>7</xdr:col>
                    <xdr:colOff>733425</xdr:colOff>
                    <xdr:row>6</xdr:row>
                    <xdr:rowOff>352425</xdr:rowOff>
                  </to>
                </anchor>
              </controlPr>
            </control>
          </mc:Choice>
        </mc:AlternateContent>
        <mc:AlternateContent xmlns:mc="http://schemas.openxmlformats.org/markup-compatibility/2006">
          <mc:Choice Requires="x14">
            <control shapeId="4213" r:id="rId37" name="Group Box 117">
              <controlPr defaultSize="0" autoFill="0" autoPict="0">
                <anchor moveWithCells="1">
                  <from>
                    <xdr:col>2</xdr:col>
                    <xdr:colOff>133350</xdr:colOff>
                    <xdr:row>7</xdr:row>
                    <xdr:rowOff>114300</xdr:rowOff>
                  </from>
                  <to>
                    <xdr:col>7</xdr:col>
                    <xdr:colOff>733425</xdr:colOff>
                    <xdr:row>7</xdr:row>
                    <xdr:rowOff>371475</xdr:rowOff>
                  </to>
                </anchor>
              </controlPr>
            </control>
          </mc:Choice>
        </mc:AlternateContent>
        <mc:AlternateContent xmlns:mc="http://schemas.openxmlformats.org/markup-compatibility/2006">
          <mc:Choice Requires="x14">
            <control shapeId="4214" r:id="rId38" name="Option Button 118">
              <controlPr defaultSize="0" autoFill="0" autoLine="0" autoPict="0">
                <anchor moveWithCells="1">
                  <from>
                    <xdr:col>3</xdr:col>
                    <xdr:colOff>190500</xdr:colOff>
                    <xdr:row>5</xdr:row>
                    <xdr:rowOff>114300</xdr:rowOff>
                  </from>
                  <to>
                    <xdr:col>3</xdr:col>
                    <xdr:colOff>495300</xdr:colOff>
                    <xdr:row>5</xdr:row>
                    <xdr:rowOff>333375</xdr:rowOff>
                  </to>
                </anchor>
              </controlPr>
            </control>
          </mc:Choice>
        </mc:AlternateContent>
        <mc:AlternateContent xmlns:mc="http://schemas.openxmlformats.org/markup-compatibility/2006">
          <mc:Choice Requires="x14">
            <control shapeId="4215" r:id="rId39" name="Option Button 119">
              <controlPr defaultSize="0" autoFill="0" autoLine="0" autoPict="0">
                <anchor moveWithCells="1">
                  <from>
                    <xdr:col>4</xdr:col>
                    <xdr:colOff>200025</xdr:colOff>
                    <xdr:row>5</xdr:row>
                    <xdr:rowOff>114300</xdr:rowOff>
                  </from>
                  <to>
                    <xdr:col>4</xdr:col>
                    <xdr:colOff>504825</xdr:colOff>
                    <xdr:row>5</xdr:row>
                    <xdr:rowOff>333375</xdr:rowOff>
                  </to>
                </anchor>
              </controlPr>
            </control>
          </mc:Choice>
        </mc:AlternateContent>
        <mc:AlternateContent xmlns:mc="http://schemas.openxmlformats.org/markup-compatibility/2006">
          <mc:Choice Requires="x14">
            <control shapeId="4216" r:id="rId40" name="Option Button 120">
              <controlPr defaultSize="0" autoFill="0" autoLine="0" autoPict="0">
                <anchor moveWithCells="1">
                  <from>
                    <xdr:col>5</xdr:col>
                    <xdr:colOff>219075</xdr:colOff>
                    <xdr:row>5</xdr:row>
                    <xdr:rowOff>114300</xdr:rowOff>
                  </from>
                  <to>
                    <xdr:col>5</xdr:col>
                    <xdr:colOff>523875</xdr:colOff>
                    <xdr:row>5</xdr:row>
                    <xdr:rowOff>333375</xdr:rowOff>
                  </to>
                </anchor>
              </controlPr>
            </control>
          </mc:Choice>
        </mc:AlternateContent>
        <mc:AlternateContent xmlns:mc="http://schemas.openxmlformats.org/markup-compatibility/2006">
          <mc:Choice Requires="x14">
            <control shapeId="4217" r:id="rId41" name="Option Button 121">
              <controlPr defaultSize="0" autoFill="0" autoLine="0" autoPict="0">
                <anchor moveWithCells="1">
                  <from>
                    <xdr:col>6</xdr:col>
                    <xdr:colOff>228600</xdr:colOff>
                    <xdr:row>5</xdr:row>
                    <xdr:rowOff>114300</xdr:rowOff>
                  </from>
                  <to>
                    <xdr:col>6</xdr:col>
                    <xdr:colOff>533400</xdr:colOff>
                    <xdr:row>5</xdr:row>
                    <xdr:rowOff>333375</xdr:rowOff>
                  </to>
                </anchor>
              </controlPr>
            </control>
          </mc:Choice>
        </mc:AlternateContent>
        <mc:AlternateContent xmlns:mc="http://schemas.openxmlformats.org/markup-compatibility/2006">
          <mc:Choice Requires="x14">
            <control shapeId="4218" r:id="rId42" name="Option Button 122">
              <controlPr defaultSize="0" autoFill="0" autoLine="0" autoPict="0">
                <anchor moveWithCells="1">
                  <from>
                    <xdr:col>3</xdr:col>
                    <xdr:colOff>200025</xdr:colOff>
                    <xdr:row>6</xdr:row>
                    <xdr:rowOff>114300</xdr:rowOff>
                  </from>
                  <to>
                    <xdr:col>3</xdr:col>
                    <xdr:colOff>504825</xdr:colOff>
                    <xdr:row>6</xdr:row>
                    <xdr:rowOff>333375</xdr:rowOff>
                  </to>
                </anchor>
              </controlPr>
            </control>
          </mc:Choice>
        </mc:AlternateContent>
        <mc:AlternateContent xmlns:mc="http://schemas.openxmlformats.org/markup-compatibility/2006">
          <mc:Choice Requires="x14">
            <control shapeId="4219" r:id="rId43" name="Option Button 123">
              <controlPr defaultSize="0" autoFill="0" autoLine="0" autoPict="0">
                <anchor moveWithCells="1">
                  <from>
                    <xdr:col>4</xdr:col>
                    <xdr:colOff>200025</xdr:colOff>
                    <xdr:row>6</xdr:row>
                    <xdr:rowOff>114300</xdr:rowOff>
                  </from>
                  <to>
                    <xdr:col>4</xdr:col>
                    <xdr:colOff>504825</xdr:colOff>
                    <xdr:row>6</xdr:row>
                    <xdr:rowOff>333375</xdr:rowOff>
                  </to>
                </anchor>
              </controlPr>
            </control>
          </mc:Choice>
        </mc:AlternateContent>
        <mc:AlternateContent xmlns:mc="http://schemas.openxmlformats.org/markup-compatibility/2006">
          <mc:Choice Requires="x14">
            <control shapeId="4220" r:id="rId44" name="Option Button 124">
              <controlPr defaultSize="0" autoFill="0" autoLine="0" autoPict="0">
                <anchor moveWithCells="1">
                  <from>
                    <xdr:col>5</xdr:col>
                    <xdr:colOff>209550</xdr:colOff>
                    <xdr:row>6</xdr:row>
                    <xdr:rowOff>114300</xdr:rowOff>
                  </from>
                  <to>
                    <xdr:col>5</xdr:col>
                    <xdr:colOff>523875</xdr:colOff>
                    <xdr:row>6</xdr:row>
                    <xdr:rowOff>333375</xdr:rowOff>
                  </to>
                </anchor>
              </controlPr>
            </control>
          </mc:Choice>
        </mc:AlternateContent>
        <mc:AlternateContent xmlns:mc="http://schemas.openxmlformats.org/markup-compatibility/2006">
          <mc:Choice Requires="x14">
            <control shapeId="4221" r:id="rId45" name="Option Button 125">
              <controlPr defaultSize="0" autoFill="0" autoLine="0" autoPict="0">
                <anchor moveWithCells="1">
                  <from>
                    <xdr:col>6</xdr:col>
                    <xdr:colOff>219075</xdr:colOff>
                    <xdr:row>6</xdr:row>
                    <xdr:rowOff>114300</xdr:rowOff>
                  </from>
                  <to>
                    <xdr:col>6</xdr:col>
                    <xdr:colOff>523875</xdr:colOff>
                    <xdr:row>6</xdr:row>
                    <xdr:rowOff>333375</xdr:rowOff>
                  </to>
                </anchor>
              </controlPr>
            </control>
          </mc:Choice>
        </mc:AlternateContent>
        <mc:AlternateContent xmlns:mc="http://schemas.openxmlformats.org/markup-compatibility/2006">
          <mc:Choice Requires="x14">
            <control shapeId="4222" r:id="rId46" name="Option Button 126">
              <controlPr defaultSize="0" autoFill="0" autoLine="0" autoPict="0">
                <anchor moveWithCells="1">
                  <from>
                    <xdr:col>3</xdr:col>
                    <xdr:colOff>209550</xdr:colOff>
                    <xdr:row>7</xdr:row>
                    <xdr:rowOff>123825</xdr:rowOff>
                  </from>
                  <to>
                    <xdr:col>3</xdr:col>
                    <xdr:colOff>523875</xdr:colOff>
                    <xdr:row>7</xdr:row>
                    <xdr:rowOff>342900</xdr:rowOff>
                  </to>
                </anchor>
              </controlPr>
            </control>
          </mc:Choice>
        </mc:AlternateContent>
        <mc:AlternateContent xmlns:mc="http://schemas.openxmlformats.org/markup-compatibility/2006">
          <mc:Choice Requires="x14">
            <control shapeId="4223" r:id="rId47" name="Option Button 127">
              <controlPr defaultSize="0" autoFill="0" autoLine="0" autoPict="0">
                <anchor moveWithCells="1">
                  <from>
                    <xdr:col>4</xdr:col>
                    <xdr:colOff>209550</xdr:colOff>
                    <xdr:row>7</xdr:row>
                    <xdr:rowOff>123825</xdr:rowOff>
                  </from>
                  <to>
                    <xdr:col>4</xdr:col>
                    <xdr:colOff>523875</xdr:colOff>
                    <xdr:row>7</xdr:row>
                    <xdr:rowOff>342900</xdr:rowOff>
                  </to>
                </anchor>
              </controlPr>
            </control>
          </mc:Choice>
        </mc:AlternateContent>
        <mc:AlternateContent xmlns:mc="http://schemas.openxmlformats.org/markup-compatibility/2006">
          <mc:Choice Requires="x14">
            <control shapeId="4224" r:id="rId48" name="Option Button 128">
              <controlPr defaultSize="0" autoFill="0" autoLine="0" autoPict="0">
                <anchor moveWithCells="1">
                  <from>
                    <xdr:col>5</xdr:col>
                    <xdr:colOff>219075</xdr:colOff>
                    <xdr:row>7</xdr:row>
                    <xdr:rowOff>123825</xdr:rowOff>
                  </from>
                  <to>
                    <xdr:col>5</xdr:col>
                    <xdr:colOff>523875</xdr:colOff>
                    <xdr:row>7</xdr:row>
                    <xdr:rowOff>342900</xdr:rowOff>
                  </to>
                </anchor>
              </controlPr>
            </control>
          </mc:Choice>
        </mc:AlternateContent>
        <mc:AlternateContent xmlns:mc="http://schemas.openxmlformats.org/markup-compatibility/2006">
          <mc:Choice Requires="x14">
            <control shapeId="4225" r:id="rId49" name="Option Button 129">
              <controlPr defaultSize="0" autoFill="0" autoLine="0" autoPict="0">
                <anchor moveWithCells="1">
                  <from>
                    <xdr:col>6</xdr:col>
                    <xdr:colOff>219075</xdr:colOff>
                    <xdr:row>7</xdr:row>
                    <xdr:rowOff>123825</xdr:rowOff>
                  </from>
                  <to>
                    <xdr:col>6</xdr:col>
                    <xdr:colOff>523875</xdr:colOff>
                    <xdr:row>7</xdr:row>
                    <xdr:rowOff>342900</xdr:rowOff>
                  </to>
                </anchor>
              </controlPr>
            </control>
          </mc:Choice>
        </mc:AlternateContent>
        <mc:AlternateContent xmlns:mc="http://schemas.openxmlformats.org/markup-compatibility/2006">
          <mc:Choice Requires="x14">
            <control shapeId="4226" r:id="rId50" name="Group Box 130">
              <controlPr defaultSize="0" autoFill="0" autoPict="0">
                <anchor moveWithCells="1">
                  <from>
                    <xdr:col>2</xdr:col>
                    <xdr:colOff>133350</xdr:colOff>
                    <xdr:row>21</xdr:row>
                    <xdr:rowOff>76200</xdr:rowOff>
                  </from>
                  <to>
                    <xdr:col>7</xdr:col>
                    <xdr:colOff>723900</xdr:colOff>
                    <xdr:row>21</xdr:row>
                    <xdr:rowOff>323850</xdr:rowOff>
                  </to>
                </anchor>
              </controlPr>
            </control>
          </mc:Choice>
        </mc:AlternateContent>
        <mc:AlternateContent xmlns:mc="http://schemas.openxmlformats.org/markup-compatibility/2006">
          <mc:Choice Requires="x14">
            <control shapeId="4227" r:id="rId51" name="Group Box 131">
              <controlPr defaultSize="0" autoFill="0" autoPict="0">
                <anchor moveWithCells="1">
                  <from>
                    <xdr:col>2</xdr:col>
                    <xdr:colOff>133350</xdr:colOff>
                    <xdr:row>22</xdr:row>
                    <xdr:rowOff>9525</xdr:rowOff>
                  </from>
                  <to>
                    <xdr:col>7</xdr:col>
                    <xdr:colOff>723900</xdr:colOff>
                    <xdr:row>22</xdr:row>
                    <xdr:rowOff>257175</xdr:rowOff>
                  </to>
                </anchor>
              </controlPr>
            </control>
          </mc:Choice>
        </mc:AlternateContent>
        <mc:AlternateContent xmlns:mc="http://schemas.openxmlformats.org/markup-compatibility/2006">
          <mc:Choice Requires="x14">
            <control shapeId="4228" r:id="rId52" name="Group Box 132">
              <controlPr defaultSize="0" autoFill="0" autoPict="0">
                <anchor moveWithCells="1">
                  <from>
                    <xdr:col>2</xdr:col>
                    <xdr:colOff>133350</xdr:colOff>
                    <xdr:row>23</xdr:row>
                    <xdr:rowOff>76200</xdr:rowOff>
                  </from>
                  <to>
                    <xdr:col>7</xdr:col>
                    <xdr:colOff>723900</xdr:colOff>
                    <xdr:row>23</xdr:row>
                    <xdr:rowOff>323850</xdr:rowOff>
                  </to>
                </anchor>
              </controlPr>
            </control>
          </mc:Choice>
        </mc:AlternateContent>
        <mc:AlternateContent xmlns:mc="http://schemas.openxmlformats.org/markup-compatibility/2006">
          <mc:Choice Requires="x14">
            <control shapeId="4229" r:id="rId53" name="Option Button 133">
              <controlPr defaultSize="0" autoFill="0" autoLine="0" autoPict="0">
                <anchor moveWithCells="1">
                  <from>
                    <xdr:col>3</xdr:col>
                    <xdr:colOff>200025</xdr:colOff>
                    <xdr:row>21</xdr:row>
                    <xdr:rowOff>85725</xdr:rowOff>
                  </from>
                  <to>
                    <xdr:col>3</xdr:col>
                    <xdr:colOff>504825</xdr:colOff>
                    <xdr:row>21</xdr:row>
                    <xdr:rowOff>304800</xdr:rowOff>
                  </to>
                </anchor>
              </controlPr>
            </control>
          </mc:Choice>
        </mc:AlternateContent>
        <mc:AlternateContent xmlns:mc="http://schemas.openxmlformats.org/markup-compatibility/2006">
          <mc:Choice Requires="x14">
            <control shapeId="4230" r:id="rId54" name="Option Button 134">
              <controlPr defaultSize="0" autoFill="0" autoLine="0" autoPict="0">
                <anchor moveWithCells="1">
                  <from>
                    <xdr:col>4</xdr:col>
                    <xdr:colOff>190500</xdr:colOff>
                    <xdr:row>21</xdr:row>
                    <xdr:rowOff>85725</xdr:rowOff>
                  </from>
                  <to>
                    <xdr:col>4</xdr:col>
                    <xdr:colOff>495300</xdr:colOff>
                    <xdr:row>21</xdr:row>
                    <xdr:rowOff>304800</xdr:rowOff>
                  </to>
                </anchor>
              </controlPr>
            </control>
          </mc:Choice>
        </mc:AlternateContent>
        <mc:AlternateContent xmlns:mc="http://schemas.openxmlformats.org/markup-compatibility/2006">
          <mc:Choice Requires="x14">
            <control shapeId="4231" r:id="rId55" name="Option Button 135">
              <controlPr defaultSize="0" autoFill="0" autoLine="0" autoPict="0">
                <anchor moveWithCells="1">
                  <from>
                    <xdr:col>5</xdr:col>
                    <xdr:colOff>190500</xdr:colOff>
                    <xdr:row>21</xdr:row>
                    <xdr:rowOff>85725</xdr:rowOff>
                  </from>
                  <to>
                    <xdr:col>5</xdr:col>
                    <xdr:colOff>495300</xdr:colOff>
                    <xdr:row>21</xdr:row>
                    <xdr:rowOff>304800</xdr:rowOff>
                  </to>
                </anchor>
              </controlPr>
            </control>
          </mc:Choice>
        </mc:AlternateContent>
        <mc:AlternateContent xmlns:mc="http://schemas.openxmlformats.org/markup-compatibility/2006">
          <mc:Choice Requires="x14">
            <control shapeId="4232" r:id="rId56" name="Option Button 136">
              <controlPr defaultSize="0" autoFill="0" autoLine="0" autoPict="0">
                <anchor moveWithCells="1">
                  <from>
                    <xdr:col>6</xdr:col>
                    <xdr:colOff>180975</xdr:colOff>
                    <xdr:row>21</xdr:row>
                    <xdr:rowOff>85725</xdr:rowOff>
                  </from>
                  <to>
                    <xdr:col>6</xdr:col>
                    <xdr:colOff>485775</xdr:colOff>
                    <xdr:row>21</xdr:row>
                    <xdr:rowOff>304800</xdr:rowOff>
                  </to>
                </anchor>
              </controlPr>
            </control>
          </mc:Choice>
        </mc:AlternateContent>
        <mc:AlternateContent xmlns:mc="http://schemas.openxmlformats.org/markup-compatibility/2006">
          <mc:Choice Requires="x14">
            <control shapeId="4233" r:id="rId57" name="Option Button 137">
              <controlPr defaultSize="0" autoFill="0" autoLine="0" autoPict="0">
                <anchor moveWithCells="1">
                  <from>
                    <xdr:col>3</xdr:col>
                    <xdr:colOff>200025</xdr:colOff>
                    <xdr:row>22</xdr:row>
                    <xdr:rowOff>19050</xdr:rowOff>
                  </from>
                  <to>
                    <xdr:col>3</xdr:col>
                    <xdr:colOff>504825</xdr:colOff>
                    <xdr:row>22</xdr:row>
                    <xdr:rowOff>238125</xdr:rowOff>
                  </to>
                </anchor>
              </controlPr>
            </control>
          </mc:Choice>
        </mc:AlternateContent>
        <mc:AlternateContent xmlns:mc="http://schemas.openxmlformats.org/markup-compatibility/2006">
          <mc:Choice Requires="x14">
            <control shapeId="4234" r:id="rId58" name="Option Button 138">
              <controlPr defaultSize="0" autoFill="0" autoLine="0" autoPict="0">
                <anchor moveWithCells="1">
                  <from>
                    <xdr:col>4</xdr:col>
                    <xdr:colOff>190500</xdr:colOff>
                    <xdr:row>22</xdr:row>
                    <xdr:rowOff>19050</xdr:rowOff>
                  </from>
                  <to>
                    <xdr:col>4</xdr:col>
                    <xdr:colOff>495300</xdr:colOff>
                    <xdr:row>22</xdr:row>
                    <xdr:rowOff>238125</xdr:rowOff>
                  </to>
                </anchor>
              </controlPr>
            </control>
          </mc:Choice>
        </mc:AlternateContent>
        <mc:AlternateContent xmlns:mc="http://schemas.openxmlformats.org/markup-compatibility/2006">
          <mc:Choice Requires="x14">
            <control shapeId="4235" r:id="rId59" name="Option Button 139">
              <controlPr defaultSize="0" autoFill="0" autoLine="0" autoPict="0">
                <anchor moveWithCells="1">
                  <from>
                    <xdr:col>5</xdr:col>
                    <xdr:colOff>190500</xdr:colOff>
                    <xdr:row>22</xdr:row>
                    <xdr:rowOff>19050</xdr:rowOff>
                  </from>
                  <to>
                    <xdr:col>5</xdr:col>
                    <xdr:colOff>495300</xdr:colOff>
                    <xdr:row>22</xdr:row>
                    <xdr:rowOff>238125</xdr:rowOff>
                  </to>
                </anchor>
              </controlPr>
            </control>
          </mc:Choice>
        </mc:AlternateContent>
        <mc:AlternateContent xmlns:mc="http://schemas.openxmlformats.org/markup-compatibility/2006">
          <mc:Choice Requires="x14">
            <control shapeId="4236" r:id="rId60" name="Option Button 140">
              <controlPr defaultSize="0" autoFill="0" autoLine="0" autoPict="0">
                <anchor moveWithCells="1">
                  <from>
                    <xdr:col>6</xdr:col>
                    <xdr:colOff>190500</xdr:colOff>
                    <xdr:row>22</xdr:row>
                    <xdr:rowOff>19050</xdr:rowOff>
                  </from>
                  <to>
                    <xdr:col>6</xdr:col>
                    <xdr:colOff>495300</xdr:colOff>
                    <xdr:row>22</xdr:row>
                    <xdr:rowOff>238125</xdr:rowOff>
                  </to>
                </anchor>
              </controlPr>
            </control>
          </mc:Choice>
        </mc:AlternateContent>
        <mc:AlternateContent xmlns:mc="http://schemas.openxmlformats.org/markup-compatibility/2006">
          <mc:Choice Requires="x14">
            <control shapeId="4237" r:id="rId61" name="Option Button 141">
              <controlPr defaultSize="0" autoFill="0" autoLine="0" autoPict="0">
                <anchor moveWithCells="1">
                  <from>
                    <xdr:col>3</xdr:col>
                    <xdr:colOff>200025</xdr:colOff>
                    <xdr:row>23</xdr:row>
                    <xdr:rowOff>76200</xdr:rowOff>
                  </from>
                  <to>
                    <xdr:col>3</xdr:col>
                    <xdr:colOff>504825</xdr:colOff>
                    <xdr:row>23</xdr:row>
                    <xdr:rowOff>323850</xdr:rowOff>
                  </to>
                </anchor>
              </controlPr>
            </control>
          </mc:Choice>
        </mc:AlternateContent>
        <mc:AlternateContent xmlns:mc="http://schemas.openxmlformats.org/markup-compatibility/2006">
          <mc:Choice Requires="x14">
            <control shapeId="4238" r:id="rId62" name="Option Button 142">
              <controlPr defaultSize="0" autoFill="0" autoLine="0" autoPict="0">
                <anchor moveWithCells="1">
                  <from>
                    <xdr:col>4</xdr:col>
                    <xdr:colOff>190500</xdr:colOff>
                    <xdr:row>23</xdr:row>
                    <xdr:rowOff>76200</xdr:rowOff>
                  </from>
                  <to>
                    <xdr:col>4</xdr:col>
                    <xdr:colOff>495300</xdr:colOff>
                    <xdr:row>23</xdr:row>
                    <xdr:rowOff>323850</xdr:rowOff>
                  </to>
                </anchor>
              </controlPr>
            </control>
          </mc:Choice>
        </mc:AlternateContent>
        <mc:AlternateContent xmlns:mc="http://schemas.openxmlformats.org/markup-compatibility/2006">
          <mc:Choice Requires="x14">
            <control shapeId="4239" r:id="rId63" name="Option Button 143">
              <controlPr defaultSize="0" autoFill="0" autoLine="0" autoPict="0">
                <anchor moveWithCells="1">
                  <from>
                    <xdr:col>5</xdr:col>
                    <xdr:colOff>190500</xdr:colOff>
                    <xdr:row>23</xdr:row>
                    <xdr:rowOff>76200</xdr:rowOff>
                  </from>
                  <to>
                    <xdr:col>5</xdr:col>
                    <xdr:colOff>495300</xdr:colOff>
                    <xdr:row>23</xdr:row>
                    <xdr:rowOff>323850</xdr:rowOff>
                  </to>
                </anchor>
              </controlPr>
            </control>
          </mc:Choice>
        </mc:AlternateContent>
        <mc:AlternateContent xmlns:mc="http://schemas.openxmlformats.org/markup-compatibility/2006">
          <mc:Choice Requires="x14">
            <control shapeId="4240" r:id="rId64" name="Option Button 144">
              <controlPr defaultSize="0" autoFill="0" autoLine="0" autoPict="0">
                <anchor moveWithCells="1">
                  <from>
                    <xdr:col>6</xdr:col>
                    <xdr:colOff>180975</xdr:colOff>
                    <xdr:row>23</xdr:row>
                    <xdr:rowOff>76200</xdr:rowOff>
                  </from>
                  <to>
                    <xdr:col>6</xdr:col>
                    <xdr:colOff>485775</xdr:colOff>
                    <xdr:row>23</xdr:row>
                    <xdr:rowOff>323850</xdr:rowOff>
                  </to>
                </anchor>
              </controlPr>
            </control>
          </mc:Choice>
        </mc:AlternateContent>
        <mc:AlternateContent xmlns:mc="http://schemas.openxmlformats.org/markup-compatibility/2006">
          <mc:Choice Requires="x14">
            <control shapeId="4243" r:id="rId65" name="Option Button 147">
              <controlPr defaultSize="0" autoFill="0" autoLine="0" autoPict="0">
                <anchor moveWithCells="1">
                  <from>
                    <xdr:col>7</xdr:col>
                    <xdr:colOff>114300</xdr:colOff>
                    <xdr:row>11</xdr:row>
                    <xdr:rowOff>85725</xdr:rowOff>
                  </from>
                  <to>
                    <xdr:col>7</xdr:col>
                    <xdr:colOff>457200</xdr:colOff>
                    <xdr:row>11</xdr:row>
                    <xdr:rowOff>304800</xdr:rowOff>
                  </to>
                </anchor>
              </controlPr>
            </control>
          </mc:Choice>
        </mc:AlternateContent>
        <mc:AlternateContent xmlns:mc="http://schemas.openxmlformats.org/markup-compatibility/2006">
          <mc:Choice Requires="x14">
            <control shapeId="4244" r:id="rId66" name="Option Button 148">
              <controlPr defaultSize="0" autoFill="0" autoLine="0" autoPict="0">
                <anchor moveWithCells="1">
                  <from>
                    <xdr:col>7</xdr:col>
                    <xdr:colOff>142875</xdr:colOff>
                    <xdr:row>12</xdr:row>
                    <xdr:rowOff>76200</xdr:rowOff>
                  </from>
                  <to>
                    <xdr:col>7</xdr:col>
                    <xdr:colOff>485775</xdr:colOff>
                    <xdr:row>12</xdr:row>
                    <xdr:rowOff>304800</xdr:rowOff>
                  </to>
                </anchor>
              </controlPr>
            </control>
          </mc:Choice>
        </mc:AlternateContent>
        <mc:AlternateContent xmlns:mc="http://schemas.openxmlformats.org/markup-compatibility/2006">
          <mc:Choice Requires="x14">
            <control shapeId="4245" r:id="rId67" name="Option Button 149">
              <controlPr defaultSize="0" autoFill="0" autoLine="0" autoPict="0">
                <anchor moveWithCells="1">
                  <from>
                    <xdr:col>7</xdr:col>
                    <xdr:colOff>142875</xdr:colOff>
                    <xdr:row>13</xdr:row>
                    <xdr:rowOff>85725</xdr:rowOff>
                  </from>
                  <to>
                    <xdr:col>7</xdr:col>
                    <xdr:colOff>495300</xdr:colOff>
                    <xdr:row>13</xdr:row>
                    <xdr:rowOff>304800</xdr:rowOff>
                  </to>
                </anchor>
              </controlPr>
            </control>
          </mc:Choice>
        </mc:AlternateContent>
        <mc:AlternateContent xmlns:mc="http://schemas.openxmlformats.org/markup-compatibility/2006">
          <mc:Choice Requires="x14">
            <control shapeId="4246" r:id="rId68" name="Option Button 150">
              <controlPr defaultSize="0" autoFill="0" autoLine="0" autoPict="0">
                <anchor moveWithCells="1">
                  <from>
                    <xdr:col>7</xdr:col>
                    <xdr:colOff>142875</xdr:colOff>
                    <xdr:row>16</xdr:row>
                    <xdr:rowOff>76200</xdr:rowOff>
                  </from>
                  <to>
                    <xdr:col>7</xdr:col>
                    <xdr:colOff>495300</xdr:colOff>
                    <xdr:row>16</xdr:row>
                    <xdr:rowOff>295275</xdr:rowOff>
                  </to>
                </anchor>
              </controlPr>
            </control>
          </mc:Choice>
        </mc:AlternateContent>
        <mc:AlternateContent xmlns:mc="http://schemas.openxmlformats.org/markup-compatibility/2006">
          <mc:Choice Requires="x14">
            <control shapeId="4247" r:id="rId69" name="Option Button 151">
              <controlPr defaultSize="0" autoFill="0" autoLine="0" autoPict="0">
                <anchor moveWithCells="1">
                  <from>
                    <xdr:col>7</xdr:col>
                    <xdr:colOff>142875</xdr:colOff>
                    <xdr:row>17</xdr:row>
                    <xdr:rowOff>171450</xdr:rowOff>
                  </from>
                  <to>
                    <xdr:col>7</xdr:col>
                    <xdr:colOff>523875</xdr:colOff>
                    <xdr:row>17</xdr:row>
                    <xdr:rowOff>390525</xdr:rowOff>
                  </to>
                </anchor>
              </controlPr>
            </control>
          </mc:Choice>
        </mc:AlternateContent>
        <mc:AlternateContent xmlns:mc="http://schemas.openxmlformats.org/markup-compatibility/2006">
          <mc:Choice Requires="x14">
            <control shapeId="4248" r:id="rId70" name="Option Button 152">
              <controlPr defaultSize="0" autoFill="0" autoLine="0" autoPict="0">
                <anchor moveWithCells="1">
                  <from>
                    <xdr:col>7</xdr:col>
                    <xdr:colOff>142875</xdr:colOff>
                    <xdr:row>18</xdr:row>
                    <xdr:rowOff>276225</xdr:rowOff>
                  </from>
                  <to>
                    <xdr:col>7</xdr:col>
                    <xdr:colOff>533400</xdr:colOff>
                    <xdr:row>18</xdr:row>
                    <xdr:rowOff>495300</xdr:rowOff>
                  </to>
                </anchor>
              </controlPr>
            </control>
          </mc:Choice>
        </mc:AlternateContent>
        <mc:AlternateContent xmlns:mc="http://schemas.openxmlformats.org/markup-compatibility/2006">
          <mc:Choice Requires="x14">
            <control shapeId="4249" r:id="rId71" name="Option Button 153">
              <controlPr defaultSize="0" autoFill="0" autoLine="0" autoPict="0">
                <anchor moveWithCells="1">
                  <from>
                    <xdr:col>7</xdr:col>
                    <xdr:colOff>180975</xdr:colOff>
                    <xdr:row>5</xdr:row>
                    <xdr:rowOff>114300</xdr:rowOff>
                  </from>
                  <to>
                    <xdr:col>7</xdr:col>
                    <xdr:colOff>485775</xdr:colOff>
                    <xdr:row>5</xdr:row>
                    <xdr:rowOff>333375</xdr:rowOff>
                  </to>
                </anchor>
              </controlPr>
            </control>
          </mc:Choice>
        </mc:AlternateContent>
        <mc:AlternateContent xmlns:mc="http://schemas.openxmlformats.org/markup-compatibility/2006">
          <mc:Choice Requires="x14">
            <control shapeId="4250" r:id="rId72" name="Option Button 154">
              <controlPr defaultSize="0" autoFill="0" autoLine="0" autoPict="0">
                <anchor moveWithCells="1">
                  <from>
                    <xdr:col>7</xdr:col>
                    <xdr:colOff>161925</xdr:colOff>
                    <xdr:row>6</xdr:row>
                    <xdr:rowOff>104775</xdr:rowOff>
                  </from>
                  <to>
                    <xdr:col>7</xdr:col>
                    <xdr:colOff>466725</xdr:colOff>
                    <xdr:row>6</xdr:row>
                    <xdr:rowOff>333375</xdr:rowOff>
                  </to>
                </anchor>
              </controlPr>
            </control>
          </mc:Choice>
        </mc:AlternateContent>
        <mc:AlternateContent xmlns:mc="http://schemas.openxmlformats.org/markup-compatibility/2006">
          <mc:Choice Requires="x14">
            <control shapeId="4251" r:id="rId73" name="Option Button 155">
              <controlPr defaultSize="0" autoFill="0" autoLine="0" autoPict="0">
                <anchor moveWithCells="1">
                  <from>
                    <xdr:col>7</xdr:col>
                    <xdr:colOff>161925</xdr:colOff>
                    <xdr:row>7</xdr:row>
                    <xdr:rowOff>123825</xdr:rowOff>
                  </from>
                  <to>
                    <xdr:col>7</xdr:col>
                    <xdr:colOff>466725</xdr:colOff>
                    <xdr:row>7</xdr:row>
                    <xdr:rowOff>342900</xdr:rowOff>
                  </to>
                </anchor>
              </controlPr>
            </control>
          </mc:Choice>
        </mc:AlternateContent>
        <mc:AlternateContent xmlns:mc="http://schemas.openxmlformats.org/markup-compatibility/2006">
          <mc:Choice Requires="x14">
            <control shapeId="4252" r:id="rId74" name="Option Button 156">
              <controlPr defaultSize="0" autoFill="0" autoLine="0" autoPict="0">
                <anchor moveWithCells="1">
                  <from>
                    <xdr:col>7</xdr:col>
                    <xdr:colOff>123825</xdr:colOff>
                    <xdr:row>21</xdr:row>
                    <xdr:rowOff>85725</xdr:rowOff>
                  </from>
                  <to>
                    <xdr:col>7</xdr:col>
                    <xdr:colOff>428625</xdr:colOff>
                    <xdr:row>21</xdr:row>
                    <xdr:rowOff>304800</xdr:rowOff>
                  </to>
                </anchor>
              </controlPr>
            </control>
          </mc:Choice>
        </mc:AlternateContent>
        <mc:AlternateContent xmlns:mc="http://schemas.openxmlformats.org/markup-compatibility/2006">
          <mc:Choice Requires="x14">
            <control shapeId="4253" r:id="rId75" name="Option Button 157">
              <controlPr defaultSize="0" autoFill="0" autoLine="0" autoPict="0">
                <anchor moveWithCells="1">
                  <from>
                    <xdr:col>7</xdr:col>
                    <xdr:colOff>123825</xdr:colOff>
                    <xdr:row>22</xdr:row>
                    <xdr:rowOff>19050</xdr:rowOff>
                  </from>
                  <to>
                    <xdr:col>7</xdr:col>
                    <xdr:colOff>428625</xdr:colOff>
                    <xdr:row>22</xdr:row>
                    <xdr:rowOff>238125</xdr:rowOff>
                  </to>
                </anchor>
              </controlPr>
            </control>
          </mc:Choice>
        </mc:AlternateContent>
        <mc:AlternateContent xmlns:mc="http://schemas.openxmlformats.org/markup-compatibility/2006">
          <mc:Choice Requires="x14">
            <control shapeId="4255" r:id="rId76" name="Option Button 159">
              <controlPr defaultSize="0" autoFill="0" autoLine="0" autoPict="0">
                <anchor moveWithCells="1">
                  <from>
                    <xdr:col>7</xdr:col>
                    <xdr:colOff>114300</xdr:colOff>
                    <xdr:row>23</xdr:row>
                    <xdr:rowOff>76200</xdr:rowOff>
                  </from>
                  <to>
                    <xdr:col>7</xdr:col>
                    <xdr:colOff>419100</xdr:colOff>
                    <xdr:row>23</xdr:row>
                    <xdr:rowOff>323850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AL64"/>
  <sheetViews>
    <sheetView view="pageLayout" topLeftCell="A37" zoomScaleNormal="75" zoomScaleSheetLayoutView="55" workbookViewId="0">
      <selection activeCell="K12" sqref="K12"/>
    </sheetView>
  </sheetViews>
  <sheetFormatPr baseColWidth="10" defaultColWidth="0" defaultRowHeight="12.75" zeroHeight="1" x14ac:dyDescent="0.2"/>
  <cols>
    <col min="1" max="1" width="5.7109375" style="237" customWidth="1"/>
    <col min="2" max="2" width="10.140625" style="237" customWidth="1"/>
    <col min="3" max="5" width="8.7109375" style="237" customWidth="1"/>
    <col min="6" max="6" width="20.5703125" style="237" customWidth="1"/>
    <col min="7" max="8" width="8.7109375" style="237" customWidth="1"/>
    <col min="9" max="9" width="8.85546875" style="237" customWidth="1"/>
    <col min="10" max="10" width="10" style="237" customWidth="1"/>
    <col min="11" max="11" width="8.7109375" style="237" customWidth="1"/>
    <col min="12" max="38" width="8.7109375" style="230" hidden="1" customWidth="1"/>
    <col min="39" max="16384" width="11.42578125" style="230" hidden="1"/>
  </cols>
  <sheetData>
    <row r="1" spans="1:30" s="1" customFormat="1" ht="15" customHeight="1" x14ac:dyDescent="0.2"/>
    <row r="2" spans="1:30" s="1" customFormat="1" ht="45" customHeight="1" x14ac:dyDescent="0.2">
      <c r="R2" s="12"/>
    </row>
    <row r="3" spans="1:30" s="1" customFormat="1" ht="30" customHeight="1" x14ac:dyDescent="0.2">
      <c r="B3" s="563" t="s">
        <v>123</v>
      </c>
      <c r="C3" s="563"/>
      <c r="D3" s="563"/>
      <c r="E3" s="563"/>
      <c r="F3" s="563"/>
      <c r="G3" s="563"/>
      <c r="H3" s="563"/>
      <c r="I3" s="563"/>
      <c r="J3" s="563"/>
      <c r="K3" s="138"/>
      <c r="L3" s="13"/>
      <c r="M3" s="13"/>
      <c r="N3" s="13"/>
      <c r="O3" s="13"/>
      <c r="P3" s="13"/>
      <c r="Q3" s="13"/>
      <c r="R3" s="13"/>
      <c r="S3" s="13"/>
      <c r="T3" s="13"/>
      <c r="U3" s="13"/>
      <c r="V3" s="13"/>
      <c r="W3" s="13"/>
      <c r="X3" s="13"/>
      <c r="Y3" s="13"/>
      <c r="Z3" s="13"/>
      <c r="AA3" s="13"/>
      <c r="AB3" s="13"/>
      <c r="AC3" s="13"/>
      <c r="AD3" s="13"/>
    </row>
    <row r="4" spans="1:30" s="1" customFormat="1" ht="30" customHeight="1" x14ac:dyDescent="0.2">
      <c r="B4" s="563"/>
      <c r="C4" s="563"/>
      <c r="D4" s="563"/>
      <c r="E4" s="563"/>
      <c r="F4" s="563"/>
      <c r="G4" s="563"/>
      <c r="H4" s="563"/>
      <c r="I4" s="563"/>
      <c r="J4" s="563"/>
      <c r="K4" s="138"/>
      <c r="L4" s="13"/>
      <c r="M4" s="13"/>
      <c r="N4" s="13"/>
      <c r="O4" s="13"/>
      <c r="P4" s="13"/>
      <c r="Q4" s="13"/>
      <c r="R4" s="13"/>
      <c r="S4" s="13"/>
      <c r="T4" s="13"/>
      <c r="U4" s="13"/>
      <c r="V4" s="13"/>
      <c r="W4" s="13"/>
      <c r="X4" s="13"/>
      <c r="Y4" s="13"/>
      <c r="Z4" s="13"/>
      <c r="AA4" s="13"/>
      <c r="AB4" s="13"/>
      <c r="AC4" s="13"/>
      <c r="AD4" s="13"/>
    </row>
    <row r="5" spans="1:30" s="1" customFormat="1" ht="20.25"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row>
    <row r="6" spans="1:30" s="1" customFormat="1" ht="52.5" customHeight="1" x14ac:dyDescent="0.3">
      <c r="B6" s="22" t="s">
        <v>33</v>
      </c>
      <c r="C6" s="32"/>
      <c r="D6" s="32"/>
      <c r="E6" s="32"/>
      <c r="F6" s="32"/>
      <c r="G6" s="35"/>
      <c r="H6" s="35"/>
      <c r="I6" s="32"/>
      <c r="J6" s="32"/>
      <c r="K6" s="22"/>
      <c r="L6" s="22"/>
      <c r="M6" s="22"/>
      <c r="N6" s="22"/>
      <c r="O6" s="22"/>
      <c r="P6" s="22"/>
      <c r="Q6" s="22"/>
      <c r="R6" s="22"/>
      <c r="S6" s="22"/>
    </row>
    <row r="7" spans="1:30" s="1" customFormat="1" ht="30.95" customHeight="1" x14ac:dyDescent="0.3">
      <c r="C7" s="22"/>
      <c r="D7" s="22"/>
      <c r="E7" s="22"/>
      <c r="F7" s="22"/>
      <c r="G7" s="19" t="s">
        <v>27</v>
      </c>
      <c r="H7" s="19" t="s">
        <v>28</v>
      </c>
      <c r="I7" s="18" t="s">
        <v>12</v>
      </c>
      <c r="J7" s="19" t="s">
        <v>29</v>
      </c>
      <c r="K7" s="20" t="s">
        <v>222</v>
      </c>
    </row>
    <row r="8" spans="1:30" s="1" customFormat="1" ht="39.75" customHeight="1" x14ac:dyDescent="0.2">
      <c r="B8" s="564" t="s">
        <v>11</v>
      </c>
      <c r="C8" s="565"/>
      <c r="D8" s="565"/>
      <c r="E8" s="565"/>
      <c r="F8" s="565"/>
      <c r="G8" s="16"/>
      <c r="H8" s="16"/>
      <c r="I8" s="16"/>
      <c r="J8" s="16"/>
    </row>
    <row r="9" spans="1:30" s="1" customFormat="1" ht="30.95" customHeight="1" x14ac:dyDescent="0.2">
      <c r="B9" s="565" t="s">
        <v>34</v>
      </c>
      <c r="C9" s="565"/>
      <c r="D9" s="565"/>
      <c r="E9" s="565"/>
      <c r="F9" s="565"/>
      <c r="G9" s="16"/>
      <c r="H9" s="16"/>
      <c r="I9" s="16"/>
      <c r="J9" s="16"/>
    </row>
    <row r="10" spans="1:30" s="1" customFormat="1" ht="30.95" customHeight="1" x14ac:dyDescent="0.2">
      <c r="B10" s="565" t="s">
        <v>35</v>
      </c>
      <c r="C10" s="565"/>
      <c r="D10" s="565"/>
      <c r="E10" s="565"/>
      <c r="F10" s="565"/>
      <c r="G10" s="16"/>
      <c r="H10" s="16"/>
      <c r="I10" s="16"/>
      <c r="J10" s="16"/>
    </row>
    <row r="11" spans="1:30" s="1" customFormat="1" ht="39.950000000000003" customHeight="1" x14ac:dyDescent="0.2">
      <c r="A11" s="2"/>
      <c r="B11" s="565" t="s">
        <v>36</v>
      </c>
      <c r="C11" s="565"/>
      <c r="D11" s="565"/>
      <c r="E11" s="565"/>
      <c r="F11" s="565"/>
      <c r="G11" s="16"/>
      <c r="H11" s="16"/>
      <c r="I11" s="16"/>
      <c r="J11" s="16"/>
    </row>
    <row r="12" spans="1:30" s="1" customFormat="1" ht="30.95" customHeight="1" x14ac:dyDescent="0.2">
      <c r="A12" s="7"/>
      <c r="B12" s="565" t="s">
        <v>37</v>
      </c>
      <c r="C12" s="565"/>
      <c r="D12" s="565"/>
      <c r="E12" s="565"/>
      <c r="F12" s="565"/>
      <c r="G12" s="16"/>
      <c r="H12" s="16"/>
      <c r="I12" s="16"/>
      <c r="J12" s="16"/>
    </row>
    <row r="13" spans="1:30" s="1" customFormat="1" ht="68.25" customHeight="1" x14ac:dyDescent="0.3">
      <c r="B13" s="22" t="s">
        <v>38</v>
      </c>
      <c r="C13" s="32"/>
      <c r="D13" s="32"/>
      <c r="E13" s="32"/>
      <c r="F13" s="32"/>
      <c r="G13" s="35"/>
      <c r="H13" s="35"/>
      <c r="I13" s="32"/>
      <c r="J13" s="32"/>
      <c r="K13" s="22"/>
      <c r="L13" s="22"/>
      <c r="M13" s="22"/>
      <c r="N13" s="22"/>
      <c r="O13" s="22"/>
      <c r="P13" s="22"/>
      <c r="Q13" s="22"/>
      <c r="R13" s="22"/>
      <c r="S13" s="22"/>
    </row>
    <row r="14" spans="1:30" s="1" customFormat="1" ht="30.95" customHeight="1" x14ac:dyDescent="0.3">
      <c r="C14" s="22"/>
      <c r="D14" s="22"/>
      <c r="E14" s="22"/>
      <c r="F14" s="17"/>
      <c r="G14" s="19" t="s">
        <v>27</v>
      </c>
      <c r="H14" s="19" t="s">
        <v>28</v>
      </c>
      <c r="I14" s="18" t="s">
        <v>12</v>
      </c>
      <c r="J14" s="19" t="s">
        <v>29</v>
      </c>
      <c r="K14" s="20" t="s">
        <v>222</v>
      </c>
      <c r="L14" s="6"/>
      <c r="M14" s="2"/>
      <c r="N14" s="2"/>
      <c r="O14" s="2"/>
      <c r="P14" s="2"/>
      <c r="Q14" s="2"/>
      <c r="R14" s="2"/>
      <c r="S14" s="2"/>
    </row>
    <row r="15" spans="1:30" s="1" customFormat="1" ht="30.95" customHeight="1" x14ac:dyDescent="0.2">
      <c r="B15" s="565" t="s">
        <v>46</v>
      </c>
      <c r="C15" s="565"/>
      <c r="D15" s="565"/>
      <c r="E15" s="565"/>
      <c r="F15" s="565"/>
      <c r="G15" s="36"/>
      <c r="H15" s="36"/>
      <c r="I15" s="36"/>
      <c r="J15" s="36"/>
      <c r="L15" s="6"/>
      <c r="M15" s="2"/>
      <c r="N15" s="2"/>
      <c r="O15" s="2"/>
      <c r="P15" s="2"/>
      <c r="Q15" s="2"/>
      <c r="R15" s="2"/>
      <c r="S15" s="2"/>
    </row>
    <row r="16" spans="1:30" s="1" customFormat="1" x14ac:dyDescent="0.2">
      <c r="B16" s="565" t="s">
        <v>47</v>
      </c>
      <c r="C16" s="565"/>
      <c r="D16" s="565"/>
      <c r="E16" s="565"/>
      <c r="F16" s="565"/>
      <c r="G16" s="16"/>
      <c r="H16" s="16"/>
      <c r="I16" s="16"/>
      <c r="J16" s="16"/>
      <c r="L16" s="6"/>
      <c r="M16" s="2"/>
      <c r="N16" s="2"/>
      <c r="O16" s="2"/>
      <c r="P16" s="2"/>
      <c r="Q16" s="2"/>
      <c r="R16" s="2"/>
      <c r="S16" s="2"/>
    </row>
    <row r="17" spans="2:19" s="1" customFormat="1" ht="50.25" customHeight="1" x14ac:dyDescent="0.2">
      <c r="B17" s="567" t="s">
        <v>4</v>
      </c>
      <c r="C17" s="567"/>
      <c r="D17" s="567"/>
      <c r="E17" s="567"/>
      <c r="F17" s="567"/>
      <c r="G17" s="567"/>
      <c r="H17" s="567"/>
      <c r="I17" s="567"/>
      <c r="J17" s="567"/>
      <c r="L17" s="6"/>
      <c r="M17" s="2"/>
      <c r="N17" s="2"/>
      <c r="O17" s="2"/>
      <c r="P17" s="2"/>
      <c r="Q17" s="2"/>
      <c r="R17" s="2"/>
      <c r="S17" s="2"/>
    </row>
    <row r="18" spans="2:19" s="2" customFormat="1" ht="15" x14ac:dyDescent="0.25">
      <c r="B18" s="567"/>
      <c r="C18" s="567"/>
      <c r="D18" s="567"/>
      <c r="E18" s="567"/>
      <c r="F18" s="567"/>
      <c r="G18" s="567"/>
      <c r="H18" s="567"/>
      <c r="I18" s="567"/>
      <c r="J18" s="567"/>
      <c r="K18" s="27"/>
      <c r="L18" s="6"/>
    </row>
    <row r="19" spans="2:19" s="1" customFormat="1" ht="46.5" customHeight="1" x14ac:dyDescent="0.2">
      <c r="B19" s="37"/>
      <c r="C19" s="37"/>
      <c r="D19" s="37"/>
      <c r="E19" s="38"/>
      <c r="F19" s="10"/>
      <c r="G19" s="10"/>
      <c r="H19" s="33"/>
      <c r="I19" s="10"/>
      <c r="J19" s="33"/>
      <c r="K19" s="6"/>
      <c r="L19" s="6"/>
      <c r="M19" s="2"/>
      <c r="N19" s="2"/>
      <c r="O19" s="2"/>
      <c r="P19" s="2"/>
      <c r="Q19" s="2"/>
      <c r="R19" s="2"/>
      <c r="S19" s="2"/>
    </row>
    <row r="20" spans="2:19" s="1" customFormat="1" ht="27.95" customHeight="1" x14ac:dyDescent="0.2">
      <c r="B20" s="566" t="s">
        <v>40</v>
      </c>
      <c r="C20" s="566"/>
      <c r="D20" s="34"/>
      <c r="E20" s="34"/>
      <c r="F20" s="34"/>
      <c r="G20" s="34"/>
      <c r="H20" s="500" t="s">
        <v>39</v>
      </c>
      <c r="I20" s="228"/>
      <c r="K20" s="141"/>
      <c r="L20" s="33"/>
      <c r="M20" s="2"/>
      <c r="N20" s="2"/>
      <c r="O20" s="2"/>
      <c r="P20" s="2"/>
      <c r="Q20" s="2"/>
      <c r="R20" s="2"/>
      <c r="S20" s="2"/>
    </row>
    <row r="21" spans="2:19" s="1" customFormat="1" ht="27.95" customHeight="1" x14ac:dyDescent="0.2">
      <c r="B21" s="566" t="s">
        <v>42</v>
      </c>
      <c r="C21" s="566"/>
      <c r="D21" s="34"/>
      <c r="E21" s="34"/>
      <c r="F21" s="34"/>
      <c r="G21" s="34"/>
      <c r="H21" s="500" t="s">
        <v>41</v>
      </c>
      <c r="I21" s="228"/>
      <c r="K21" s="141"/>
      <c r="L21" s="33"/>
      <c r="M21" s="2"/>
      <c r="N21" s="2"/>
      <c r="O21" s="2"/>
      <c r="P21" s="2"/>
      <c r="Q21" s="2"/>
      <c r="R21" s="2"/>
      <c r="S21" s="2"/>
    </row>
    <row r="22" spans="2:19" s="1" customFormat="1" ht="27.95" customHeight="1" x14ac:dyDescent="0.2">
      <c r="B22" s="566" t="s">
        <v>43</v>
      </c>
      <c r="C22" s="566"/>
      <c r="D22" s="34"/>
      <c r="E22" s="34"/>
      <c r="F22" s="34"/>
      <c r="G22" s="34"/>
      <c r="H22" s="568" t="s">
        <v>226</v>
      </c>
      <c r="I22" s="569"/>
      <c r="J22" s="569"/>
      <c r="K22" s="141"/>
      <c r="L22" s="141"/>
      <c r="M22" s="2"/>
      <c r="N22" s="2"/>
      <c r="O22" s="2"/>
      <c r="P22" s="2"/>
      <c r="Q22" s="2"/>
      <c r="R22" s="2"/>
      <c r="S22" s="2"/>
    </row>
    <row r="23" spans="2:19" s="1" customFormat="1" ht="27.95" customHeight="1" x14ac:dyDescent="0.2">
      <c r="B23" s="566" t="s">
        <v>45</v>
      </c>
      <c r="C23" s="566"/>
      <c r="D23" s="34"/>
      <c r="E23" s="34"/>
      <c r="F23" s="34"/>
      <c r="G23" s="34"/>
      <c r="H23" s="500" t="s">
        <v>44</v>
      </c>
      <c r="I23" s="228"/>
      <c r="K23" s="141"/>
      <c r="L23" s="141"/>
      <c r="M23" s="2"/>
      <c r="N23" s="2"/>
      <c r="O23" s="2"/>
      <c r="P23" s="2"/>
      <c r="Q23" s="2"/>
      <c r="R23" s="2"/>
      <c r="S23" s="2"/>
    </row>
    <row r="24" spans="2:19" s="1" customFormat="1" ht="27.95" customHeight="1" x14ac:dyDescent="0.2">
      <c r="B24" s="485"/>
      <c r="C24" s="485"/>
      <c r="D24" s="34"/>
      <c r="E24" s="34"/>
      <c r="F24" s="34"/>
      <c r="G24" s="34"/>
      <c r="H24" s="500"/>
      <c r="I24" s="228"/>
      <c r="K24" s="486"/>
      <c r="L24" s="486"/>
      <c r="M24" s="2"/>
      <c r="N24" s="2"/>
      <c r="O24" s="2"/>
      <c r="P24" s="2"/>
      <c r="Q24" s="2"/>
      <c r="R24" s="2"/>
      <c r="S24" s="2"/>
    </row>
    <row r="25" spans="2:19" s="1" customFormat="1" ht="27.95" customHeight="1" x14ac:dyDescent="0.2">
      <c r="B25" s="485"/>
      <c r="C25" s="485"/>
      <c r="D25" s="34"/>
      <c r="E25" s="34"/>
      <c r="F25" s="34"/>
      <c r="G25" s="34"/>
      <c r="H25" s="500"/>
      <c r="I25" s="228"/>
      <c r="K25" s="486"/>
      <c r="L25" s="486"/>
      <c r="M25" s="2"/>
      <c r="N25" s="2"/>
      <c r="O25" s="2"/>
      <c r="P25" s="2"/>
      <c r="Q25" s="2"/>
      <c r="R25" s="2"/>
      <c r="S25" s="2"/>
    </row>
    <row r="26" spans="2:19" s="1" customFormat="1" ht="36" customHeight="1" x14ac:dyDescent="0.2">
      <c r="B26" s="485"/>
      <c r="C26" s="485"/>
      <c r="D26" s="34"/>
      <c r="E26" s="34"/>
      <c r="F26" s="34"/>
      <c r="G26" s="34"/>
      <c r="H26" s="500"/>
      <c r="I26" s="228"/>
      <c r="K26" s="486"/>
      <c r="L26" s="486"/>
      <c r="M26" s="2"/>
      <c r="N26" s="2"/>
      <c r="O26" s="2"/>
      <c r="P26" s="2"/>
      <c r="Q26" s="2"/>
      <c r="R26" s="2"/>
      <c r="S26" s="2"/>
    </row>
    <row r="27" spans="2:19" s="1" customFormat="1" ht="33" customHeight="1" x14ac:dyDescent="0.2">
      <c r="B27" s="485"/>
      <c r="C27" s="485"/>
      <c r="D27" s="34"/>
      <c r="E27" s="34"/>
      <c r="F27" s="34"/>
      <c r="G27" s="34"/>
      <c r="H27" s="500"/>
      <c r="I27" s="228"/>
      <c r="K27" s="486"/>
      <c r="L27" s="486"/>
      <c r="M27" s="2"/>
      <c r="N27" s="2"/>
      <c r="O27" s="2"/>
      <c r="P27" s="2"/>
      <c r="Q27" s="2"/>
      <c r="R27" s="2"/>
      <c r="S27" s="2"/>
    </row>
    <row r="28" spans="2:19" s="1" customFormat="1" ht="18.75" x14ac:dyDescent="0.3">
      <c r="B28" s="22" t="s">
        <v>48</v>
      </c>
      <c r="C28" s="39"/>
      <c r="D28" s="39"/>
      <c r="E28" s="39"/>
      <c r="F28" s="39"/>
      <c r="G28" s="39"/>
      <c r="H28" s="39"/>
      <c r="I28" s="39"/>
      <c r="J28" s="39"/>
      <c r="K28" s="2"/>
      <c r="L28" s="2"/>
      <c r="M28" s="2"/>
      <c r="N28" s="2"/>
      <c r="O28" s="2"/>
      <c r="P28" s="2"/>
      <c r="Q28" s="2"/>
      <c r="R28" s="2"/>
      <c r="S28" s="2"/>
    </row>
    <row r="29" spans="2:19" s="1" customFormat="1" ht="24" customHeight="1" x14ac:dyDescent="0.3">
      <c r="C29" s="32"/>
      <c r="D29" s="32"/>
      <c r="E29" s="32"/>
      <c r="F29" s="32"/>
      <c r="G29" s="35"/>
      <c r="H29" s="35"/>
      <c r="I29" s="32"/>
      <c r="J29" s="32"/>
      <c r="K29" s="22"/>
      <c r="L29" s="22"/>
      <c r="M29" s="22"/>
      <c r="N29" s="22"/>
      <c r="O29" s="22"/>
      <c r="P29" s="22"/>
      <c r="Q29" s="22"/>
      <c r="R29" s="22"/>
      <c r="S29" s="22"/>
    </row>
    <row r="30" spans="2:19" s="1" customFormat="1" ht="30.95" customHeight="1" x14ac:dyDescent="0.2">
      <c r="B30" s="570" t="s">
        <v>16</v>
      </c>
      <c r="C30" s="570"/>
      <c r="D30" s="570"/>
      <c r="E30" s="570"/>
      <c r="F30" s="570"/>
      <c r="G30" s="19" t="s">
        <v>27</v>
      </c>
      <c r="H30" s="19" t="s">
        <v>28</v>
      </c>
      <c r="I30" s="18" t="s">
        <v>12</v>
      </c>
      <c r="J30" s="19" t="s">
        <v>29</v>
      </c>
      <c r="K30" s="20" t="s">
        <v>222</v>
      </c>
    </row>
    <row r="31" spans="2:19" s="1" customFormat="1" ht="42" customHeight="1" x14ac:dyDescent="0.2">
      <c r="B31" s="564" t="s">
        <v>193</v>
      </c>
      <c r="C31" s="565"/>
      <c r="D31" s="565"/>
      <c r="E31" s="565"/>
      <c r="F31" s="565"/>
      <c r="G31" s="40"/>
      <c r="H31" s="40"/>
      <c r="I31" s="40"/>
      <c r="J31" s="40"/>
    </row>
    <row r="32" spans="2:19" s="1" customFormat="1" ht="30.95" customHeight="1" x14ac:dyDescent="0.2">
      <c r="B32" s="565" t="s">
        <v>52</v>
      </c>
      <c r="C32" s="565"/>
      <c r="D32" s="565"/>
      <c r="E32" s="565"/>
      <c r="F32" s="565"/>
      <c r="G32" s="16"/>
      <c r="H32" s="16"/>
      <c r="I32" s="16"/>
      <c r="J32" s="16"/>
    </row>
    <row r="33" spans="1:11" s="1" customFormat="1" ht="30.75" customHeight="1" x14ac:dyDescent="0.2">
      <c r="B33" s="564" t="s">
        <v>191</v>
      </c>
      <c r="C33" s="565"/>
      <c r="D33" s="565"/>
      <c r="E33" s="565"/>
      <c r="F33" s="565"/>
      <c r="G33" s="16"/>
      <c r="H33" s="16"/>
      <c r="I33" s="16"/>
      <c r="J33" s="16"/>
    </row>
    <row r="34" spans="1:11" s="1" customFormat="1" ht="7.5" customHeight="1" x14ac:dyDescent="0.2">
      <c r="B34" s="10"/>
      <c r="C34" s="10"/>
      <c r="D34" s="10"/>
      <c r="E34" s="10"/>
      <c r="F34" s="10"/>
      <c r="G34" s="16"/>
      <c r="H34" s="16"/>
      <c r="I34" s="16"/>
      <c r="J34" s="16"/>
    </row>
    <row r="35" spans="1:11" s="1" customFormat="1" ht="7.5" customHeight="1" x14ac:dyDescent="0.2">
      <c r="B35" s="10"/>
      <c r="C35" s="10"/>
      <c r="D35" s="10"/>
      <c r="E35" s="10"/>
      <c r="F35" s="10"/>
      <c r="G35" s="16"/>
      <c r="H35" s="16"/>
      <c r="I35" s="16"/>
      <c r="J35" s="16"/>
    </row>
    <row r="36" spans="1:11" s="1" customFormat="1" ht="7.5" customHeight="1" x14ac:dyDescent="0.2">
      <c r="B36" s="10"/>
      <c r="C36" s="10"/>
      <c r="D36" s="10"/>
      <c r="E36" s="10"/>
      <c r="F36" s="10"/>
      <c r="G36" s="16"/>
      <c r="H36" s="16"/>
      <c r="I36" s="16"/>
      <c r="J36" s="16"/>
    </row>
    <row r="37" spans="1:11" s="2" customFormat="1" ht="7.5" customHeight="1" x14ac:dyDescent="0.2">
      <c r="B37" s="41"/>
      <c r="C37" s="31"/>
      <c r="D37" s="31"/>
      <c r="E37" s="31"/>
      <c r="F37" s="31"/>
      <c r="G37" s="30"/>
      <c r="H37" s="30"/>
      <c r="I37" s="30"/>
      <c r="J37" s="30"/>
    </row>
    <row r="38" spans="1:11" s="2" customFormat="1" ht="7.5" customHeight="1" x14ac:dyDescent="0.2">
      <c r="B38" s="41"/>
      <c r="C38" s="438"/>
      <c r="D38" s="438"/>
      <c r="E38" s="438"/>
      <c r="F38" s="438"/>
      <c r="G38" s="437"/>
      <c r="H38" s="437"/>
      <c r="I38" s="437"/>
      <c r="J38" s="437"/>
    </row>
    <row r="39" spans="1:11" s="2" customFormat="1" ht="16.5" customHeight="1" x14ac:dyDescent="0.2">
      <c r="B39" s="412" t="s">
        <v>15</v>
      </c>
      <c r="C39" s="501"/>
      <c r="D39" s="501"/>
      <c r="E39" s="501"/>
      <c r="F39" s="501"/>
      <c r="G39" s="501"/>
      <c r="H39" s="501"/>
      <c r="I39" s="501"/>
      <c r="J39" s="501"/>
    </row>
    <row r="40" spans="1:11" s="1" customFormat="1" ht="22.5" customHeight="1" x14ac:dyDescent="0.2">
      <c r="A40" s="2"/>
      <c r="B40" s="567" t="s">
        <v>49</v>
      </c>
      <c r="C40" s="567"/>
      <c r="D40" s="567"/>
      <c r="E40" s="567"/>
      <c r="F40" s="567"/>
      <c r="G40" s="567"/>
      <c r="H40" s="567"/>
      <c r="I40" s="567"/>
      <c r="J40" s="567"/>
      <c r="K40" s="9"/>
    </row>
    <row r="41" spans="1:11" s="1" customFormat="1" ht="30.95" customHeight="1" x14ac:dyDescent="0.2">
      <c r="B41" s="570"/>
      <c r="C41" s="570"/>
      <c r="D41" s="570"/>
      <c r="E41" s="570"/>
      <c r="F41" s="570"/>
      <c r="G41" s="25" t="s">
        <v>27</v>
      </c>
      <c r="H41" s="25" t="s">
        <v>28</v>
      </c>
      <c r="I41" s="18" t="s">
        <v>12</v>
      </c>
      <c r="J41" s="19" t="s">
        <v>29</v>
      </c>
      <c r="K41" s="20" t="s">
        <v>222</v>
      </c>
    </row>
    <row r="42" spans="1:11" s="1" customFormat="1" ht="42" customHeight="1" x14ac:dyDescent="0.2">
      <c r="B42" s="564" t="s">
        <v>192</v>
      </c>
      <c r="C42" s="565"/>
      <c r="D42" s="565"/>
      <c r="E42" s="565"/>
      <c r="F42" s="565"/>
      <c r="G42" s="34"/>
      <c r="H42" s="34"/>
      <c r="I42" s="34"/>
      <c r="J42" s="34"/>
    </row>
    <row r="43" spans="1:11" s="1" customFormat="1" ht="30.95" customHeight="1" x14ac:dyDescent="0.2">
      <c r="B43" s="565" t="s">
        <v>50</v>
      </c>
      <c r="C43" s="565"/>
      <c r="D43" s="565"/>
      <c r="E43" s="565"/>
      <c r="F43" s="565"/>
      <c r="G43" s="34"/>
      <c r="H43" s="34"/>
      <c r="I43" s="34"/>
      <c r="J43" s="34"/>
    </row>
    <row r="44" spans="1:11" s="1" customFormat="1" ht="30.95" customHeight="1" x14ac:dyDescent="0.2">
      <c r="B44" s="565" t="s">
        <v>51</v>
      </c>
      <c r="C44" s="565"/>
      <c r="D44" s="565"/>
      <c r="E44" s="565"/>
      <c r="F44" s="565"/>
      <c r="G44" s="34"/>
      <c r="H44" s="34"/>
      <c r="I44" s="34"/>
      <c r="J44" s="34"/>
    </row>
    <row r="45" spans="1:11" x14ac:dyDescent="0.2">
      <c r="B45" s="502"/>
      <c r="C45" s="502"/>
      <c r="D45" s="502"/>
      <c r="E45" s="502"/>
      <c r="F45" s="502"/>
      <c r="G45" s="502"/>
      <c r="H45" s="502"/>
      <c r="I45" s="502"/>
      <c r="J45" s="502"/>
    </row>
    <row r="46" spans="1:11" x14ac:dyDescent="0.2">
      <c r="B46" s="502"/>
      <c r="C46" s="502"/>
      <c r="D46" s="502"/>
      <c r="E46" s="502"/>
      <c r="F46" s="502"/>
      <c r="G46" s="502"/>
      <c r="H46" s="502"/>
      <c r="I46" s="502"/>
      <c r="J46" s="502"/>
    </row>
    <row r="47" spans="1:11" x14ac:dyDescent="0.2"/>
    <row r="48" spans="1:11" x14ac:dyDescent="0.2"/>
    <row r="49" x14ac:dyDescent="0.2"/>
    <row r="50" x14ac:dyDescent="0.2"/>
    <row r="51" hidden="1" x14ac:dyDescent="0.2"/>
    <row r="52" hidden="1" x14ac:dyDescent="0.2"/>
    <row r="53" hidden="1" x14ac:dyDescent="0.2"/>
    <row r="54" hidden="1" x14ac:dyDescent="0.2"/>
    <row r="55" hidden="1" x14ac:dyDescent="0.2"/>
    <row r="56" hidden="1" x14ac:dyDescent="0.2"/>
    <row r="57" hidden="1" x14ac:dyDescent="0.2"/>
    <row r="58" ht="33" hidden="1" customHeight="1" x14ac:dyDescent="0.2"/>
    <row r="59" ht="33" hidden="1" customHeight="1" x14ac:dyDescent="0.2"/>
    <row r="60" ht="33" hidden="1" customHeight="1" x14ac:dyDescent="0.2"/>
    <row r="61" ht="33" hidden="1" customHeight="1" x14ac:dyDescent="0.2"/>
    <row r="62" ht="33" hidden="1" customHeight="1" x14ac:dyDescent="0.2"/>
    <row r="63" ht="33" hidden="1" customHeight="1" x14ac:dyDescent="0.2"/>
    <row r="64" x14ac:dyDescent="0.2"/>
  </sheetData>
  <sheetProtection password="CCFB" sheet="1" objects="1" scenarios="1" selectLockedCells="1" selectUnlockedCells="1"/>
  <mergeCells count="23">
    <mergeCell ref="B42:F42"/>
    <mergeCell ref="B41:F41"/>
    <mergeCell ref="B44:F44"/>
    <mergeCell ref="B20:C20"/>
    <mergeCell ref="B21:C21"/>
    <mergeCell ref="B22:C22"/>
    <mergeCell ref="B31:F31"/>
    <mergeCell ref="B30:F30"/>
    <mergeCell ref="B40:J40"/>
    <mergeCell ref="B43:F43"/>
    <mergeCell ref="B32:F32"/>
    <mergeCell ref="B33:F33"/>
    <mergeCell ref="B12:F12"/>
    <mergeCell ref="B23:C23"/>
    <mergeCell ref="B17:J18"/>
    <mergeCell ref="B15:F15"/>
    <mergeCell ref="B16:F16"/>
    <mergeCell ref="H22:J22"/>
    <mergeCell ref="B3:J4"/>
    <mergeCell ref="B8:F8"/>
    <mergeCell ref="B9:F9"/>
    <mergeCell ref="B10:F10"/>
    <mergeCell ref="B11:F11"/>
  </mergeCells>
  <phoneticPr fontId="2" type="noConversion"/>
  <dataValidations count="1">
    <dataValidation allowBlank="1" sqref="G42:J44 D20:G27 G31:J36 K40 G8:J12 G16:J16"/>
  </dataValidations>
  <pageMargins left="0.31496062992125984" right="0.59055118110236227" top="0.51181102362204722" bottom="0.6692913385826772" header="0.51181102362204722" footer="0.35433070866141736"/>
  <pageSetup paperSize="9" scale="87" fitToWidth="0" fitToHeight="0" orientation="portrait" r:id="rId1"/>
  <headerFooter alignWithMargins="0">
    <oddFooter>&amp;L&amp;8&amp;K00-047WM-Fitness Check für KMU
© Fraunhofer IPK (2011)&amp;R&amp;8 &amp;K00-0493. Rahmenbedingungen für den Umgang mit Wissen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68" r:id="rId4" name="Group Box 48">
              <controlPr defaultSize="0" autoFill="0" autoPict="0">
                <anchor moveWithCells="1">
                  <from>
                    <xdr:col>6</xdr:col>
                    <xdr:colOff>0</xdr:colOff>
                    <xdr:row>30</xdr:row>
                    <xdr:rowOff>171450</xdr:rowOff>
                  </from>
                  <to>
                    <xdr:col>10</xdr:col>
                    <xdr:colOff>571500</xdr:colOff>
                    <xdr:row>30</xdr:row>
                    <xdr:rowOff>419100</xdr:rowOff>
                  </to>
                </anchor>
              </controlPr>
            </control>
          </mc:Choice>
        </mc:AlternateContent>
        <mc:AlternateContent xmlns:mc="http://schemas.openxmlformats.org/markup-compatibility/2006">
          <mc:Choice Requires="x14">
            <control shapeId="5170" r:id="rId5" name="Group Box 50">
              <controlPr defaultSize="0" autoFill="0" autoPict="0">
                <anchor moveWithCells="1">
                  <from>
                    <xdr:col>6</xdr:col>
                    <xdr:colOff>0</xdr:colOff>
                    <xdr:row>32</xdr:row>
                    <xdr:rowOff>85725</xdr:rowOff>
                  </from>
                  <to>
                    <xdr:col>10</xdr:col>
                    <xdr:colOff>571500</xdr:colOff>
                    <xdr:row>32</xdr:row>
                    <xdr:rowOff>333375</xdr:rowOff>
                  </to>
                </anchor>
              </controlPr>
            </control>
          </mc:Choice>
        </mc:AlternateContent>
        <mc:AlternateContent xmlns:mc="http://schemas.openxmlformats.org/markup-compatibility/2006">
          <mc:Choice Requires="x14">
            <control shapeId="5182" r:id="rId6" name="Option Button 62">
              <controlPr defaultSize="0" autoFill="0" autoLine="0" autoPict="0">
                <anchor moveWithCells="1">
                  <from>
                    <xdr:col>6</xdr:col>
                    <xdr:colOff>180975</xdr:colOff>
                    <xdr:row>32</xdr:row>
                    <xdr:rowOff>85725</xdr:rowOff>
                  </from>
                  <to>
                    <xdr:col>6</xdr:col>
                    <xdr:colOff>514350</xdr:colOff>
                    <xdr:row>32</xdr:row>
                    <xdr:rowOff>304800</xdr:rowOff>
                  </to>
                </anchor>
              </controlPr>
            </control>
          </mc:Choice>
        </mc:AlternateContent>
        <mc:AlternateContent xmlns:mc="http://schemas.openxmlformats.org/markup-compatibility/2006">
          <mc:Choice Requires="x14">
            <control shapeId="5183" r:id="rId7" name="Option Button 63">
              <controlPr defaultSize="0" autoFill="0" autoLine="0" autoPict="0">
                <anchor moveWithCells="1">
                  <from>
                    <xdr:col>7</xdr:col>
                    <xdr:colOff>180975</xdr:colOff>
                    <xdr:row>32</xdr:row>
                    <xdr:rowOff>85725</xdr:rowOff>
                  </from>
                  <to>
                    <xdr:col>7</xdr:col>
                    <xdr:colOff>514350</xdr:colOff>
                    <xdr:row>32</xdr:row>
                    <xdr:rowOff>304800</xdr:rowOff>
                  </to>
                </anchor>
              </controlPr>
            </control>
          </mc:Choice>
        </mc:AlternateContent>
        <mc:AlternateContent xmlns:mc="http://schemas.openxmlformats.org/markup-compatibility/2006">
          <mc:Choice Requires="x14">
            <control shapeId="5184" r:id="rId8" name="Option Button 64">
              <controlPr defaultSize="0" autoFill="0" autoLine="0" autoPict="0">
                <anchor moveWithCells="1">
                  <from>
                    <xdr:col>8</xdr:col>
                    <xdr:colOff>190500</xdr:colOff>
                    <xdr:row>32</xdr:row>
                    <xdr:rowOff>85725</xdr:rowOff>
                  </from>
                  <to>
                    <xdr:col>8</xdr:col>
                    <xdr:colOff>533400</xdr:colOff>
                    <xdr:row>32</xdr:row>
                    <xdr:rowOff>304800</xdr:rowOff>
                  </to>
                </anchor>
              </controlPr>
            </control>
          </mc:Choice>
        </mc:AlternateContent>
        <mc:AlternateContent xmlns:mc="http://schemas.openxmlformats.org/markup-compatibility/2006">
          <mc:Choice Requires="x14">
            <control shapeId="5185" r:id="rId9" name="Option Button 65">
              <controlPr defaultSize="0" autoFill="0" autoLine="0" autoPict="0">
                <anchor moveWithCells="1">
                  <from>
                    <xdr:col>9</xdr:col>
                    <xdr:colOff>123825</xdr:colOff>
                    <xdr:row>32</xdr:row>
                    <xdr:rowOff>85725</xdr:rowOff>
                  </from>
                  <to>
                    <xdr:col>9</xdr:col>
                    <xdr:colOff>457200</xdr:colOff>
                    <xdr:row>32</xdr:row>
                    <xdr:rowOff>304800</xdr:rowOff>
                  </to>
                </anchor>
              </controlPr>
            </control>
          </mc:Choice>
        </mc:AlternateContent>
        <mc:AlternateContent xmlns:mc="http://schemas.openxmlformats.org/markup-compatibility/2006">
          <mc:Choice Requires="x14">
            <control shapeId="5187" r:id="rId10" name="Group Box 67">
              <controlPr defaultSize="0" autoFill="0" autoPict="0">
                <anchor moveWithCells="1">
                  <from>
                    <xdr:col>6</xdr:col>
                    <xdr:colOff>0</xdr:colOff>
                    <xdr:row>31</xdr:row>
                    <xdr:rowOff>76200</xdr:rowOff>
                  </from>
                  <to>
                    <xdr:col>10</xdr:col>
                    <xdr:colOff>571500</xdr:colOff>
                    <xdr:row>31</xdr:row>
                    <xdr:rowOff>323850</xdr:rowOff>
                  </to>
                </anchor>
              </controlPr>
            </control>
          </mc:Choice>
        </mc:AlternateContent>
        <mc:AlternateContent xmlns:mc="http://schemas.openxmlformats.org/markup-compatibility/2006">
          <mc:Choice Requires="x14">
            <control shapeId="5192" r:id="rId11" name="Option Button 72">
              <controlPr defaultSize="0" autoFill="0" autoLine="0" autoPict="0">
                <anchor moveWithCells="1">
                  <from>
                    <xdr:col>6</xdr:col>
                    <xdr:colOff>180975</xdr:colOff>
                    <xdr:row>31</xdr:row>
                    <xdr:rowOff>76200</xdr:rowOff>
                  </from>
                  <to>
                    <xdr:col>7</xdr:col>
                    <xdr:colOff>0</xdr:colOff>
                    <xdr:row>31</xdr:row>
                    <xdr:rowOff>304800</xdr:rowOff>
                  </to>
                </anchor>
              </controlPr>
            </control>
          </mc:Choice>
        </mc:AlternateContent>
        <mc:AlternateContent xmlns:mc="http://schemas.openxmlformats.org/markup-compatibility/2006">
          <mc:Choice Requires="x14">
            <control shapeId="5193" r:id="rId12" name="Option Button 73">
              <controlPr defaultSize="0" autoFill="0" autoLine="0" autoPict="0">
                <anchor moveWithCells="1">
                  <from>
                    <xdr:col>7</xdr:col>
                    <xdr:colOff>180975</xdr:colOff>
                    <xdr:row>31</xdr:row>
                    <xdr:rowOff>85725</xdr:rowOff>
                  </from>
                  <to>
                    <xdr:col>8</xdr:col>
                    <xdr:colOff>0</xdr:colOff>
                    <xdr:row>31</xdr:row>
                    <xdr:rowOff>304800</xdr:rowOff>
                  </to>
                </anchor>
              </controlPr>
            </control>
          </mc:Choice>
        </mc:AlternateContent>
        <mc:AlternateContent xmlns:mc="http://schemas.openxmlformats.org/markup-compatibility/2006">
          <mc:Choice Requires="x14">
            <control shapeId="5194" r:id="rId13" name="Option Button 74">
              <controlPr defaultSize="0" autoFill="0" autoLine="0" autoPict="0">
                <anchor moveWithCells="1">
                  <from>
                    <xdr:col>8</xdr:col>
                    <xdr:colOff>190500</xdr:colOff>
                    <xdr:row>31</xdr:row>
                    <xdr:rowOff>85725</xdr:rowOff>
                  </from>
                  <to>
                    <xdr:col>8</xdr:col>
                    <xdr:colOff>590550</xdr:colOff>
                    <xdr:row>31</xdr:row>
                    <xdr:rowOff>304800</xdr:rowOff>
                  </to>
                </anchor>
              </controlPr>
            </control>
          </mc:Choice>
        </mc:AlternateContent>
        <mc:AlternateContent xmlns:mc="http://schemas.openxmlformats.org/markup-compatibility/2006">
          <mc:Choice Requires="x14">
            <control shapeId="5195" r:id="rId14" name="Option Button 75">
              <controlPr defaultSize="0" autoFill="0" autoLine="0" autoPict="0">
                <anchor moveWithCells="1">
                  <from>
                    <xdr:col>9</xdr:col>
                    <xdr:colOff>123825</xdr:colOff>
                    <xdr:row>31</xdr:row>
                    <xdr:rowOff>85725</xdr:rowOff>
                  </from>
                  <to>
                    <xdr:col>9</xdr:col>
                    <xdr:colOff>523875</xdr:colOff>
                    <xdr:row>31</xdr:row>
                    <xdr:rowOff>304800</xdr:rowOff>
                  </to>
                </anchor>
              </controlPr>
            </control>
          </mc:Choice>
        </mc:AlternateContent>
        <mc:AlternateContent xmlns:mc="http://schemas.openxmlformats.org/markup-compatibility/2006">
          <mc:Choice Requires="x14">
            <control shapeId="5196" r:id="rId15" name="Option Button 76">
              <controlPr defaultSize="0" autoFill="0" autoLine="0" autoPict="0">
                <anchor moveWithCells="1">
                  <from>
                    <xdr:col>6</xdr:col>
                    <xdr:colOff>180975</xdr:colOff>
                    <xdr:row>30</xdr:row>
                    <xdr:rowOff>171450</xdr:rowOff>
                  </from>
                  <to>
                    <xdr:col>7</xdr:col>
                    <xdr:colOff>0</xdr:colOff>
                    <xdr:row>30</xdr:row>
                    <xdr:rowOff>390525</xdr:rowOff>
                  </to>
                </anchor>
              </controlPr>
            </control>
          </mc:Choice>
        </mc:AlternateContent>
        <mc:AlternateContent xmlns:mc="http://schemas.openxmlformats.org/markup-compatibility/2006">
          <mc:Choice Requires="x14">
            <control shapeId="5197" r:id="rId16" name="Option Button 77">
              <controlPr defaultSize="0" autoFill="0" autoLine="0" autoPict="0">
                <anchor moveWithCells="1">
                  <from>
                    <xdr:col>7</xdr:col>
                    <xdr:colOff>190500</xdr:colOff>
                    <xdr:row>30</xdr:row>
                    <xdr:rowOff>171450</xdr:rowOff>
                  </from>
                  <to>
                    <xdr:col>8</xdr:col>
                    <xdr:colOff>9525</xdr:colOff>
                    <xdr:row>30</xdr:row>
                    <xdr:rowOff>390525</xdr:rowOff>
                  </to>
                </anchor>
              </controlPr>
            </control>
          </mc:Choice>
        </mc:AlternateContent>
        <mc:AlternateContent xmlns:mc="http://schemas.openxmlformats.org/markup-compatibility/2006">
          <mc:Choice Requires="x14">
            <control shapeId="5198" r:id="rId17" name="Option Button 78">
              <controlPr defaultSize="0" autoFill="0" autoLine="0" autoPict="0">
                <anchor moveWithCells="1">
                  <from>
                    <xdr:col>8</xdr:col>
                    <xdr:colOff>200025</xdr:colOff>
                    <xdr:row>30</xdr:row>
                    <xdr:rowOff>171450</xdr:rowOff>
                  </from>
                  <to>
                    <xdr:col>8</xdr:col>
                    <xdr:colOff>600075</xdr:colOff>
                    <xdr:row>30</xdr:row>
                    <xdr:rowOff>390525</xdr:rowOff>
                  </to>
                </anchor>
              </controlPr>
            </control>
          </mc:Choice>
        </mc:AlternateContent>
        <mc:AlternateContent xmlns:mc="http://schemas.openxmlformats.org/markup-compatibility/2006">
          <mc:Choice Requires="x14">
            <control shapeId="5199" r:id="rId18" name="Option Button 79">
              <controlPr defaultSize="0" autoFill="0" autoLine="0" autoPict="0">
                <anchor moveWithCells="1">
                  <from>
                    <xdr:col>9</xdr:col>
                    <xdr:colOff>133350</xdr:colOff>
                    <xdr:row>30</xdr:row>
                    <xdr:rowOff>171450</xdr:rowOff>
                  </from>
                  <to>
                    <xdr:col>9</xdr:col>
                    <xdr:colOff>533400</xdr:colOff>
                    <xdr:row>30</xdr:row>
                    <xdr:rowOff>390525</xdr:rowOff>
                  </to>
                </anchor>
              </controlPr>
            </control>
          </mc:Choice>
        </mc:AlternateContent>
        <mc:AlternateContent xmlns:mc="http://schemas.openxmlformats.org/markup-compatibility/2006">
          <mc:Choice Requires="x14">
            <control shapeId="5214" r:id="rId19" name="Group Box 94">
              <controlPr defaultSize="0" autoFill="0" autoPict="0">
                <anchor moveWithCells="1">
                  <from>
                    <xdr:col>6</xdr:col>
                    <xdr:colOff>0</xdr:colOff>
                    <xdr:row>42</xdr:row>
                    <xdr:rowOff>47625</xdr:rowOff>
                  </from>
                  <to>
                    <xdr:col>10</xdr:col>
                    <xdr:colOff>571500</xdr:colOff>
                    <xdr:row>42</xdr:row>
                    <xdr:rowOff>295275</xdr:rowOff>
                  </to>
                </anchor>
              </controlPr>
            </control>
          </mc:Choice>
        </mc:AlternateContent>
        <mc:AlternateContent xmlns:mc="http://schemas.openxmlformats.org/markup-compatibility/2006">
          <mc:Choice Requires="x14">
            <control shapeId="5223" r:id="rId20" name="Option Button 103">
              <controlPr locked="0" defaultSize="0" autoFill="0" autoLine="0" autoPict="0">
                <anchor moveWithCells="1">
                  <from>
                    <xdr:col>6</xdr:col>
                    <xdr:colOff>180975</xdr:colOff>
                    <xdr:row>41</xdr:row>
                    <xdr:rowOff>171450</xdr:rowOff>
                  </from>
                  <to>
                    <xdr:col>6</xdr:col>
                    <xdr:colOff>485775</xdr:colOff>
                    <xdr:row>41</xdr:row>
                    <xdr:rowOff>390525</xdr:rowOff>
                  </to>
                </anchor>
              </controlPr>
            </control>
          </mc:Choice>
        </mc:AlternateContent>
        <mc:AlternateContent xmlns:mc="http://schemas.openxmlformats.org/markup-compatibility/2006">
          <mc:Choice Requires="x14">
            <control shapeId="5224" r:id="rId21" name="Option Button 104">
              <controlPr locked="0" defaultSize="0" autoFill="0" autoLine="0" autoPict="0">
                <anchor moveWithCells="1">
                  <from>
                    <xdr:col>7</xdr:col>
                    <xdr:colOff>180975</xdr:colOff>
                    <xdr:row>41</xdr:row>
                    <xdr:rowOff>171450</xdr:rowOff>
                  </from>
                  <to>
                    <xdr:col>7</xdr:col>
                    <xdr:colOff>485775</xdr:colOff>
                    <xdr:row>41</xdr:row>
                    <xdr:rowOff>390525</xdr:rowOff>
                  </to>
                </anchor>
              </controlPr>
            </control>
          </mc:Choice>
        </mc:AlternateContent>
        <mc:AlternateContent xmlns:mc="http://schemas.openxmlformats.org/markup-compatibility/2006">
          <mc:Choice Requires="x14">
            <control shapeId="5225" r:id="rId22" name="Option Button 105">
              <controlPr locked="0" defaultSize="0" autoFill="0" autoLine="0" autoPict="0">
                <anchor moveWithCells="1">
                  <from>
                    <xdr:col>8</xdr:col>
                    <xdr:colOff>190500</xdr:colOff>
                    <xdr:row>41</xdr:row>
                    <xdr:rowOff>171450</xdr:rowOff>
                  </from>
                  <to>
                    <xdr:col>8</xdr:col>
                    <xdr:colOff>495300</xdr:colOff>
                    <xdr:row>41</xdr:row>
                    <xdr:rowOff>390525</xdr:rowOff>
                  </to>
                </anchor>
              </controlPr>
            </control>
          </mc:Choice>
        </mc:AlternateContent>
        <mc:AlternateContent xmlns:mc="http://schemas.openxmlformats.org/markup-compatibility/2006">
          <mc:Choice Requires="x14">
            <control shapeId="5226" r:id="rId23" name="Option Button 106">
              <controlPr locked="0" defaultSize="0" autoFill="0" autoLine="0" autoPict="0">
                <anchor moveWithCells="1">
                  <from>
                    <xdr:col>9</xdr:col>
                    <xdr:colOff>123825</xdr:colOff>
                    <xdr:row>41</xdr:row>
                    <xdr:rowOff>171450</xdr:rowOff>
                  </from>
                  <to>
                    <xdr:col>9</xdr:col>
                    <xdr:colOff>428625</xdr:colOff>
                    <xdr:row>41</xdr:row>
                    <xdr:rowOff>390525</xdr:rowOff>
                  </to>
                </anchor>
              </controlPr>
            </control>
          </mc:Choice>
        </mc:AlternateContent>
        <mc:AlternateContent xmlns:mc="http://schemas.openxmlformats.org/markup-compatibility/2006">
          <mc:Choice Requires="x14">
            <control shapeId="5227" r:id="rId24" name="Group Box 107">
              <controlPr defaultSize="0" autoFill="0" autoPict="0">
                <anchor moveWithCells="1">
                  <from>
                    <xdr:col>6</xdr:col>
                    <xdr:colOff>0</xdr:colOff>
                    <xdr:row>41</xdr:row>
                    <xdr:rowOff>161925</xdr:rowOff>
                  </from>
                  <to>
                    <xdr:col>10</xdr:col>
                    <xdr:colOff>571500</xdr:colOff>
                    <xdr:row>41</xdr:row>
                    <xdr:rowOff>409575</xdr:rowOff>
                  </to>
                </anchor>
              </controlPr>
            </control>
          </mc:Choice>
        </mc:AlternateContent>
        <mc:AlternateContent xmlns:mc="http://schemas.openxmlformats.org/markup-compatibility/2006">
          <mc:Choice Requires="x14">
            <control shapeId="5228" r:id="rId25" name="Option Button 108">
              <controlPr defaultSize="0" autoFill="0" autoLine="0" autoPict="0">
                <anchor moveWithCells="1">
                  <from>
                    <xdr:col>6</xdr:col>
                    <xdr:colOff>180975</xdr:colOff>
                    <xdr:row>42</xdr:row>
                    <xdr:rowOff>47625</xdr:rowOff>
                  </from>
                  <to>
                    <xdr:col>6</xdr:col>
                    <xdr:colOff>485775</xdr:colOff>
                    <xdr:row>42</xdr:row>
                    <xdr:rowOff>266700</xdr:rowOff>
                  </to>
                </anchor>
              </controlPr>
            </control>
          </mc:Choice>
        </mc:AlternateContent>
        <mc:AlternateContent xmlns:mc="http://schemas.openxmlformats.org/markup-compatibility/2006">
          <mc:Choice Requires="x14">
            <control shapeId="5229" r:id="rId26" name="Option Button 109">
              <controlPr defaultSize="0" autoFill="0" autoLine="0" autoPict="0">
                <anchor moveWithCells="1">
                  <from>
                    <xdr:col>7</xdr:col>
                    <xdr:colOff>180975</xdr:colOff>
                    <xdr:row>42</xdr:row>
                    <xdr:rowOff>47625</xdr:rowOff>
                  </from>
                  <to>
                    <xdr:col>7</xdr:col>
                    <xdr:colOff>485775</xdr:colOff>
                    <xdr:row>42</xdr:row>
                    <xdr:rowOff>266700</xdr:rowOff>
                  </to>
                </anchor>
              </controlPr>
            </control>
          </mc:Choice>
        </mc:AlternateContent>
        <mc:AlternateContent xmlns:mc="http://schemas.openxmlformats.org/markup-compatibility/2006">
          <mc:Choice Requires="x14">
            <control shapeId="5230" r:id="rId27" name="Option Button 110">
              <controlPr defaultSize="0" autoFill="0" autoLine="0" autoPict="0">
                <anchor moveWithCells="1">
                  <from>
                    <xdr:col>8</xdr:col>
                    <xdr:colOff>190500</xdr:colOff>
                    <xdr:row>42</xdr:row>
                    <xdr:rowOff>47625</xdr:rowOff>
                  </from>
                  <to>
                    <xdr:col>8</xdr:col>
                    <xdr:colOff>495300</xdr:colOff>
                    <xdr:row>42</xdr:row>
                    <xdr:rowOff>266700</xdr:rowOff>
                  </to>
                </anchor>
              </controlPr>
            </control>
          </mc:Choice>
        </mc:AlternateContent>
        <mc:AlternateContent xmlns:mc="http://schemas.openxmlformats.org/markup-compatibility/2006">
          <mc:Choice Requires="x14">
            <control shapeId="5231" r:id="rId28" name="Option Button 111">
              <controlPr defaultSize="0" autoFill="0" autoLine="0" autoPict="0">
                <anchor moveWithCells="1">
                  <from>
                    <xdr:col>9</xdr:col>
                    <xdr:colOff>123825</xdr:colOff>
                    <xdr:row>42</xdr:row>
                    <xdr:rowOff>47625</xdr:rowOff>
                  </from>
                  <to>
                    <xdr:col>9</xdr:col>
                    <xdr:colOff>428625</xdr:colOff>
                    <xdr:row>42</xdr:row>
                    <xdr:rowOff>266700</xdr:rowOff>
                  </to>
                </anchor>
              </controlPr>
            </control>
          </mc:Choice>
        </mc:AlternateContent>
        <mc:AlternateContent xmlns:mc="http://schemas.openxmlformats.org/markup-compatibility/2006">
          <mc:Choice Requires="x14">
            <control shapeId="5294" r:id="rId29" name="Option Button 174">
              <controlPr defaultSize="0" autoFill="0" autoLine="0" autoPict="0">
                <anchor moveWithCells="1">
                  <from>
                    <xdr:col>6</xdr:col>
                    <xdr:colOff>171450</xdr:colOff>
                    <xdr:row>7</xdr:row>
                    <xdr:rowOff>95250</xdr:rowOff>
                  </from>
                  <to>
                    <xdr:col>7</xdr:col>
                    <xdr:colOff>0</xdr:colOff>
                    <xdr:row>7</xdr:row>
                    <xdr:rowOff>323850</xdr:rowOff>
                  </to>
                </anchor>
              </controlPr>
            </control>
          </mc:Choice>
        </mc:AlternateContent>
        <mc:AlternateContent xmlns:mc="http://schemas.openxmlformats.org/markup-compatibility/2006">
          <mc:Choice Requires="x14">
            <control shapeId="5295" r:id="rId30" name="Option Button 175">
              <controlPr defaultSize="0" autoFill="0" autoLine="0" autoPict="0">
                <anchor moveWithCells="1">
                  <from>
                    <xdr:col>7</xdr:col>
                    <xdr:colOff>180975</xdr:colOff>
                    <xdr:row>7</xdr:row>
                    <xdr:rowOff>85725</xdr:rowOff>
                  </from>
                  <to>
                    <xdr:col>8</xdr:col>
                    <xdr:colOff>9525</xdr:colOff>
                    <xdr:row>7</xdr:row>
                    <xdr:rowOff>314325</xdr:rowOff>
                  </to>
                </anchor>
              </controlPr>
            </control>
          </mc:Choice>
        </mc:AlternateContent>
        <mc:AlternateContent xmlns:mc="http://schemas.openxmlformats.org/markup-compatibility/2006">
          <mc:Choice Requires="x14">
            <control shapeId="5296" r:id="rId31" name="Option Button 176">
              <controlPr defaultSize="0" autoFill="0" autoLine="0" autoPict="0">
                <anchor moveWithCells="1">
                  <from>
                    <xdr:col>8</xdr:col>
                    <xdr:colOff>200025</xdr:colOff>
                    <xdr:row>7</xdr:row>
                    <xdr:rowOff>85725</xdr:rowOff>
                  </from>
                  <to>
                    <xdr:col>8</xdr:col>
                    <xdr:colOff>609600</xdr:colOff>
                    <xdr:row>7</xdr:row>
                    <xdr:rowOff>314325</xdr:rowOff>
                  </to>
                </anchor>
              </controlPr>
            </control>
          </mc:Choice>
        </mc:AlternateContent>
        <mc:AlternateContent xmlns:mc="http://schemas.openxmlformats.org/markup-compatibility/2006">
          <mc:Choice Requires="x14">
            <control shapeId="5297" r:id="rId32" name="Option Button 177">
              <controlPr defaultSize="0" autoFill="0" autoLine="0" autoPict="0">
                <anchor moveWithCells="1">
                  <from>
                    <xdr:col>9</xdr:col>
                    <xdr:colOff>142875</xdr:colOff>
                    <xdr:row>7</xdr:row>
                    <xdr:rowOff>85725</xdr:rowOff>
                  </from>
                  <to>
                    <xdr:col>9</xdr:col>
                    <xdr:colOff>552450</xdr:colOff>
                    <xdr:row>7</xdr:row>
                    <xdr:rowOff>314325</xdr:rowOff>
                  </to>
                </anchor>
              </controlPr>
            </control>
          </mc:Choice>
        </mc:AlternateContent>
        <mc:AlternateContent xmlns:mc="http://schemas.openxmlformats.org/markup-compatibility/2006">
          <mc:Choice Requires="x14">
            <control shapeId="5298" r:id="rId33" name="Group Box 178">
              <controlPr defaultSize="0" autoFill="0" autoPict="0">
                <anchor moveWithCells="1">
                  <from>
                    <xdr:col>6</xdr:col>
                    <xdr:colOff>0</xdr:colOff>
                    <xdr:row>7</xdr:row>
                    <xdr:rowOff>85725</xdr:rowOff>
                  </from>
                  <to>
                    <xdr:col>10</xdr:col>
                    <xdr:colOff>571500</xdr:colOff>
                    <xdr:row>7</xdr:row>
                    <xdr:rowOff>333375</xdr:rowOff>
                  </to>
                </anchor>
              </controlPr>
            </control>
          </mc:Choice>
        </mc:AlternateContent>
        <mc:AlternateContent xmlns:mc="http://schemas.openxmlformats.org/markup-compatibility/2006">
          <mc:Choice Requires="x14">
            <control shapeId="5299" r:id="rId34" name="Option Button 179">
              <controlPr defaultSize="0" autoFill="0" autoLine="0" autoPict="0">
                <anchor moveWithCells="1">
                  <from>
                    <xdr:col>6</xdr:col>
                    <xdr:colOff>171450</xdr:colOff>
                    <xdr:row>9</xdr:row>
                    <xdr:rowOff>76200</xdr:rowOff>
                  </from>
                  <to>
                    <xdr:col>7</xdr:col>
                    <xdr:colOff>0</xdr:colOff>
                    <xdr:row>9</xdr:row>
                    <xdr:rowOff>304800</xdr:rowOff>
                  </to>
                </anchor>
              </controlPr>
            </control>
          </mc:Choice>
        </mc:AlternateContent>
        <mc:AlternateContent xmlns:mc="http://schemas.openxmlformats.org/markup-compatibility/2006">
          <mc:Choice Requires="x14">
            <control shapeId="5300" r:id="rId35" name="Option Button 180">
              <controlPr defaultSize="0" autoFill="0" autoLine="0" autoPict="0">
                <anchor moveWithCells="1">
                  <from>
                    <xdr:col>7</xdr:col>
                    <xdr:colOff>180975</xdr:colOff>
                    <xdr:row>9</xdr:row>
                    <xdr:rowOff>76200</xdr:rowOff>
                  </from>
                  <to>
                    <xdr:col>8</xdr:col>
                    <xdr:colOff>9525</xdr:colOff>
                    <xdr:row>9</xdr:row>
                    <xdr:rowOff>304800</xdr:rowOff>
                  </to>
                </anchor>
              </controlPr>
            </control>
          </mc:Choice>
        </mc:AlternateContent>
        <mc:AlternateContent xmlns:mc="http://schemas.openxmlformats.org/markup-compatibility/2006">
          <mc:Choice Requires="x14">
            <control shapeId="5301" r:id="rId36" name="Option Button 181">
              <controlPr defaultSize="0" autoFill="0" autoLine="0" autoPict="0">
                <anchor moveWithCells="1">
                  <from>
                    <xdr:col>8</xdr:col>
                    <xdr:colOff>200025</xdr:colOff>
                    <xdr:row>9</xdr:row>
                    <xdr:rowOff>76200</xdr:rowOff>
                  </from>
                  <to>
                    <xdr:col>8</xdr:col>
                    <xdr:colOff>609600</xdr:colOff>
                    <xdr:row>9</xdr:row>
                    <xdr:rowOff>304800</xdr:rowOff>
                  </to>
                </anchor>
              </controlPr>
            </control>
          </mc:Choice>
        </mc:AlternateContent>
        <mc:AlternateContent xmlns:mc="http://schemas.openxmlformats.org/markup-compatibility/2006">
          <mc:Choice Requires="x14">
            <control shapeId="5302" r:id="rId37" name="Option Button 182">
              <controlPr defaultSize="0" autoFill="0" autoLine="0" autoPict="0">
                <anchor moveWithCells="1">
                  <from>
                    <xdr:col>9</xdr:col>
                    <xdr:colOff>142875</xdr:colOff>
                    <xdr:row>9</xdr:row>
                    <xdr:rowOff>76200</xdr:rowOff>
                  </from>
                  <to>
                    <xdr:col>9</xdr:col>
                    <xdr:colOff>552450</xdr:colOff>
                    <xdr:row>9</xdr:row>
                    <xdr:rowOff>304800</xdr:rowOff>
                  </to>
                </anchor>
              </controlPr>
            </control>
          </mc:Choice>
        </mc:AlternateContent>
        <mc:AlternateContent xmlns:mc="http://schemas.openxmlformats.org/markup-compatibility/2006">
          <mc:Choice Requires="x14">
            <control shapeId="5303" r:id="rId38" name="Group Box 183">
              <controlPr defaultSize="0" autoFill="0" autoPict="0">
                <anchor moveWithCells="1">
                  <from>
                    <xdr:col>6</xdr:col>
                    <xdr:colOff>0</xdr:colOff>
                    <xdr:row>9</xdr:row>
                    <xdr:rowOff>66675</xdr:rowOff>
                  </from>
                  <to>
                    <xdr:col>10</xdr:col>
                    <xdr:colOff>571500</xdr:colOff>
                    <xdr:row>9</xdr:row>
                    <xdr:rowOff>314325</xdr:rowOff>
                  </to>
                </anchor>
              </controlPr>
            </control>
          </mc:Choice>
        </mc:AlternateContent>
        <mc:AlternateContent xmlns:mc="http://schemas.openxmlformats.org/markup-compatibility/2006">
          <mc:Choice Requires="x14">
            <control shapeId="5304" r:id="rId39" name="Option Button 184">
              <controlPr defaultSize="0" autoFill="0" autoLine="0" autoPict="0">
                <anchor moveWithCells="1">
                  <from>
                    <xdr:col>6</xdr:col>
                    <xdr:colOff>171450</xdr:colOff>
                    <xdr:row>10</xdr:row>
                    <xdr:rowOff>123825</xdr:rowOff>
                  </from>
                  <to>
                    <xdr:col>7</xdr:col>
                    <xdr:colOff>0</xdr:colOff>
                    <xdr:row>10</xdr:row>
                    <xdr:rowOff>352425</xdr:rowOff>
                  </to>
                </anchor>
              </controlPr>
            </control>
          </mc:Choice>
        </mc:AlternateContent>
        <mc:AlternateContent xmlns:mc="http://schemas.openxmlformats.org/markup-compatibility/2006">
          <mc:Choice Requires="x14">
            <control shapeId="5305" r:id="rId40" name="Option Button 185">
              <controlPr defaultSize="0" autoFill="0" autoLine="0" autoPict="0">
                <anchor moveWithCells="1">
                  <from>
                    <xdr:col>7</xdr:col>
                    <xdr:colOff>180975</xdr:colOff>
                    <xdr:row>10</xdr:row>
                    <xdr:rowOff>123825</xdr:rowOff>
                  </from>
                  <to>
                    <xdr:col>8</xdr:col>
                    <xdr:colOff>9525</xdr:colOff>
                    <xdr:row>10</xdr:row>
                    <xdr:rowOff>352425</xdr:rowOff>
                  </to>
                </anchor>
              </controlPr>
            </control>
          </mc:Choice>
        </mc:AlternateContent>
        <mc:AlternateContent xmlns:mc="http://schemas.openxmlformats.org/markup-compatibility/2006">
          <mc:Choice Requires="x14">
            <control shapeId="5306" r:id="rId41" name="Option Button 186">
              <controlPr defaultSize="0" autoFill="0" autoLine="0" autoPict="0">
                <anchor moveWithCells="1">
                  <from>
                    <xdr:col>8</xdr:col>
                    <xdr:colOff>190500</xdr:colOff>
                    <xdr:row>10</xdr:row>
                    <xdr:rowOff>123825</xdr:rowOff>
                  </from>
                  <to>
                    <xdr:col>8</xdr:col>
                    <xdr:colOff>600075</xdr:colOff>
                    <xdr:row>10</xdr:row>
                    <xdr:rowOff>352425</xdr:rowOff>
                  </to>
                </anchor>
              </controlPr>
            </control>
          </mc:Choice>
        </mc:AlternateContent>
        <mc:AlternateContent xmlns:mc="http://schemas.openxmlformats.org/markup-compatibility/2006">
          <mc:Choice Requires="x14">
            <control shapeId="5307" r:id="rId42" name="Option Button 187">
              <controlPr defaultSize="0" autoFill="0" autoLine="0" autoPict="0">
                <anchor moveWithCells="1">
                  <from>
                    <xdr:col>9</xdr:col>
                    <xdr:colOff>123825</xdr:colOff>
                    <xdr:row>10</xdr:row>
                    <xdr:rowOff>123825</xdr:rowOff>
                  </from>
                  <to>
                    <xdr:col>9</xdr:col>
                    <xdr:colOff>533400</xdr:colOff>
                    <xdr:row>10</xdr:row>
                    <xdr:rowOff>352425</xdr:rowOff>
                  </to>
                </anchor>
              </controlPr>
            </control>
          </mc:Choice>
        </mc:AlternateContent>
        <mc:AlternateContent xmlns:mc="http://schemas.openxmlformats.org/markup-compatibility/2006">
          <mc:Choice Requires="x14">
            <control shapeId="5308" r:id="rId43" name="Group Box 188">
              <controlPr defaultSize="0" autoFill="0" autoPict="0">
                <anchor moveWithCells="1">
                  <from>
                    <xdr:col>6</xdr:col>
                    <xdr:colOff>0</xdr:colOff>
                    <xdr:row>10</xdr:row>
                    <xdr:rowOff>133350</xdr:rowOff>
                  </from>
                  <to>
                    <xdr:col>10</xdr:col>
                    <xdr:colOff>571500</xdr:colOff>
                    <xdr:row>10</xdr:row>
                    <xdr:rowOff>381000</xdr:rowOff>
                  </to>
                </anchor>
              </controlPr>
            </control>
          </mc:Choice>
        </mc:AlternateContent>
        <mc:AlternateContent xmlns:mc="http://schemas.openxmlformats.org/markup-compatibility/2006">
          <mc:Choice Requires="x14">
            <control shapeId="5309" r:id="rId44" name="Option Button 189">
              <controlPr defaultSize="0" autoFill="0" autoLine="0" autoPict="0">
                <anchor moveWithCells="1">
                  <from>
                    <xdr:col>6</xdr:col>
                    <xdr:colOff>171450</xdr:colOff>
                    <xdr:row>11</xdr:row>
                    <xdr:rowOff>95250</xdr:rowOff>
                  </from>
                  <to>
                    <xdr:col>7</xdr:col>
                    <xdr:colOff>0</xdr:colOff>
                    <xdr:row>11</xdr:row>
                    <xdr:rowOff>323850</xdr:rowOff>
                  </to>
                </anchor>
              </controlPr>
            </control>
          </mc:Choice>
        </mc:AlternateContent>
        <mc:AlternateContent xmlns:mc="http://schemas.openxmlformats.org/markup-compatibility/2006">
          <mc:Choice Requires="x14">
            <control shapeId="5310" r:id="rId45" name="Option Button 190">
              <controlPr defaultSize="0" autoFill="0" autoLine="0" autoPict="0">
                <anchor moveWithCells="1">
                  <from>
                    <xdr:col>7</xdr:col>
                    <xdr:colOff>180975</xdr:colOff>
                    <xdr:row>11</xdr:row>
                    <xdr:rowOff>85725</xdr:rowOff>
                  </from>
                  <to>
                    <xdr:col>8</xdr:col>
                    <xdr:colOff>9525</xdr:colOff>
                    <xdr:row>11</xdr:row>
                    <xdr:rowOff>314325</xdr:rowOff>
                  </to>
                </anchor>
              </controlPr>
            </control>
          </mc:Choice>
        </mc:AlternateContent>
        <mc:AlternateContent xmlns:mc="http://schemas.openxmlformats.org/markup-compatibility/2006">
          <mc:Choice Requires="x14">
            <control shapeId="5311" r:id="rId46" name="Option Button 191">
              <controlPr defaultSize="0" autoFill="0" autoLine="0" autoPict="0">
                <anchor moveWithCells="1">
                  <from>
                    <xdr:col>8</xdr:col>
                    <xdr:colOff>190500</xdr:colOff>
                    <xdr:row>11</xdr:row>
                    <xdr:rowOff>85725</xdr:rowOff>
                  </from>
                  <to>
                    <xdr:col>8</xdr:col>
                    <xdr:colOff>600075</xdr:colOff>
                    <xdr:row>11</xdr:row>
                    <xdr:rowOff>314325</xdr:rowOff>
                  </to>
                </anchor>
              </controlPr>
            </control>
          </mc:Choice>
        </mc:AlternateContent>
        <mc:AlternateContent xmlns:mc="http://schemas.openxmlformats.org/markup-compatibility/2006">
          <mc:Choice Requires="x14">
            <control shapeId="5312" r:id="rId47" name="Option Button 192">
              <controlPr defaultSize="0" autoFill="0" autoLine="0" autoPict="0">
                <anchor moveWithCells="1">
                  <from>
                    <xdr:col>9</xdr:col>
                    <xdr:colOff>123825</xdr:colOff>
                    <xdr:row>11</xdr:row>
                    <xdr:rowOff>85725</xdr:rowOff>
                  </from>
                  <to>
                    <xdr:col>9</xdr:col>
                    <xdr:colOff>533400</xdr:colOff>
                    <xdr:row>11</xdr:row>
                    <xdr:rowOff>314325</xdr:rowOff>
                  </to>
                </anchor>
              </controlPr>
            </control>
          </mc:Choice>
        </mc:AlternateContent>
        <mc:AlternateContent xmlns:mc="http://schemas.openxmlformats.org/markup-compatibility/2006">
          <mc:Choice Requires="x14">
            <control shapeId="5313" r:id="rId48" name="Group Box 193">
              <controlPr defaultSize="0" autoFill="0" autoPict="0">
                <anchor moveWithCells="1">
                  <from>
                    <xdr:col>6</xdr:col>
                    <xdr:colOff>0</xdr:colOff>
                    <xdr:row>11</xdr:row>
                    <xdr:rowOff>85725</xdr:rowOff>
                  </from>
                  <to>
                    <xdr:col>10</xdr:col>
                    <xdr:colOff>571500</xdr:colOff>
                    <xdr:row>11</xdr:row>
                    <xdr:rowOff>333375</xdr:rowOff>
                  </to>
                </anchor>
              </controlPr>
            </control>
          </mc:Choice>
        </mc:AlternateContent>
        <mc:AlternateContent xmlns:mc="http://schemas.openxmlformats.org/markup-compatibility/2006">
          <mc:Choice Requires="x14">
            <control shapeId="5330" r:id="rId49" name="Group Box 210">
              <controlPr defaultSize="0" autoFill="0" autoPict="0">
                <anchor moveWithCells="1">
                  <from>
                    <xdr:col>6</xdr:col>
                    <xdr:colOff>0</xdr:colOff>
                    <xdr:row>14</xdr:row>
                    <xdr:rowOff>85725</xdr:rowOff>
                  </from>
                  <to>
                    <xdr:col>10</xdr:col>
                    <xdr:colOff>571500</xdr:colOff>
                    <xdr:row>14</xdr:row>
                    <xdr:rowOff>333375</xdr:rowOff>
                  </to>
                </anchor>
              </controlPr>
            </control>
          </mc:Choice>
        </mc:AlternateContent>
        <mc:AlternateContent xmlns:mc="http://schemas.openxmlformats.org/markup-compatibility/2006">
          <mc:Choice Requires="x14">
            <control shapeId="5333" r:id="rId50" name="Option Button 213">
              <controlPr defaultSize="0" autoFill="0" autoLine="0" autoPict="0">
                <anchor moveWithCells="1">
                  <from>
                    <xdr:col>6</xdr:col>
                    <xdr:colOff>180975</xdr:colOff>
                    <xdr:row>8</xdr:row>
                    <xdr:rowOff>66675</xdr:rowOff>
                  </from>
                  <to>
                    <xdr:col>7</xdr:col>
                    <xdr:colOff>0</xdr:colOff>
                    <xdr:row>8</xdr:row>
                    <xdr:rowOff>295275</xdr:rowOff>
                  </to>
                </anchor>
              </controlPr>
            </control>
          </mc:Choice>
        </mc:AlternateContent>
        <mc:AlternateContent xmlns:mc="http://schemas.openxmlformats.org/markup-compatibility/2006">
          <mc:Choice Requires="x14">
            <control shapeId="5334" r:id="rId51" name="Option Button 214">
              <controlPr defaultSize="0" autoFill="0" autoLine="0" autoPict="0">
                <anchor moveWithCells="1">
                  <from>
                    <xdr:col>7</xdr:col>
                    <xdr:colOff>190500</xdr:colOff>
                    <xdr:row>8</xdr:row>
                    <xdr:rowOff>66675</xdr:rowOff>
                  </from>
                  <to>
                    <xdr:col>8</xdr:col>
                    <xdr:colOff>9525</xdr:colOff>
                    <xdr:row>8</xdr:row>
                    <xdr:rowOff>295275</xdr:rowOff>
                  </to>
                </anchor>
              </controlPr>
            </control>
          </mc:Choice>
        </mc:AlternateContent>
        <mc:AlternateContent xmlns:mc="http://schemas.openxmlformats.org/markup-compatibility/2006">
          <mc:Choice Requires="x14">
            <control shapeId="5335" r:id="rId52" name="Option Button 215">
              <controlPr defaultSize="0" autoFill="0" autoLine="0" autoPict="0">
                <anchor moveWithCells="1">
                  <from>
                    <xdr:col>8</xdr:col>
                    <xdr:colOff>209550</xdr:colOff>
                    <xdr:row>8</xdr:row>
                    <xdr:rowOff>66675</xdr:rowOff>
                  </from>
                  <to>
                    <xdr:col>8</xdr:col>
                    <xdr:colOff>609600</xdr:colOff>
                    <xdr:row>8</xdr:row>
                    <xdr:rowOff>295275</xdr:rowOff>
                  </to>
                </anchor>
              </controlPr>
            </control>
          </mc:Choice>
        </mc:AlternateContent>
        <mc:AlternateContent xmlns:mc="http://schemas.openxmlformats.org/markup-compatibility/2006">
          <mc:Choice Requires="x14">
            <control shapeId="5336" r:id="rId53" name="Option Button 216">
              <controlPr defaultSize="0" autoFill="0" autoLine="0" autoPict="0">
                <anchor moveWithCells="1">
                  <from>
                    <xdr:col>9</xdr:col>
                    <xdr:colOff>142875</xdr:colOff>
                    <xdr:row>8</xdr:row>
                    <xdr:rowOff>66675</xdr:rowOff>
                  </from>
                  <to>
                    <xdr:col>9</xdr:col>
                    <xdr:colOff>542925</xdr:colOff>
                    <xdr:row>8</xdr:row>
                    <xdr:rowOff>295275</xdr:rowOff>
                  </to>
                </anchor>
              </controlPr>
            </control>
          </mc:Choice>
        </mc:AlternateContent>
        <mc:AlternateContent xmlns:mc="http://schemas.openxmlformats.org/markup-compatibility/2006">
          <mc:Choice Requires="x14">
            <control shapeId="5337" r:id="rId54" name="Group Box 217">
              <controlPr defaultSize="0" autoFill="0" autoPict="0">
                <anchor moveWithCells="1">
                  <from>
                    <xdr:col>6</xdr:col>
                    <xdr:colOff>0</xdr:colOff>
                    <xdr:row>8</xdr:row>
                    <xdr:rowOff>66675</xdr:rowOff>
                  </from>
                  <to>
                    <xdr:col>10</xdr:col>
                    <xdr:colOff>571500</xdr:colOff>
                    <xdr:row>8</xdr:row>
                    <xdr:rowOff>314325</xdr:rowOff>
                  </to>
                </anchor>
              </controlPr>
            </control>
          </mc:Choice>
        </mc:AlternateContent>
        <mc:AlternateContent xmlns:mc="http://schemas.openxmlformats.org/markup-compatibility/2006">
          <mc:Choice Requires="x14">
            <control shapeId="5344" r:id="rId55" name="Group Box 224">
              <controlPr defaultSize="0" autoFill="0" autoPict="0">
                <anchor moveWithCells="1">
                  <from>
                    <xdr:col>3</xdr:col>
                    <xdr:colOff>85725</xdr:colOff>
                    <xdr:row>19</xdr:row>
                    <xdr:rowOff>66675</xdr:rowOff>
                  </from>
                  <to>
                    <xdr:col>6</xdr:col>
                    <xdr:colOff>171450</xdr:colOff>
                    <xdr:row>19</xdr:row>
                    <xdr:rowOff>314325</xdr:rowOff>
                  </to>
                </anchor>
              </controlPr>
            </control>
          </mc:Choice>
        </mc:AlternateContent>
        <mc:AlternateContent xmlns:mc="http://schemas.openxmlformats.org/markup-compatibility/2006">
          <mc:Choice Requires="x14">
            <control shapeId="5349" r:id="rId56" name="Group Box 229">
              <controlPr defaultSize="0" autoFill="0" autoPict="0">
                <anchor moveWithCells="1">
                  <from>
                    <xdr:col>3</xdr:col>
                    <xdr:colOff>85725</xdr:colOff>
                    <xdr:row>20</xdr:row>
                    <xdr:rowOff>66675</xdr:rowOff>
                  </from>
                  <to>
                    <xdr:col>6</xdr:col>
                    <xdr:colOff>171450</xdr:colOff>
                    <xdr:row>20</xdr:row>
                    <xdr:rowOff>314325</xdr:rowOff>
                  </to>
                </anchor>
              </controlPr>
            </control>
          </mc:Choice>
        </mc:AlternateContent>
        <mc:AlternateContent xmlns:mc="http://schemas.openxmlformats.org/markup-compatibility/2006">
          <mc:Choice Requires="x14">
            <control shapeId="5354" r:id="rId57" name="Group Box 234">
              <controlPr defaultSize="0" autoFill="0" autoPict="0">
                <anchor moveWithCells="1">
                  <from>
                    <xdr:col>3</xdr:col>
                    <xdr:colOff>85725</xdr:colOff>
                    <xdr:row>21</xdr:row>
                    <xdr:rowOff>66675</xdr:rowOff>
                  </from>
                  <to>
                    <xdr:col>6</xdr:col>
                    <xdr:colOff>171450</xdr:colOff>
                    <xdr:row>21</xdr:row>
                    <xdr:rowOff>314325</xdr:rowOff>
                  </to>
                </anchor>
              </controlPr>
            </control>
          </mc:Choice>
        </mc:AlternateContent>
        <mc:AlternateContent xmlns:mc="http://schemas.openxmlformats.org/markup-compatibility/2006">
          <mc:Choice Requires="x14">
            <control shapeId="5359" r:id="rId58" name="Group Box 239">
              <controlPr defaultSize="0" autoFill="0" autoPict="0">
                <anchor moveWithCells="1">
                  <from>
                    <xdr:col>3</xdr:col>
                    <xdr:colOff>85725</xdr:colOff>
                    <xdr:row>22</xdr:row>
                    <xdr:rowOff>76200</xdr:rowOff>
                  </from>
                  <to>
                    <xdr:col>6</xdr:col>
                    <xdr:colOff>171450</xdr:colOff>
                    <xdr:row>22</xdr:row>
                    <xdr:rowOff>323850</xdr:rowOff>
                  </to>
                </anchor>
              </controlPr>
            </control>
          </mc:Choice>
        </mc:AlternateContent>
        <mc:AlternateContent xmlns:mc="http://schemas.openxmlformats.org/markup-compatibility/2006">
          <mc:Choice Requires="x14">
            <control shapeId="5362" r:id="rId59" name="Button 242">
              <controlPr defaultSize="0" print="0" autoFill="0" autoPict="0" macro="[0]!Control_Shapes_deaktivieren">
                <anchor moveWithCells="1">
                  <from>
                    <xdr:col>8</xdr:col>
                    <xdr:colOff>495300</xdr:colOff>
                    <xdr:row>45</xdr:row>
                    <xdr:rowOff>142875</xdr:rowOff>
                  </from>
                  <to>
                    <xdr:col>10</xdr:col>
                    <xdr:colOff>76200</xdr:colOff>
                    <xdr:row>47</xdr:row>
                    <xdr:rowOff>123825</xdr:rowOff>
                  </to>
                </anchor>
              </controlPr>
            </control>
          </mc:Choice>
        </mc:AlternateContent>
        <mc:AlternateContent xmlns:mc="http://schemas.openxmlformats.org/markup-compatibility/2006">
          <mc:Choice Requires="x14">
            <control shapeId="5404" r:id="rId60" name="Option Button 284">
              <controlPr defaultSize="0" autoFill="0" autoLine="0" autoPict="0">
                <anchor moveWithCells="1">
                  <from>
                    <xdr:col>6</xdr:col>
                    <xdr:colOff>171450</xdr:colOff>
                    <xdr:row>14</xdr:row>
                    <xdr:rowOff>95250</xdr:rowOff>
                  </from>
                  <to>
                    <xdr:col>6</xdr:col>
                    <xdr:colOff>485775</xdr:colOff>
                    <xdr:row>14</xdr:row>
                    <xdr:rowOff>314325</xdr:rowOff>
                  </to>
                </anchor>
              </controlPr>
            </control>
          </mc:Choice>
        </mc:AlternateContent>
        <mc:AlternateContent xmlns:mc="http://schemas.openxmlformats.org/markup-compatibility/2006">
          <mc:Choice Requires="x14">
            <control shapeId="5405" r:id="rId61" name="Option Button 285">
              <controlPr defaultSize="0" autoFill="0" autoLine="0" autoPict="0">
                <anchor moveWithCells="1">
                  <from>
                    <xdr:col>7</xdr:col>
                    <xdr:colOff>180975</xdr:colOff>
                    <xdr:row>14</xdr:row>
                    <xdr:rowOff>95250</xdr:rowOff>
                  </from>
                  <to>
                    <xdr:col>7</xdr:col>
                    <xdr:colOff>485775</xdr:colOff>
                    <xdr:row>14</xdr:row>
                    <xdr:rowOff>314325</xdr:rowOff>
                  </to>
                </anchor>
              </controlPr>
            </control>
          </mc:Choice>
        </mc:AlternateContent>
        <mc:AlternateContent xmlns:mc="http://schemas.openxmlformats.org/markup-compatibility/2006">
          <mc:Choice Requires="x14">
            <control shapeId="5406" r:id="rId62" name="Option Button 286">
              <controlPr defaultSize="0" autoFill="0" autoLine="0" autoPict="0">
                <anchor moveWithCells="1">
                  <from>
                    <xdr:col>8</xdr:col>
                    <xdr:colOff>190500</xdr:colOff>
                    <xdr:row>14</xdr:row>
                    <xdr:rowOff>104775</xdr:rowOff>
                  </from>
                  <to>
                    <xdr:col>8</xdr:col>
                    <xdr:colOff>495300</xdr:colOff>
                    <xdr:row>14</xdr:row>
                    <xdr:rowOff>323850</xdr:rowOff>
                  </to>
                </anchor>
              </controlPr>
            </control>
          </mc:Choice>
        </mc:AlternateContent>
        <mc:AlternateContent xmlns:mc="http://schemas.openxmlformats.org/markup-compatibility/2006">
          <mc:Choice Requires="x14">
            <control shapeId="5407" r:id="rId63" name="Option Button 287">
              <controlPr defaultSize="0" autoFill="0" autoLine="0" autoPict="0">
                <anchor moveWithCells="1">
                  <from>
                    <xdr:col>9</xdr:col>
                    <xdr:colOff>114300</xdr:colOff>
                    <xdr:row>14</xdr:row>
                    <xdr:rowOff>104775</xdr:rowOff>
                  </from>
                  <to>
                    <xdr:col>9</xdr:col>
                    <xdr:colOff>428625</xdr:colOff>
                    <xdr:row>14</xdr:row>
                    <xdr:rowOff>323850</xdr:rowOff>
                  </to>
                </anchor>
              </controlPr>
            </control>
          </mc:Choice>
        </mc:AlternateContent>
        <mc:AlternateContent xmlns:mc="http://schemas.openxmlformats.org/markup-compatibility/2006">
          <mc:Choice Requires="x14">
            <control shapeId="5422" r:id="rId64" name="Group Box 302">
              <controlPr defaultSize="0" autoFill="0" autoPict="0">
                <anchor moveWithCells="1">
                  <from>
                    <xdr:col>6</xdr:col>
                    <xdr:colOff>0</xdr:colOff>
                    <xdr:row>43</xdr:row>
                    <xdr:rowOff>85725</xdr:rowOff>
                  </from>
                  <to>
                    <xdr:col>10</xdr:col>
                    <xdr:colOff>571500</xdr:colOff>
                    <xdr:row>43</xdr:row>
                    <xdr:rowOff>333375</xdr:rowOff>
                  </to>
                </anchor>
              </controlPr>
            </control>
          </mc:Choice>
        </mc:AlternateContent>
        <mc:AlternateContent xmlns:mc="http://schemas.openxmlformats.org/markup-compatibility/2006">
          <mc:Choice Requires="x14">
            <control shapeId="5423" r:id="rId65" name="Option Button 303">
              <controlPr defaultSize="0" autoFill="0" autoLine="0" autoPict="0">
                <anchor moveWithCells="1">
                  <from>
                    <xdr:col>6</xdr:col>
                    <xdr:colOff>180975</xdr:colOff>
                    <xdr:row>43</xdr:row>
                    <xdr:rowOff>95250</xdr:rowOff>
                  </from>
                  <to>
                    <xdr:col>6</xdr:col>
                    <xdr:colOff>485775</xdr:colOff>
                    <xdr:row>43</xdr:row>
                    <xdr:rowOff>314325</xdr:rowOff>
                  </to>
                </anchor>
              </controlPr>
            </control>
          </mc:Choice>
        </mc:AlternateContent>
        <mc:AlternateContent xmlns:mc="http://schemas.openxmlformats.org/markup-compatibility/2006">
          <mc:Choice Requires="x14">
            <control shapeId="5424" r:id="rId66" name="Option Button 304">
              <controlPr defaultSize="0" autoFill="0" autoLine="0" autoPict="0">
                <anchor moveWithCells="1">
                  <from>
                    <xdr:col>7</xdr:col>
                    <xdr:colOff>180975</xdr:colOff>
                    <xdr:row>43</xdr:row>
                    <xdr:rowOff>95250</xdr:rowOff>
                  </from>
                  <to>
                    <xdr:col>7</xdr:col>
                    <xdr:colOff>485775</xdr:colOff>
                    <xdr:row>43</xdr:row>
                    <xdr:rowOff>314325</xdr:rowOff>
                  </to>
                </anchor>
              </controlPr>
            </control>
          </mc:Choice>
        </mc:AlternateContent>
        <mc:AlternateContent xmlns:mc="http://schemas.openxmlformats.org/markup-compatibility/2006">
          <mc:Choice Requires="x14">
            <control shapeId="5425" r:id="rId67" name="Option Button 305">
              <controlPr defaultSize="0" autoFill="0" autoLine="0" autoPict="0">
                <anchor moveWithCells="1">
                  <from>
                    <xdr:col>8</xdr:col>
                    <xdr:colOff>190500</xdr:colOff>
                    <xdr:row>43</xdr:row>
                    <xdr:rowOff>95250</xdr:rowOff>
                  </from>
                  <to>
                    <xdr:col>8</xdr:col>
                    <xdr:colOff>495300</xdr:colOff>
                    <xdr:row>43</xdr:row>
                    <xdr:rowOff>314325</xdr:rowOff>
                  </to>
                </anchor>
              </controlPr>
            </control>
          </mc:Choice>
        </mc:AlternateContent>
        <mc:AlternateContent xmlns:mc="http://schemas.openxmlformats.org/markup-compatibility/2006">
          <mc:Choice Requires="x14">
            <control shapeId="5426" r:id="rId68" name="Option Button 306">
              <controlPr defaultSize="0" autoFill="0" autoLine="0" autoPict="0">
                <anchor moveWithCells="1">
                  <from>
                    <xdr:col>9</xdr:col>
                    <xdr:colOff>123825</xdr:colOff>
                    <xdr:row>43</xdr:row>
                    <xdr:rowOff>95250</xdr:rowOff>
                  </from>
                  <to>
                    <xdr:col>9</xdr:col>
                    <xdr:colOff>428625</xdr:colOff>
                    <xdr:row>43</xdr:row>
                    <xdr:rowOff>314325</xdr:rowOff>
                  </to>
                </anchor>
              </controlPr>
            </control>
          </mc:Choice>
        </mc:AlternateContent>
        <mc:AlternateContent xmlns:mc="http://schemas.openxmlformats.org/markup-compatibility/2006">
          <mc:Choice Requires="x14">
            <control shapeId="5427" r:id="rId69" name="Group Box 307">
              <controlPr defaultSize="0" autoFill="0" autoPict="0" altText="">
                <anchor moveWithCells="1">
                  <from>
                    <xdr:col>6</xdr:col>
                    <xdr:colOff>0</xdr:colOff>
                    <xdr:row>15</xdr:row>
                    <xdr:rowOff>66675</xdr:rowOff>
                  </from>
                  <to>
                    <xdr:col>10</xdr:col>
                    <xdr:colOff>571500</xdr:colOff>
                    <xdr:row>16</xdr:row>
                    <xdr:rowOff>152400</xdr:rowOff>
                  </to>
                </anchor>
              </controlPr>
            </control>
          </mc:Choice>
        </mc:AlternateContent>
        <mc:AlternateContent xmlns:mc="http://schemas.openxmlformats.org/markup-compatibility/2006">
          <mc:Choice Requires="x14">
            <control shapeId="5428" r:id="rId70" name="Option Button 308">
              <controlPr defaultSize="0" autoFill="0" autoLine="0" autoPict="0">
                <anchor moveWithCells="1">
                  <from>
                    <xdr:col>6</xdr:col>
                    <xdr:colOff>190500</xdr:colOff>
                    <xdr:row>15</xdr:row>
                    <xdr:rowOff>76200</xdr:rowOff>
                  </from>
                  <to>
                    <xdr:col>6</xdr:col>
                    <xdr:colOff>495300</xdr:colOff>
                    <xdr:row>16</xdr:row>
                    <xdr:rowOff>133350</xdr:rowOff>
                  </to>
                </anchor>
              </controlPr>
            </control>
          </mc:Choice>
        </mc:AlternateContent>
        <mc:AlternateContent xmlns:mc="http://schemas.openxmlformats.org/markup-compatibility/2006">
          <mc:Choice Requires="x14">
            <control shapeId="5429" r:id="rId71" name="Option Button 309">
              <controlPr defaultSize="0" autoFill="0" autoLine="0" autoPict="0">
                <anchor moveWithCells="1">
                  <from>
                    <xdr:col>7</xdr:col>
                    <xdr:colOff>190500</xdr:colOff>
                    <xdr:row>15</xdr:row>
                    <xdr:rowOff>76200</xdr:rowOff>
                  </from>
                  <to>
                    <xdr:col>7</xdr:col>
                    <xdr:colOff>495300</xdr:colOff>
                    <xdr:row>16</xdr:row>
                    <xdr:rowOff>133350</xdr:rowOff>
                  </to>
                </anchor>
              </controlPr>
            </control>
          </mc:Choice>
        </mc:AlternateContent>
        <mc:AlternateContent xmlns:mc="http://schemas.openxmlformats.org/markup-compatibility/2006">
          <mc:Choice Requires="x14">
            <control shapeId="5430" r:id="rId72" name="Option Button 310">
              <controlPr defaultSize="0" autoFill="0" autoLine="0" autoPict="0">
                <anchor moveWithCells="1">
                  <from>
                    <xdr:col>8</xdr:col>
                    <xdr:colOff>190500</xdr:colOff>
                    <xdr:row>15</xdr:row>
                    <xdr:rowOff>76200</xdr:rowOff>
                  </from>
                  <to>
                    <xdr:col>8</xdr:col>
                    <xdr:colOff>504825</xdr:colOff>
                    <xdr:row>16</xdr:row>
                    <xdr:rowOff>133350</xdr:rowOff>
                  </to>
                </anchor>
              </controlPr>
            </control>
          </mc:Choice>
        </mc:AlternateContent>
        <mc:AlternateContent xmlns:mc="http://schemas.openxmlformats.org/markup-compatibility/2006">
          <mc:Choice Requires="x14">
            <control shapeId="5431" r:id="rId73" name="Option Button 311">
              <controlPr defaultSize="0" autoFill="0" autoLine="0" autoPict="0">
                <anchor moveWithCells="1">
                  <from>
                    <xdr:col>9</xdr:col>
                    <xdr:colOff>123825</xdr:colOff>
                    <xdr:row>15</xdr:row>
                    <xdr:rowOff>76200</xdr:rowOff>
                  </from>
                  <to>
                    <xdr:col>9</xdr:col>
                    <xdr:colOff>428625</xdr:colOff>
                    <xdr:row>16</xdr:row>
                    <xdr:rowOff>133350</xdr:rowOff>
                  </to>
                </anchor>
              </controlPr>
            </control>
          </mc:Choice>
        </mc:AlternateContent>
        <mc:AlternateContent xmlns:mc="http://schemas.openxmlformats.org/markup-compatibility/2006">
          <mc:Choice Requires="x14">
            <control shapeId="5432" r:id="rId74" name="Option Button 312">
              <controlPr defaultSize="0" autoFill="0" autoLine="0" autoPict="0">
                <anchor moveWithCells="1">
                  <from>
                    <xdr:col>3</xdr:col>
                    <xdr:colOff>161925</xdr:colOff>
                    <xdr:row>19</xdr:row>
                    <xdr:rowOff>76200</xdr:rowOff>
                  </from>
                  <to>
                    <xdr:col>3</xdr:col>
                    <xdr:colOff>466725</xdr:colOff>
                    <xdr:row>19</xdr:row>
                    <xdr:rowOff>295275</xdr:rowOff>
                  </to>
                </anchor>
              </controlPr>
            </control>
          </mc:Choice>
        </mc:AlternateContent>
        <mc:AlternateContent xmlns:mc="http://schemas.openxmlformats.org/markup-compatibility/2006">
          <mc:Choice Requires="x14">
            <control shapeId="5433" r:id="rId75" name="Option Button 313">
              <controlPr defaultSize="0" autoFill="0" autoLine="0" autoPict="0">
                <anchor moveWithCells="1">
                  <from>
                    <xdr:col>4</xdr:col>
                    <xdr:colOff>123825</xdr:colOff>
                    <xdr:row>19</xdr:row>
                    <xdr:rowOff>76200</xdr:rowOff>
                  </from>
                  <to>
                    <xdr:col>4</xdr:col>
                    <xdr:colOff>428625</xdr:colOff>
                    <xdr:row>19</xdr:row>
                    <xdr:rowOff>295275</xdr:rowOff>
                  </to>
                </anchor>
              </controlPr>
            </control>
          </mc:Choice>
        </mc:AlternateContent>
        <mc:AlternateContent xmlns:mc="http://schemas.openxmlformats.org/markup-compatibility/2006">
          <mc:Choice Requires="x14">
            <control shapeId="5434" r:id="rId76" name="Option Button 314">
              <controlPr defaultSize="0" autoFill="0" autoLine="0" autoPict="0">
                <anchor moveWithCells="1">
                  <from>
                    <xdr:col>5</xdr:col>
                    <xdr:colOff>95250</xdr:colOff>
                    <xdr:row>19</xdr:row>
                    <xdr:rowOff>76200</xdr:rowOff>
                  </from>
                  <to>
                    <xdr:col>5</xdr:col>
                    <xdr:colOff>409575</xdr:colOff>
                    <xdr:row>19</xdr:row>
                    <xdr:rowOff>295275</xdr:rowOff>
                  </to>
                </anchor>
              </controlPr>
            </control>
          </mc:Choice>
        </mc:AlternateContent>
        <mc:AlternateContent xmlns:mc="http://schemas.openxmlformats.org/markup-compatibility/2006">
          <mc:Choice Requires="x14">
            <control shapeId="5435" r:id="rId77" name="Option Button 315">
              <controlPr defaultSize="0" autoFill="0" autoLine="0" autoPict="0">
                <anchor moveWithCells="1">
                  <from>
                    <xdr:col>5</xdr:col>
                    <xdr:colOff>685800</xdr:colOff>
                    <xdr:row>19</xdr:row>
                    <xdr:rowOff>76200</xdr:rowOff>
                  </from>
                  <to>
                    <xdr:col>5</xdr:col>
                    <xdr:colOff>990600</xdr:colOff>
                    <xdr:row>19</xdr:row>
                    <xdr:rowOff>295275</xdr:rowOff>
                  </to>
                </anchor>
              </controlPr>
            </control>
          </mc:Choice>
        </mc:AlternateContent>
        <mc:AlternateContent xmlns:mc="http://schemas.openxmlformats.org/markup-compatibility/2006">
          <mc:Choice Requires="x14">
            <control shapeId="5436" r:id="rId78" name="Option Button 316">
              <controlPr defaultSize="0" autoFill="0" autoLine="0" autoPict="0">
                <anchor moveWithCells="1">
                  <from>
                    <xdr:col>3</xdr:col>
                    <xdr:colOff>171450</xdr:colOff>
                    <xdr:row>20</xdr:row>
                    <xdr:rowOff>85725</xdr:rowOff>
                  </from>
                  <to>
                    <xdr:col>3</xdr:col>
                    <xdr:colOff>485775</xdr:colOff>
                    <xdr:row>20</xdr:row>
                    <xdr:rowOff>304800</xdr:rowOff>
                  </to>
                </anchor>
              </controlPr>
            </control>
          </mc:Choice>
        </mc:AlternateContent>
        <mc:AlternateContent xmlns:mc="http://schemas.openxmlformats.org/markup-compatibility/2006">
          <mc:Choice Requires="x14">
            <control shapeId="5437" r:id="rId79" name="Option Button 317">
              <controlPr defaultSize="0" autoFill="0" autoLine="0" autoPict="0">
                <anchor moveWithCells="1">
                  <from>
                    <xdr:col>4</xdr:col>
                    <xdr:colOff>142875</xdr:colOff>
                    <xdr:row>20</xdr:row>
                    <xdr:rowOff>85725</xdr:rowOff>
                  </from>
                  <to>
                    <xdr:col>4</xdr:col>
                    <xdr:colOff>447675</xdr:colOff>
                    <xdr:row>20</xdr:row>
                    <xdr:rowOff>304800</xdr:rowOff>
                  </to>
                </anchor>
              </controlPr>
            </control>
          </mc:Choice>
        </mc:AlternateContent>
        <mc:AlternateContent xmlns:mc="http://schemas.openxmlformats.org/markup-compatibility/2006">
          <mc:Choice Requires="x14">
            <control shapeId="5438" r:id="rId80" name="Option Button 318">
              <controlPr defaultSize="0" autoFill="0" autoLine="0" autoPict="0">
                <anchor moveWithCells="1">
                  <from>
                    <xdr:col>5</xdr:col>
                    <xdr:colOff>104775</xdr:colOff>
                    <xdr:row>20</xdr:row>
                    <xdr:rowOff>85725</xdr:rowOff>
                  </from>
                  <to>
                    <xdr:col>5</xdr:col>
                    <xdr:colOff>419100</xdr:colOff>
                    <xdr:row>20</xdr:row>
                    <xdr:rowOff>304800</xdr:rowOff>
                  </to>
                </anchor>
              </controlPr>
            </control>
          </mc:Choice>
        </mc:AlternateContent>
        <mc:AlternateContent xmlns:mc="http://schemas.openxmlformats.org/markup-compatibility/2006">
          <mc:Choice Requires="x14">
            <control shapeId="5439" r:id="rId81" name="Option Button 319">
              <controlPr defaultSize="0" autoFill="0" autoLine="0" autoPict="0">
                <anchor moveWithCells="1">
                  <from>
                    <xdr:col>5</xdr:col>
                    <xdr:colOff>685800</xdr:colOff>
                    <xdr:row>20</xdr:row>
                    <xdr:rowOff>85725</xdr:rowOff>
                  </from>
                  <to>
                    <xdr:col>5</xdr:col>
                    <xdr:colOff>990600</xdr:colOff>
                    <xdr:row>20</xdr:row>
                    <xdr:rowOff>304800</xdr:rowOff>
                  </to>
                </anchor>
              </controlPr>
            </control>
          </mc:Choice>
        </mc:AlternateContent>
        <mc:AlternateContent xmlns:mc="http://schemas.openxmlformats.org/markup-compatibility/2006">
          <mc:Choice Requires="x14">
            <control shapeId="5440" r:id="rId82" name="Option Button 320">
              <controlPr defaultSize="0" autoFill="0" autoLine="0" autoPict="0">
                <anchor moveWithCells="1">
                  <from>
                    <xdr:col>3</xdr:col>
                    <xdr:colOff>171450</xdr:colOff>
                    <xdr:row>21</xdr:row>
                    <xdr:rowOff>76200</xdr:rowOff>
                  </from>
                  <to>
                    <xdr:col>3</xdr:col>
                    <xdr:colOff>485775</xdr:colOff>
                    <xdr:row>21</xdr:row>
                    <xdr:rowOff>295275</xdr:rowOff>
                  </to>
                </anchor>
              </controlPr>
            </control>
          </mc:Choice>
        </mc:AlternateContent>
        <mc:AlternateContent xmlns:mc="http://schemas.openxmlformats.org/markup-compatibility/2006">
          <mc:Choice Requires="x14">
            <control shapeId="5441" r:id="rId83" name="Option Button 321">
              <controlPr defaultSize="0" autoFill="0" autoLine="0" autoPict="0">
                <anchor moveWithCells="1">
                  <from>
                    <xdr:col>4</xdr:col>
                    <xdr:colOff>142875</xdr:colOff>
                    <xdr:row>21</xdr:row>
                    <xdr:rowOff>76200</xdr:rowOff>
                  </from>
                  <to>
                    <xdr:col>4</xdr:col>
                    <xdr:colOff>447675</xdr:colOff>
                    <xdr:row>21</xdr:row>
                    <xdr:rowOff>295275</xdr:rowOff>
                  </to>
                </anchor>
              </controlPr>
            </control>
          </mc:Choice>
        </mc:AlternateContent>
        <mc:AlternateContent xmlns:mc="http://schemas.openxmlformats.org/markup-compatibility/2006">
          <mc:Choice Requires="x14">
            <control shapeId="5442" r:id="rId84" name="Option Button 322">
              <controlPr defaultSize="0" autoFill="0" autoLine="0" autoPict="0">
                <anchor moveWithCells="1">
                  <from>
                    <xdr:col>5</xdr:col>
                    <xdr:colOff>104775</xdr:colOff>
                    <xdr:row>21</xdr:row>
                    <xdr:rowOff>76200</xdr:rowOff>
                  </from>
                  <to>
                    <xdr:col>5</xdr:col>
                    <xdr:colOff>419100</xdr:colOff>
                    <xdr:row>21</xdr:row>
                    <xdr:rowOff>295275</xdr:rowOff>
                  </to>
                </anchor>
              </controlPr>
            </control>
          </mc:Choice>
        </mc:AlternateContent>
        <mc:AlternateContent xmlns:mc="http://schemas.openxmlformats.org/markup-compatibility/2006">
          <mc:Choice Requires="x14">
            <control shapeId="5443" r:id="rId85" name="Option Button 323">
              <controlPr defaultSize="0" autoFill="0" autoLine="0" autoPict="0">
                <anchor moveWithCells="1">
                  <from>
                    <xdr:col>5</xdr:col>
                    <xdr:colOff>685800</xdr:colOff>
                    <xdr:row>21</xdr:row>
                    <xdr:rowOff>76200</xdr:rowOff>
                  </from>
                  <to>
                    <xdr:col>5</xdr:col>
                    <xdr:colOff>990600</xdr:colOff>
                    <xdr:row>21</xdr:row>
                    <xdr:rowOff>295275</xdr:rowOff>
                  </to>
                </anchor>
              </controlPr>
            </control>
          </mc:Choice>
        </mc:AlternateContent>
        <mc:AlternateContent xmlns:mc="http://schemas.openxmlformats.org/markup-compatibility/2006">
          <mc:Choice Requires="x14">
            <control shapeId="5444" r:id="rId86" name="Option Button 324">
              <controlPr defaultSize="0" autoFill="0" autoLine="0" autoPict="0">
                <anchor moveWithCells="1">
                  <from>
                    <xdr:col>3</xdr:col>
                    <xdr:colOff>171450</xdr:colOff>
                    <xdr:row>22</xdr:row>
                    <xdr:rowOff>85725</xdr:rowOff>
                  </from>
                  <to>
                    <xdr:col>3</xdr:col>
                    <xdr:colOff>485775</xdr:colOff>
                    <xdr:row>22</xdr:row>
                    <xdr:rowOff>304800</xdr:rowOff>
                  </to>
                </anchor>
              </controlPr>
            </control>
          </mc:Choice>
        </mc:AlternateContent>
        <mc:AlternateContent xmlns:mc="http://schemas.openxmlformats.org/markup-compatibility/2006">
          <mc:Choice Requires="x14">
            <control shapeId="5445" r:id="rId87" name="Option Button 325">
              <controlPr defaultSize="0" autoFill="0" autoLine="0" autoPict="0">
                <anchor moveWithCells="1">
                  <from>
                    <xdr:col>4</xdr:col>
                    <xdr:colOff>142875</xdr:colOff>
                    <xdr:row>22</xdr:row>
                    <xdr:rowOff>85725</xdr:rowOff>
                  </from>
                  <to>
                    <xdr:col>4</xdr:col>
                    <xdr:colOff>447675</xdr:colOff>
                    <xdr:row>22</xdr:row>
                    <xdr:rowOff>304800</xdr:rowOff>
                  </to>
                </anchor>
              </controlPr>
            </control>
          </mc:Choice>
        </mc:AlternateContent>
        <mc:AlternateContent xmlns:mc="http://schemas.openxmlformats.org/markup-compatibility/2006">
          <mc:Choice Requires="x14">
            <control shapeId="5446" r:id="rId88" name="Option Button 326">
              <controlPr defaultSize="0" autoFill="0" autoLine="0" autoPict="0">
                <anchor moveWithCells="1">
                  <from>
                    <xdr:col>5</xdr:col>
                    <xdr:colOff>114300</xdr:colOff>
                    <xdr:row>22</xdr:row>
                    <xdr:rowOff>95250</xdr:rowOff>
                  </from>
                  <to>
                    <xdr:col>5</xdr:col>
                    <xdr:colOff>428625</xdr:colOff>
                    <xdr:row>22</xdr:row>
                    <xdr:rowOff>314325</xdr:rowOff>
                  </to>
                </anchor>
              </controlPr>
            </control>
          </mc:Choice>
        </mc:AlternateContent>
        <mc:AlternateContent xmlns:mc="http://schemas.openxmlformats.org/markup-compatibility/2006">
          <mc:Choice Requires="x14">
            <control shapeId="5447" r:id="rId89" name="Option Button 327">
              <controlPr defaultSize="0" autoFill="0" autoLine="0" autoPict="0">
                <anchor moveWithCells="1">
                  <from>
                    <xdr:col>5</xdr:col>
                    <xdr:colOff>685800</xdr:colOff>
                    <xdr:row>22</xdr:row>
                    <xdr:rowOff>85725</xdr:rowOff>
                  </from>
                  <to>
                    <xdr:col>5</xdr:col>
                    <xdr:colOff>1000125</xdr:colOff>
                    <xdr:row>22</xdr:row>
                    <xdr:rowOff>304800</xdr:rowOff>
                  </to>
                </anchor>
              </controlPr>
            </control>
          </mc:Choice>
        </mc:AlternateContent>
        <mc:AlternateContent xmlns:mc="http://schemas.openxmlformats.org/markup-compatibility/2006">
          <mc:Choice Requires="x14">
            <control shapeId="5448" r:id="rId90" name="Option Button 328">
              <controlPr defaultSize="0" autoFill="0" autoLine="0" autoPict="0">
                <anchor moveWithCells="1">
                  <from>
                    <xdr:col>5</xdr:col>
                    <xdr:colOff>1266825</xdr:colOff>
                    <xdr:row>19</xdr:row>
                    <xdr:rowOff>76200</xdr:rowOff>
                  </from>
                  <to>
                    <xdr:col>6</xdr:col>
                    <xdr:colOff>133350</xdr:colOff>
                    <xdr:row>19</xdr:row>
                    <xdr:rowOff>295275</xdr:rowOff>
                  </to>
                </anchor>
              </controlPr>
            </control>
          </mc:Choice>
        </mc:AlternateContent>
        <mc:AlternateContent xmlns:mc="http://schemas.openxmlformats.org/markup-compatibility/2006">
          <mc:Choice Requires="x14">
            <control shapeId="5449" r:id="rId91" name="Option Button 329">
              <controlPr defaultSize="0" autoFill="0" autoLine="0" autoPict="0">
                <anchor moveWithCells="1">
                  <from>
                    <xdr:col>5</xdr:col>
                    <xdr:colOff>1266825</xdr:colOff>
                    <xdr:row>20</xdr:row>
                    <xdr:rowOff>85725</xdr:rowOff>
                  </from>
                  <to>
                    <xdr:col>6</xdr:col>
                    <xdr:colOff>133350</xdr:colOff>
                    <xdr:row>20</xdr:row>
                    <xdr:rowOff>304800</xdr:rowOff>
                  </to>
                </anchor>
              </controlPr>
            </control>
          </mc:Choice>
        </mc:AlternateContent>
        <mc:AlternateContent xmlns:mc="http://schemas.openxmlformats.org/markup-compatibility/2006">
          <mc:Choice Requires="x14">
            <control shapeId="5450" r:id="rId92" name="Option Button 330">
              <controlPr defaultSize="0" autoFill="0" autoLine="0" autoPict="0">
                <anchor moveWithCells="1">
                  <from>
                    <xdr:col>5</xdr:col>
                    <xdr:colOff>1266825</xdr:colOff>
                    <xdr:row>21</xdr:row>
                    <xdr:rowOff>76200</xdr:rowOff>
                  </from>
                  <to>
                    <xdr:col>6</xdr:col>
                    <xdr:colOff>133350</xdr:colOff>
                    <xdr:row>21</xdr:row>
                    <xdr:rowOff>295275</xdr:rowOff>
                  </to>
                </anchor>
              </controlPr>
            </control>
          </mc:Choice>
        </mc:AlternateContent>
        <mc:AlternateContent xmlns:mc="http://schemas.openxmlformats.org/markup-compatibility/2006">
          <mc:Choice Requires="x14">
            <control shapeId="5451" r:id="rId93" name="Option Button 331">
              <controlPr defaultSize="0" autoFill="0" autoLine="0" autoPict="0">
                <anchor moveWithCells="1">
                  <from>
                    <xdr:col>5</xdr:col>
                    <xdr:colOff>1266825</xdr:colOff>
                    <xdr:row>22</xdr:row>
                    <xdr:rowOff>85725</xdr:rowOff>
                  </from>
                  <to>
                    <xdr:col>6</xdr:col>
                    <xdr:colOff>142875</xdr:colOff>
                    <xdr:row>22</xdr:row>
                    <xdr:rowOff>304800</xdr:rowOff>
                  </to>
                </anchor>
              </controlPr>
            </control>
          </mc:Choice>
        </mc:AlternateContent>
        <mc:AlternateContent xmlns:mc="http://schemas.openxmlformats.org/markup-compatibility/2006">
          <mc:Choice Requires="x14">
            <control shapeId="5452" r:id="rId94" name="Option Button 332">
              <controlPr defaultSize="0" autoFill="0" autoLine="0" autoPict="0">
                <anchor moveWithCells="1">
                  <from>
                    <xdr:col>10</xdr:col>
                    <xdr:colOff>76200</xdr:colOff>
                    <xdr:row>7</xdr:row>
                    <xdr:rowOff>85725</xdr:rowOff>
                  </from>
                  <to>
                    <xdr:col>10</xdr:col>
                    <xdr:colOff>485775</xdr:colOff>
                    <xdr:row>7</xdr:row>
                    <xdr:rowOff>314325</xdr:rowOff>
                  </to>
                </anchor>
              </controlPr>
            </control>
          </mc:Choice>
        </mc:AlternateContent>
        <mc:AlternateContent xmlns:mc="http://schemas.openxmlformats.org/markup-compatibility/2006">
          <mc:Choice Requires="x14">
            <control shapeId="5453" r:id="rId95" name="Option Button 333">
              <controlPr defaultSize="0" autoFill="0" autoLine="0" autoPict="0">
                <anchor moveWithCells="1">
                  <from>
                    <xdr:col>10</xdr:col>
                    <xdr:colOff>76200</xdr:colOff>
                    <xdr:row>8</xdr:row>
                    <xdr:rowOff>66675</xdr:rowOff>
                  </from>
                  <to>
                    <xdr:col>10</xdr:col>
                    <xdr:colOff>476250</xdr:colOff>
                    <xdr:row>8</xdr:row>
                    <xdr:rowOff>295275</xdr:rowOff>
                  </to>
                </anchor>
              </controlPr>
            </control>
          </mc:Choice>
        </mc:AlternateContent>
        <mc:AlternateContent xmlns:mc="http://schemas.openxmlformats.org/markup-compatibility/2006">
          <mc:Choice Requires="x14">
            <control shapeId="5454" r:id="rId96" name="Option Button 334">
              <controlPr defaultSize="0" autoFill="0" autoLine="0" autoPict="0">
                <anchor moveWithCells="1">
                  <from>
                    <xdr:col>10</xdr:col>
                    <xdr:colOff>76200</xdr:colOff>
                    <xdr:row>9</xdr:row>
                    <xdr:rowOff>76200</xdr:rowOff>
                  </from>
                  <to>
                    <xdr:col>10</xdr:col>
                    <xdr:colOff>485775</xdr:colOff>
                    <xdr:row>9</xdr:row>
                    <xdr:rowOff>304800</xdr:rowOff>
                  </to>
                </anchor>
              </controlPr>
            </control>
          </mc:Choice>
        </mc:AlternateContent>
        <mc:AlternateContent xmlns:mc="http://schemas.openxmlformats.org/markup-compatibility/2006">
          <mc:Choice Requires="x14">
            <control shapeId="5455" r:id="rId97" name="Option Button 335">
              <controlPr defaultSize="0" autoFill="0" autoLine="0" autoPict="0">
                <anchor moveWithCells="1">
                  <from>
                    <xdr:col>10</xdr:col>
                    <xdr:colOff>47625</xdr:colOff>
                    <xdr:row>10</xdr:row>
                    <xdr:rowOff>123825</xdr:rowOff>
                  </from>
                  <to>
                    <xdr:col>10</xdr:col>
                    <xdr:colOff>457200</xdr:colOff>
                    <xdr:row>10</xdr:row>
                    <xdr:rowOff>352425</xdr:rowOff>
                  </to>
                </anchor>
              </controlPr>
            </control>
          </mc:Choice>
        </mc:AlternateContent>
        <mc:AlternateContent xmlns:mc="http://schemas.openxmlformats.org/markup-compatibility/2006">
          <mc:Choice Requires="x14">
            <control shapeId="5456" r:id="rId98" name="Option Button 336">
              <controlPr defaultSize="0" autoFill="0" autoLine="0" autoPict="0">
                <anchor moveWithCells="1">
                  <from>
                    <xdr:col>10</xdr:col>
                    <xdr:colOff>47625</xdr:colOff>
                    <xdr:row>11</xdr:row>
                    <xdr:rowOff>85725</xdr:rowOff>
                  </from>
                  <to>
                    <xdr:col>10</xdr:col>
                    <xdr:colOff>457200</xdr:colOff>
                    <xdr:row>11</xdr:row>
                    <xdr:rowOff>314325</xdr:rowOff>
                  </to>
                </anchor>
              </controlPr>
            </control>
          </mc:Choice>
        </mc:AlternateContent>
        <mc:AlternateContent xmlns:mc="http://schemas.openxmlformats.org/markup-compatibility/2006">
          <mc:Choice Requires="x14">
            <control shapeId="5457" r:id="rId99" name="Option Button 337">
              <controlPr defaultSize="0" autoFill="0" autoLine="0" autoPict="0">
                <anchor moveWithCells="1">
                  <from>
                    <xdr:col>10</xdr:col>
                    <xdr:colOff>47625</xdr:colOff>
                    <xdr:row>14</xdr:row>
                    <xdr:rowOff>114300</xdr:rowOff>
                  </from>
                  <to>
                    <xdr:col>10</xdr:col>
                    <xdr:colOff>361950</xdr:colOff>
                    <xdr:row>14</xdr:row>
                    <xdr:rowOff>333375</xdr:rowOff>
                  </to>
                </anchor>
              </controlPr>
            </control>
          </mc:Choice>
        </mc:AlternateContent>
        <mc:AlternateContent xmlns:mc="http://schemas.openxmlformats.org/markup-compatibility/2006">
          <mc:Choice Requires="x14">
            <control shapeId="5458" r:id="rId100" name="Option Button 338">
              <controlPr defaultSize="0" autoFill="0" autoLine="0" autoPict="0">
                <anchor moveWithCells="1">
                  <from>
                    <xdr:col>10</xdr:col>
                    <xdr:colOff>47625</xdr:colOff>
                    <xdr:row>15</xdr:row>
                    <xdr:rowOff>76200</xdr:rowOff>
                  </from>
                  <to>
                    <xdr:col>10</xdr:col>
                    <xdr:colOff>352425</xdr:colOff>
                    <xdr:row>16</xdr:row>
                    <xdr:rowOff>133350</xdr:rowOff>
                  </to>
                </anchor>
              </controlPr>
            </control>
          </mc:Choice>
        </mc:AlternateContent>
        <mc:AlternateContent xmlns:mc="http://schemas.openxmlformats.org/markup-compatibility/2006">
          <mc:Choice Requires="x14">
            <control shapeId="5459" r:id="rId101" name="Option Button 339">
              <controlPr defaultSize="0" autoFill="0" autoLine="0" autoPict="0">
                <anchor moveWithCells="1">
                  <from>
                    <xdr:col>10</xdr:col>
                    <xdr:colOff>66675</xdr:colOff>
                    <xdr:row>30</xdr:row>
                    <xdr:rowOff>180975</xdr:rowOff>
                  </from>
                  <to>
                    <xdr:col>10</xdr:col>
                    <xdr:colOff>466725</xdr:colOff>
                    <xdr:row>30</xdr:row>
                    <xdr:rowOff>400050</xdr:rowOff>
                  </to>
                </anchor>
              </controlPr>
            </control>
          </mc:Choice>
        </mc:AlternateContent>
        <mc:AlternateContent xmlns:mc="http://schemas.openxmlformats.org/markup-compatibility/2006">
          <mc:Choice Requires="x14">
            <control shapeId="5460" r:id="rId102" name="Option Button 340">
              <controlPr defaultSize="0" autoFill="0" autoLine="0" autoPict="0">
                <anchor moveWithCells="1">
                  <from>
                    <xdr:col>10</xdr:col>
                    <xdr:colOff>47625</xdr:colOff>
                    <xdr:row>31</xdr:row>
                    <xdr:rowOff>85725</xdr:rowOff>
                  </from>
                  <to>
                    <xdr:col>10</xdr:col>
                    <xdr:colOff>447675</xdr:colOff>
                    <xdr:row>31</xdr:row>
                    <xdr:rowOff>304800</xdr:rowOff>
                  </to>
                </anchor>
              </controlPr>
            </control>
          </mc:Choice>
        </mc:AlternateContent>
        <mc:AlternateContent xmlns:mc="http://schemas.openxmlformats.org/markup-compatibility/2006">
          <mc:Choice Requires="x14">
            <control shapeId="5461" r:id="rId103" name="Option Button 341">
              <controlPr defaultSize="0" autoFill="0" autoLine="0" autoPict="0">
                <anchor moveWithCells="1">
                  <from>
                    <xdr:col>10</xdr:col>
                    <xdr:colOff>47625</xdr:colOff>
                    <xdr:row>32</xdr:row>
                    <xdr:rowOff>85725</xdr:rowOff>
                  </from>
                  <to>
                    <xdr:col>10</xdr:col>
                    <xdr:colOff>381000</xdr:colOff>
                    <xdr:row>32</xdr:row>
                    <xdr:rowOff>304800</xdr:rowOff>
                  </to>
                </anchor>
              </controlPr>
            </control>
          </mc:Choice>
        </mc:AlternateContent>
        <mc:AlternateContent xmlns:mc="http://schemas.openxmlformats.org/markup-compatibility/2006">
          <mc:Choice Requires="x14">
            <control shapeId="5462" r:id="rId104" name="Option Button 342">
              <controlPr locked="0" defaultSize="0" autoFill="0" autoLine="0" autoPict="0">
                <anchor moveWithCells="1">
                  <from>
                    <xdr:col>10</xdr:col>
                    <xdr:colOff>47625</xdr:colOff>
                    <xdr:row>41</xdr:row>
                    <xdr:rowOff>180975</xdr:rowOff>
                  </from>
                  <to>
                    <xdr:col>10</xdr:col>
                    <xdr:colOff>352425</xdr:colOff>
                    <xdr:row>41</xdr:row>
                    <xdr:rowOff>400050</xdr:rowOff>
                  </to>
                </anchor>
              </controlPr>
            </control>
          </mc:Choice>
        </mc:AlternateContent>
        <mc:AlternateContent xmlns:mc="http://schemas.openxmlformats.org/markup-compatibility/2006">
          <mc:Choice Requires="x14">
            <control shapeId="5463" r:id="rId105" name="Option Button 343">
              <controlPr defaultSize="0" autoFill="0" autoLine="0" autoPict="0">
                <anchor moveWithCells="1">
                  <from>
                    <xdr:col>10</xdr:col>
                    <xdr:colOff>47625</xdr:colOff>
                    <xdr:row>42</xdr:row>
                    <xdr:rowOff>47625</xdr:rowOff>
                  </from>
                  <to>
                    <xdr:col>10</xdr:col>
                    <xdr:colOff>352425</xdr:colOff>
                    <xdr:row>42</xdr:row>
                    <xdr:rowOff>266700</xdr:rowOff>
                  </to>
                </anchor>
              </controlPr>
            </control>
          </mc:Choice>
        </mc:AlternateContent>
        <mc:AlternateContent xmlns:mc="http://schemas.openxmlformats.org/markup-compatibility/2006">
          <mc:Choice Requires="x14">
            <control shapeId="5464" r:id="rId106" name="Option Button 344">
              <controlPr defaultSize="0" autoFill="0" autoLine="0" autoPict="0">
                <anchor moveWithCells="1">
                  <from>
                    <xdr:col>10</xdr:col>
                    <xdr:colOff>47625</xdr:colOff>
                    <xdr:row>43</xdr:row>
                    <xdr:rowOff>85725</xdr:rowOff>
                  </from>
                  <to>
                    <xdr:col>10</xdr:col>
                    <xdr:colOff>352425</xdr:colOff>
                    <xdr:row>43</xdr:row>
                    <xdr:rowOff>304800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AT161"/>
  <sheetViews>
    <sheetView view="pageLayout" topLeftCell="A144" zoomScale="40" zoomScaleNormal="55" zoomScaleSheetLayoutView="55" zoomScalePageLayoutView="40" workbookViewId="0">
      <selection activeCell="S113" sqref="S113"/>
    </sheetView>
  </sheetViews>
  <sheetFormatPr baseColWidth="10" defaultColWidth="0" defaultRowHeight="0" customHeight="1" zeroHeight="1" x14ac:dyDescent="0.2"/>
  <cols>
    <col min="1" max="1" width="5.42578125" style="1" customWidth="1"/>
    <col min="2" max="2" width="2" style="1" customWidth="1"/>
    <col min="3" max="3" width="9" style="1" customWidth="1"/>
    <col min="4" max="4" width="19.7109375" style="230" customWidth="1"/>
    <col min="5" max="5" width="19.140625" style="230" customWidth="1"/>
    <col min="6" max="6" width="9.85546875" style="230" customWidth="1"/>
    <col min="7" max="7" width="20.85546875" style="230" customWidth="1"/>
    <col min="8" max="8" width="13.7109375" style="230" customWidth="1"/>
    <col min="9" max="9" width="14.5703125" style="230" customWidth="1"/>
    <col min="10" max="10" width="16.42578125" style="230" customWidth="1"/>
    <col min="11" max="11" width="13.42578125" style="230" customWidth="1"/>
    <col min="12" max="12" width="14.42578125" style="230" customWidth="1"/>
    <col min="13" max="13" width="13.140625" style="230" customWidth="1"/>
    <col min="14" max="14" width="10.5703125" style="230" customWidth="1"/>
    <col min="15" max="15" width="15.5703125" style="230" customWidth="1"/>
    <col min="16" max="19" width="9.85546875" style="230" customWidth="1"/>
    <col min="20" max="20" width="13.42578125" style="230" customWidth="1"/>
    <col min="21" max="21" width="21.85546875" style="230" customWidth="1"/>
    <col min="22" max="22" width="14.85546875" style="230" customWidth="1"/>
    <col min="23" max="25" width="9.85546875" style="230" hidden="1" customWidth="1"/>
    <col min="26" max="46" width="0" style="230" hidden="1" customWidth="1"/>
    <col min="47" max="16384" width="9.85546875" style="230" hidden="1"/>
  </cols>
  <sheetData>
    <row r="1" spans="1:42" s="1" customFormat="1" ht="38.25" customHeight="1" x14ac:dyDescent="0.2">
      <c r="A1" s="429"/>
      <c r="B1" s="49"/>
      <c r="C1" s="49"/>
      <c r="D1" s="49"/>
      <c r="E1" s="49"/>
      <c r="F1" s="49"/>
      <c r="G1" s="49"/>
      <c r="H1" s="49"/>
      <c r="I1" s="105"/>
      <c r="J1" s="49"/>
      <c r="K1" s="49"/>
      <c r="L1" s="49"/>
      <c r="M1" s="49"/>
      <c r="N1" s="49"/>
      <c r="O1" s="49"/>
      <c r="P1" s="49"/>
      <c r="Q1" s="49"/>
      <c r="R1" s="49"/>
      <c r="S1" s="49"/>
      <c r="T1" s="49"/>
      <c r="U1" s="49"/>
      <c r="V1" s="49"/>
      <c r="W1" s="49"/>
      <c r="X1" s="49"/>
      <c r="Y1" s="49"/>
      <c r="Z1" s="49"/>
      <c r="AA1" s="49"/>
    </row>
    <row r="2" spans="1:42" s="1" customFormat="1" ht="59.25" customHeight="1" x14ac:dyDescent="0.2">
      <c r="A2" s="433"/>
      <c r="B2" s="49"/>
      <c r="C2" s="49"/>
      <c r="D2" s="49"/>
      <c r="E2" s="49"/>
      <c r="F2" s="49"/>
      <c r="G2" s="49"/>
      <c r="H2" s="49"/>
      <c r="I2" s="105"/>
      <c r="J2" s="49"/>
      <c r="K2" s="49"/>
      <c r="L2" s="49"/>
      <c r="M2" s="49"/>
      <c r="N2" s="49"/>
      <c r="O2" s="49"/>
      <c r="P2" s="49"/>
      <c r="Q2" s="49"/>
      <c r="R2" s="49"/>
      <c r="S2" s="49"/>
      <c r="T2" s="106"/>
      <c r="U2" s="49"/>
      <c r="V2" s="49"/>
      <c r="W2" s="49"/>
      <c r="X2" s="49"/>
      <c r="Y2" s="49"/>
      <c r="Z2" s="49"/>
      <c r="AA2" s="49"/>
    </row>
    <row r="3" spans="1:42" s="5" customFormat="1" ht="76.5" customHeight="1" x14ac:dyDescent="0.8">
      <c r="A3" s="539"/>
      <c r="B3" s="539"/>
      <c r="C3" s="538" t="s">
        <v>102</v>
      </c>
      <c r="D3" s="107"/>
      <c r="E3" s="107"/>
      <c r="F3" s="107"/>
      <c r="G3" s="107"/>
      <c r="H3" s="108"/>
      <c r="I3" s="109"/>
      <c r="J3" s="107"/>
      <c r="K3" s="107"/>
      <c r="L3" s="107"/>
      <c r="M3" s="107"/>
      <c r="N3" s="107"/>
      <c r="O3" s="107"/>
      <c r="P3" s="107"/>
      <c r="Q3" s="107"/>
      <c r="R3" s="107"/>
      <c r="S3" s="107"/>
      <c r="T3" s="107"/>
      <c r="U3" s="107"/>
      <c r="V3" s="107"/>
      <c r="W3" s="50"/>
      <c r="X3" s="50"/>
      <c r="Y3" s="50"/>
      <c r="Z3" s="50"/>
      <c r="AA3" s="50"/>
    </row>
    <row r="4" spans="1:42" s="1" customFormat="1" ht="44.25" customHeight="1" x14ac:dyDescent="0.4">
      <c r="A4" s="431"/>
      <c r="B4" s="49"/>
      <c r="C4" s="369"/>
      <c r="D4" s="594"/>
      <c r="E4" s="595"/>
      <c r="F4" s="595"/>
      <c r="G4" s="595"/>
      <c r="H4" s="595"/>
      <c r="I4" s="595"/>
      <c r="J4" s="595"/>
      <c r="K4" s="595"/>
      <c r="L4" s="595"/>
      <c r="M4" s="595"/>
      <c r="N4" s="595"/>
      <c r="O4" s="595"/>
      <c r="P4" s="595"/>
      <c r="Q4" s="595"/>
      <c r="R4" s="595"/>
      <c r="S4" s="595"/>
      <c r="T4" s="595"/>
      <c r="U4" s="369"/>
      <c r="V4" s="121"/>
      <c r="W4" s="121"/>
      <c r="X4" s="52"/>
      <c r="Y4" s="52"/>
      <c r="Z4" s="49"/>
      <c r="AA4" s="49"/>
    </row>
    <row r="5" spans="1:42" s="1" customFormat="1" ht="44.25" customHeight="1" x14ac:dyDescent="0.4">
      <c r="A5" s="431"/>
      <c r="B5" s="49"/>
      <c r="C5" s="369"/>
      <c r="D5" s="595"/>
      <c r="E5" s="595"/>
      <c r="F5" s="595"/>
      <c r="G5" s="595"/>
      <c r="H5" s="595"/>
      <c r="I5" s="595"/>
      <c r="J5" s="595"/>
      <c r="K5" s="595"/>
      <c r="L5" s="595"/>
      <c r="M5" s="595"/>
      <c r="N5" s="595"/>
      <c r="O5" s="595"/>
      <c r="P5" s="595"/>
      <c r="Q5" s="595"/>
      <c r="R5" s="595"/>
      <c r="S5" s="595"/>
      <c r="T5" s="595"/>
      <c r="U5" s="228"/>
      <c r="V5" s="121"/>
      <c r="W5" s="121"/>
      <c r="X5" s="52"/>
      <c r="Y5" s="52"/>
      <c r="Z5" s="49"/>
      <c r="AA5" s="49"/>
    </row>
    <row r="6" spans="1:42" s="1" customFormat="1" ht="59.25" customHeight="1" x14ac:dyDescent="0.4">
      <c r="A6" s="431"/>
      <c r="B6" s="49"/>
      <c r="C6" s="369"/>
      <c r="D6" s="369"/>
      <c r="E6" s="393"/>
      <c r="F6" s="415"/>
      <c r="G6" s="412"/>
      <c r="H6" s="412"/>
      <c r="I6" s="412"/>
      <c r="J6" s="394"/>
      <c r="K6" s="394"/>
      <c r="L6" s="394"/>
      <c r="M6" s="394"/>
      <c r="N6" s="395"/>
      <c r="O6" s="395"/>
      <c r="P6" s="395"/>
      <c r="Q6" s="396"/>
      <c r="R6" s="371"/>
      <c r="S6" s="371"/>
      <c r="T6" s="371"/>
      <c r="U6" s="371"/>
      <c r="V6" s="121"/>
      <c r="W6" s="121"/>
      <c r="X6" s="52"/>
      <c r="Y6" s="52"/>
      <c r="Z6" s="49"/>
      <c r="AA6" s="49"/>
    </row>
    <row r="7" spans="1:42" s="1" customFormat="1" ht="24.75" customHeight="1" x14ac:dyDescent="0.4">
      <c r="A7" s="431"/>
      <c r="B7" s="49"/>
      <c r="C7" s="393"/>
      <c r="D7" s="393"/>
      <c r="E7" s="393"/>
      <c r="F7" s="416"/>
      <c r="G7" s="416"/>
      <c r="H7" s="416"/>
      <c r="I7" s="416"/>
      <c r="J7" s="394"/>
      <c r="K7" s="394"/>
      <c r="L7" s="397"/>
      <c r="M7" s="395"/>
      <c r="N7" s="395"/>
      <c r="O7" s="395"/>
      <c r="P7" s="395"/>
      <c r="Q7" s="396"/>
      <c r="R7" s="398"/>
      <c r="S7" s="398"/>
      <c r="T7" s="398"/>
      <c r="U7" s="398"/>
      <c r="V7" s="121"/>
      <c r="W7" s="121"/>
      <c r="X7" s="52"/>
      <c r="Y7" s="52"/>
      <c r="Z7" s="49"/>
      <c r="AA7" s="49"/>
    </row>
    <row r="8" spans="1:42" s="1" customFormat="1" ht="49.5" customHeight="1" x14ac:dyDescent="0.4">
      <c r="A8" s="431"/>
      <c r="B8" s="49"/>
      <c r="C8" s="369"/>
      <c r="D8" s="2"/>
      <c r="E8" s="2"/>
      <c r="F8" s="598"/>
      <c r="G8" s="599"/>
      <c r="H8" s="599"/>
      <c r="I8" s="599"/>
      <c r="J8" s="2"/>
      <c r="K8" s="2"/>
      <c r="L8" s="2"/>
      <c r="M8" s="2"/>
      <c r="N8" s="2"/>
      <c r="O8" s="2"/>
      <c r="P8" s="2"/>
      <c r="Q8" s="2"/>
      <c r="R8" s="2"/>
      <c r="S8" s="2"/>
      <c r="T8" s="2"/>
      <c r="U8" s="2"/>
      <c r="V8" s="121"/>
      <c r="W8" s="121"/>
      <c r="X8" s="52"/>
      <c r="Y8" s="52"/>
      <c r="Z8" s="49"/>
      <c r="AA8" s="49"/>
    </row>
    <row r="9" spans="1:42" s="1" customFormat="1" ht="30" x14ac:dyDescent="0.4">
      <c r="A9" s="431"/>
      <c r="B9" s="49"/>
      <c r="C9" s="369"/>
      <c r="H9" s="412"/>
      <c r="I9" s="596"/>
      <c r="J9" s="597"/>
      <c r="K9" s="412"/>
      <c r="L9" s="412"/>
      <c r="M9" s="412"/>
      <c r="N9" s="412"/>
      <c r="O9" s="415"/>
      <c r="P9" s="412"/>
      <c r="Q9" s="412"/>
      <c r="R9" s="412"/>
      <c r="S9" s="412"/>
      <c r="T9" s="2"/>
      <c r="U9" s="2"/>
      <c r="V9" s="121"/>
      <c r="W9" s="121"/>
      <c r="X9" s="49"/>
      <c r="Y9" s="49"/>
      <c r="Z9" s="49"/>
      <c r="AA9" s="49"/>
    </row>
    <row r="10" spans="1:42" s="1" customFormat="1" ht="112.5" customHeight="1" x14ac:dyDescent="0.4">
      <c r="A10" s="431"/>
      <c r="B10" s="49"/>
      <c r="C10" s="2"/>
      <c r="H10" s="416"/>
      <c r="I10" s="416"/>
      <c r="J10" s="416"/>
      <c r="K10" s="416"/>
      <c r="L10" s="416"/>
      <c r="M10" s="416"/>
      <c r="N10" s="416"/>
      <c r="O10" s="416"/>
      <c r="P10" s="416"/>
      <c r="Q10" s="416"/>
      <c r="R10" s="416"/>
      <c r="S10" s="416"/>
      <c r="T10" s="369"/>
      <c r="U10" s="2"/>
      <c r="V10" s="122"/>
      <c r="W10" s="122"/>
      <c r="X10" s="49"/>
      <c r="Y10" s="49"/>
      <c r="Z10" s="49"/>
      <c r="AA10" s="49"/>
    </row>
    <row r="11" spans="1:42" s="1" customFormat="1" ht="48" customHeight="1" x14ac:dyDescent="0.4">
      <c r="A11" s="431"/>
      <c r="B11" s="49"/>
      <c r="C11" s="2"/>
      <c r="H11" s="369"/>
      <c r="I11" s="598"/>
      <c r="J11" s="599"/>
      <c r="K11" s="599"/>
      <c r="L11" s="599"/>
      <c r="M11" s="369"/>
      <c r="N11" s="369"/>
      <c r="O11" s="598"/>
      <c r="P11" s="600"/>
      <c r="Q11" s="600"/>
      <c r="R11" s="600"/>
      <c r="S11" s="600"/>
      <c r="T11" s="600"/>
      <c r="U11" s="2"/>
      <c r="W11" s="122"/>
      <c r="X11" s="49"/>
      <c r="Y11" s="49"/>
      <c r="Z11" s="49"/>
      <c r="AA11" s="49"/>
    </row>
    <row r="12" spans="1:42" s="1" customFormat="1" ht="19.5" customHeight="1" thickBot="1" x14ac:dyDescent="0.25">
      <c r="A12" s="431"/>
      <c r="B12" s="49"/>
      <c r="C12" s="2"/>
      <c r="D12" s="2"/>
      <c r="E12" s="2"/>
      <c r="F12" s="2"/>
      <c r="G12" s="2"/>
      <c r="H12" s="2"/>
      <c r="I12" s="2"/>
      <c r="J12" s="2"/>
      <c r="K12" s="2"/>
      <c r="L12" s="2"/>
      <c r="M12" s="2"/>
      <c r="N12" s="2"/>
      <c r="O12" s="2"/>
      <c r="P12" s="2"/>
      <c r="Q12" s="2"/>
      <c r="R12" s="2"/>
      <c r="S12" s="2"/>
      <c r="T12" s="2"/>
      <c r="U12" s="2"/>
      <c r="W12" s="122"/>
      <c r="X12" s="49"/>
      <c r="Y12" s="49"/>
      <c r="Z12" s="49"/>
      <c r="AA12" s="49"/>
    </row>
    <row r="13" spans="1:42" s="1" customFormat="1" ht="60.75" customHeight="1" thickBot="1" x14ac:dyDescent="0.25">
      <c r="A13" s="571"/>
      <c r="B13" s="571"/>
      <c r="C13" s="575" t="s">
        <v>182</v>
      </c>
      <c r="D13" s="575"/>
      <c r="E13" s="575"/>
      <c r="F13" s="575"/>
      <c r="G13" s="575"/>
      <c r="H13" s="575"/>
      <c r="I13" s="575"/>
      <c r="J13" s="575"/>
      <c r="K13" s="575"/>
      <c r="L13" s="575"/>
      <c r="M13" s="575"/>
      <c r="N13" s="575"/>
      <c r="O13" s="575"/>
      <c r="P13" s="575"/>
      <c r="Q13" s="575"/>
      <c r="R13" s="575"/>
      <c r="S13" s="575"/>
      <c r="T13" s="575"/>
      <c r="U13" s="575"/>
      <c r="V13" s="198"/>
      <c r="W13" s="223"/>
      <c r="X13" s="223"/>
      <c r="Y13" s="223"/>
      <c r="Z13" s="223"/>
      <c r="AA13" s="223"/>
      <c r="AB13" s="223"/>
      <c r="AC13" s="223"/>
      <c r="AD13" s="223"/>
      <c r="AE13" s="223"/>
      <c r="AF13" s="223"/>
      <c r="AG13" s="223"/>
      <c r="AH13" s="223"/>
      <c r="AI13" s="223"/>
      <c r="AJ13" s="223"/>
      <c r="AK13" s="223"/>
      <c r="AL13" s="223"/>
      <c r="AM13" s="223"/>
      <c r="AN13" s="223"/>
      <c r="AO13" s="5"/>
      <c r="AP13" s="5"/>
    </row>
    <row r="14" spans="1:42" s="1" customFormat="1" ht="121.5" customHeight="1" x14ac:dyDescent="0.2">
      <c r="A14" s="428"/>
      <c r="B14" s="49"/>
      <c r="C14" s="411"/>
      <c r="D14" s="411"/>
      <c r="E14" s="411"/>
      <c r="F14" s="411"/>
      <c r="G14" s="411"/>
      <c r="H14" s="411"/>
      <c r="I14" s="411"/>
      <c r="J14" s="411"/>
      <c r="K14" s="411"/>
      <c r="L14" s="411"/>
      <c r="M14" s="411"/>
      <c r="N14" s="411"/>
      <c r="O14" s="411"/>
      <c r="P14" s="411"/>
      <c r="Q14" s="411"/>
      <c r="R14" s="411"/>
      <c r="S14" s="411"/>
      <c r="T14" s="411"/>
      <c r="U14" s="411"/>
      <c r="V14" s="223"/>
      <c r="W14" s="223"/>
      <c r="X14" s="223"/>
      <c r="Y14" s="223"/>
      <c r="Z14" s="223"/>
      <c r="AA14" s="223"/>
      <c r="AB14" s="223"/>
      <c r="AC14" s="223"/>
      <c r="AD14" s="223"/>
      <c r="AE14" s="223"/>
      <c r="AF14" s="223"/>
      <c r="AG14" s="223"/>
      <c r="AH14" s="223"/>
      <c r="AI14" s="223"/>
      <c r="AJ14" s="223"/>
      <c r="AK14" s="223"/>
      <c r="AL14" s="223"/>
      <c r="AM14" s="223"/>
      <c r="AN14" s="223"/>
      <c r="AO14" s="5"/>
      <c r="AP14" s="5"/>
    </row>
    <row r="15" spans="1:42" s="1" customFormat="1" ht="24" customHeight="1" x14ac:dyDescent="0.2">
      <c r="A15" s="428"/>
      <c r="B15" s="49"/>
      <c r="C15" s="241"/>
      <c r="D15" s="241"/>
      <c r="E15" s="241"/>
      <c r="F15" s="241"/>
      <c r="G15" s="241"/>
      <c r="H15" s="241"/>
      <c r="I15" s="241"/>
      <c r="J15" s="241"/>
      <c r="K15" s="241"/>
      <c r="L15" s="241"/>
      <c r="M15" s="241"/>
      <c r="N15" s="241"/>
      <c r="O15" s="241"/>
      <c r="P15" s="241"/>
      <c r="Q15" s="241"/>
      <c r="R15" s="241"/>
      <c r="S15" s="241"/>
      <c r="T15" s="241"/>
      <c r="U15" s="241"/>
      <c r="V15" s="223"/>
      <c r="W15" s="223"/>
      <c r="X15" s="223"/>
      <c r="Y15" s="223"/>
      <c r="Z15" s="223"/>
      <c r="AA15" s="223"/>
      <c r="AB15" s="223"/>
      <c r="AC15" s="223"/>
      <c r="AD15" s="223"/>
      <c r="AE15" s="223"/>
      <c r="AF15" s="223"/>
      <c r="AG15" s="223"/>
      <c r="AH15" s="223"/>
      <c r="AI15" s="223"/>
      <c r="AJ15" s="223"/>
      <c r="AK15" s="223"/>
      <c r="AL15" s="223"/>
      <c r="AM15" s="223"/>
      <c r="AN15" s="223"/>
      <c r="AO15" s="5"/>
      <c r="AP15" s="5"/>
    </row>
    <row r="16" spans="1:42" s="1" customFormat="1" ht="33.75" customHeight="1" x14ac:dyDescent="0.2">
      <c r="A16" s="428"/>
      <c r="B16" s="49"/>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5"/>
      <c r="AP16" s="5"/>
    </row>
    <row r="17" spans="1:42" s="1" customFormat="1" ht="33.75" customHeight="1" x14ac:dyDescent="0.2">
      <c r="A17" s="428"/>
      <c r="B17" s="49"/>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5"/>
      <c r="AP17" s="5"/>
    </row>
    <row r="18" spans="1:42" s="1" customFormat="1" ht="33.75" customHeight="1" x14ac:dyDescent="0.2">
      <c r="A18" s="428"/>
      <c r="B18" s="49"/>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5"/>
      <c r="AP18" s="5"/>
    </row>
    <row r="19" spans="1:42" s="1" customFormat="1" ht="33.75" customHeight="1" x14ac:dyDescent="0.2">
      <c r="A19" s="428"/>
      <c r="B19" s="49"/>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5"/>
      <c r="AP19" s="5"/>
    </row>
    <row r="20" spans="1:42" s="1" customFormat="1" ht="15.75" x14ac:dyDescent="0.2">
      <c r="A20" s="428"/>
      <c r="B20" s="49"/>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5"/>
      <c r="AP20" s="5"/>
    </row>
    <row r="21" spans="1:42" s="1" customFormat="1" ht="25.5" customHeight="1" x14ac:dyDescent="0.2">
      <c r="A21" s="428"/>
      <c r="B21" s="49"/>
      <c r="C21" s="110"/>
      <c r="D21" s="110"/>
      <c r="E21" s="110"/>
      <c r="F21" s="110"/>
      <c r="G21" s="111"/>
      <c r="H21" s="112"/>
      <c r="I21" s="112"/>
      <c r="J21" s="112"/>
      <c r="K21" s="112"/>
      <c r="L21" s="112"/>
      <c r="M21" s="112"/>
      <c r="N21" s="112"/>
      <c r="O21" s="218"/>
      <c r="P21" s="2"/>
      <c r="Q21" s="2"/>
      <c r="R21" s="2"/>
      <c r="S21" s="2"/>
      <c r="T21" s="2"/>
      <c r="U21" s="2"/>
      <c r="V21" s="105"/>
      <c r="W21" s="118"/>
      <c r="X21" s="118"/>
      <c r="Y21" s="105"/>
      <c r="Z21" s="105"/>
      <c r="AA21" s="110"/>
      <c r="AB21" s="2"/>
      <c r="AC21" s="2"/>
      <c r="AD21" s="2"/>
      <c r="AE21" s="2"/>
      <c r="AF21" s="2"/>
      <c r="AG21" s="2"/>
      <c r="AH21" s="2"/>
      <c r="AI21" s="2"/>
      <c r="AJ21" s="2"/>
      <c r="AK21" s="2"/>
      <c r="AL21" s="2"/>
      <c r="AM21" s="2"/>
      <c r="AN21" s="2"/>
    </row>
    <row r="22" spans="1:42" s="8" customFormat="1" ht="25.5" customHeight="1" x14ac:dyDescent="0.2">
      <c r="A22" s="431"/>
      <c r="B22" s="113"/>
      <c r="C22" s="113"/>
      <c r="D22" s="113"/>
      <c r="E22" s="113"/>
      <c r="F22" s="113"/>
      <c r="G22" s="113"/>
      <c r="H22" s="113"/>
      <c r="I22" s="113"/>
      <c r="J22" s="113"/>
      <c r="K22" s="113"/>
      <c r="L22" s="113"/>
      <c r="M22" s="114"/>
      <c r="N22" s="114"/>
      <c r="O22" s="49"/>
      <c r="P22" s="226"/>
      <c r="Q22" s="226"/>
      <c r="R22" s="226"/>
      <c r="S22" s="226"/>
      <c r="T22" s="226"/>
      <c r="U22" s="226"/>
      <c r="V22" s="2"/>
      <c r="W22" s="113"/>
      <c r="X22" s="113"/>
      <c r="Y22" s="113"/>
      <c r="Z22" s="113"/>
      <c r="AA22" s="113"/>
    </row>
    <row r="23" spans="1:42" s="7" customFormat="1" ht="25.5" customHeight="1" x14ac:dyDescent="0.2">
      <c r="A23" s="434"/>
      <c r="B23" s="57"/>
      <c r="C23" s="57"/>
      <c r="D23" s="57"/>
      <c r="E23" s="57"/>
      <c r="F23" s="57"/>
      <c r="G23" s="57"/>
      <c r="H23" s="57"/>
      <c r="I23" s="57"/>
      <c r="J23" s="57"/>
      <c r="K23" s="57"/>
      <c r="L23" s="57"/>
      <c r="M23" s="114"/>
      <c r="N23" s="114"/>
      <c r="O23" s="49"/>
      <c r="V23" s="2"/>
      <c r="W23" s="57"/>
      <c r="X23" s="57"/>
      <c r="Y23" s="57"/>
      <c r="Z23" s="57"/>
      <c r="AA23" s="57"/>
    </row>
    <row r="24" spans="1:42" s="8" customFormat="1" ht="25.5" customHeight="1" x14ac:dyDescent="0.2">
      <c r="A24" s="431"/>
      <c r="B24" s="113"/>
      <c r="C24" s="113"/>
      <c r="D24" s="113"/>
      <c r="E24" s="113"/>
      <c r="F24" s="113"/>
      <c r="G24" s="113"/>
      <c r="H24" s="113"/>
      <c r="I24" s="113"/>
      <c r="J24" s="113"/>
      <c r="K24" s="113"/>
      <c r="L24" s="113"/>
      <c r="M24" s="115"/>
      <c r="N24" s="115"/>
      <c r="O24" s="49"/>
      <c r="P24" s="226"/>
      <c r="Q24" s="226"/>
      <c r="R24" s="226"/>
      <c r="S24" s="226"/>
      <c r="T24" s="226"/>
      <c r="U24" s="226"/>
      <c r="V24" s="59"/>
      <c r="W24" s="59"/>
      <c r="X24" s="113"/>
      <c r="Y24" s="113"/>
      <c r="Z24" s="113"/>
      <c r="AA24" s="113"/>
    </row>
    <row r="25" spans="1:42" s="8" customFormat="1" ht="41.25" customHeight="1" x14ac:dyDescent="0.2">
      <c r="A25" s="431"/>
      <c r="B25" s="113"/>
      <c r="C25" s="113"/>
      <c r="D25" s="113"/>
      <c r="E25" s="113"/>
      <c r="F25" s="113"/>
      <c r="G25" s="113"/>
      <c r="H25" s="113"/>
      <c r="I25" s="113"/>
      <c r="J25" s="113"/>
      <c r="K25" s="113"/>
      <c r="L25" s="113"/>
      <c r="M25" s="59"/>
      <c r="N25" s="59"/>
      <c r="O25" s="59"/>
      <c r="P25" s="148"/>
      <c r="Q25" s="149"/>
      <c r="R25" s="149"/>
      <c r="S25" s="149"/>
      <c r="T25" s="149"/>
      <c r="U25" s="149"/>
      <c r="V25" s="150"/>
      <c r="W25" s="59"/>
      <c r="X25" s="113"/>
      <c r="Y25" s="113"/>
      <c r="Z25" s="113"/>
      <c r="AA25" s="113"/>
    </row>
    <row r="26" spans="1:42" s="8" customFormat="1" ht="25.5" customHeight="1" x14ac:dyDescent="0.2">
      <c r="A26" s="431"/>
      <c r="B26" s="113"/>
      <c r="C26" s="113"/>
      <c r="D26" s="113"/>
      <c r="E26" s="113"/>
      <c r="F26" s="113"/>
      <c r="G26" s="113"/>
      <c r="H26" s="113"/>
      <c r="I26" s="113"/>
      <c r="J26" s="113"/>
      <c r="K26" s="113"/>
      <c r="L26" s="113"/>
      <c r="M26" s="115"/>
      <c r="N26" s="115"/>
      <c r="O26" s="115"/>
      <c r="P26" s="188"/>
      <c r="Q26" s="123"/>
      <c r="R26" s="2"/>
      <c r="S26" s="2"/>
      <c r="T26" s="2"/>
      <c r="U26" s="2"/>
      <c r="V26" s="59"/>
      <c r="W26" s="59"/>
      <c r="X26" s="113"/>
      <c r="Y26" s="113"/>
      <c r="Z26" s="113"/>
      <c r="AA26" s="113"/>
    </row>
    <row r="27" spans="1:42" s="8" customFormat="1" ht="94.5" customHeight="1" x14ac:dyDescent="0.2">
      <c r="A27" s="431"/>
      <c r="B27" s="113"/>
      <c r="C27" s="113"/>
      <c r="D27" s="113"/>
      <c r="E27" s="113"/>
      <c r="F27" s="113"/>
      <c r="G27" s="113"/>
      <c r="H27" s="113"/>
      <c r="I27" s="113"/>
      <c r="J27" s="113"/>
      <c r="K27" s="113"/>
      <c r="L27" s="113"/>
      <c r="M27" s="115"/>
      <c r="N27" s="115"/>
      <c r="O27" s="115"/>
      <c r="P27" s="226"/>
      <c r="Q27" s="224"/>
      <c r="R27" s="224"/>
      <c r="S27" s="224"/>
      <c r="T27" s="224"/>
      <c r="U27" s="224"/>
      <c r="V27" s="162"/>
      <c r="W27" s="59"/>
      <c r="X27" s="113"/>
      <c r="Y27" s="113"/>
      <c r="Z27" s="113"/>
      <c r="AA27" s="113"/>
    </row>
    <row r="28" spans="1:42" s="8" customFormat="1" ht="25.5" customHeight="1" x14ac:dyDescent="0.2">
      <c r="A28" s="431"/>
      <c r="B28" s="113"/>
      <c r="C28" s="113"/>
      <c r="D28" s="113"/>
      <c r="E28" s="113"/>
      <c r="F28" s="113"/>
      <c r="G28" s="113"/>
      <c r="H28" s="113"/>
      <c r="I28" s="113"/>
      <c r="J28" s="113"/>
      <c r="K28" s="113"/>
      <c r="L28" s="113"/>
      <c r="M28" s="115"/>
      <c r="N28" s="115"/>
      <c r="O28" s="115"/>
      <c r="P28" s="188"/>
      <c r="Q28" s="123"/>
      <c r="R28" s="2"/>
      <c r="S28" s="2"/>
      <c r="T28" s="2"/>
      <c r="U28" s="2"/>
      <c r="V28" s="59"/>
      <c r="W28" s="59"/>
      <c r="X28" s="113"/>
      <c r="Y28" s="113"/>
      <c r="Z28" s="113"/>
      <c r="AA28" s="113"/>
    </row>
    <row r="29" spans="1:42" s="8" customFormat="1" ht="25.5" customHeight="1" x14ac:dyDescent="0.2">
      <c r="A29" s="431"/>
      <c r="B29" s="113"/>
      <c r="C29" s="113"/>
      <c r="D29" s="113"/>
      <c r="E29" s="113"/>
      <c r="F29" s="113"/>
      <c r="G29" s="113"/>
      <c r="H29" s="113"/>
      <c r="I29" s="113"/>
      <c r="J29" s="113"/>
      <c r="K29" s="113"/>
      <c r="L29" s="113"/>
      <c r="M29" s="115"/>
      <c r="N29" s="115"/>
      <c r="O29" s="115"/>
      <c r="P29" s="188"/>
      <c r="Q29" s="123"/>
      <c r="R29" s="2"/>
      <c r="S29" s="2"/>
      <c r="T29" s="2"/>
      <c r="U29" s="2"/>
      <c r="V29" s="59"/>
      <c r="W29" s="59"/>
      <c r="X29" s="113"/>
      <c r="Y29" s="113"/>
      <c r="Z29" s="113"/>
      <c r="AA29" s="113"/>
    </row>
    <row r="30" spans="1:42" s="8" customFormat="1" ht="25.5" customHeight="1" x14ac:dyDescent="0.2">
      <c r="A30" s="431"/>
      <c r="B30" s="113"/>
      <c r="C30" s="113"/>
      <c r="D30" s="113"/>
      <c r="E30" s="113"/>
      <c r="F30" s="113"/>
      <c r="G30" s="113"/>
      <c r="H30" s="113"/>
      <c r="I30" s="113"/>
      <c r="J30" s="113"/>
      <c r="K30" s="113"/>
      <c r="L30" s="113"/>
      <c r="M30" s="115"/>
      <c r="N30" s="115"/>
      <c r="O30" s="115"/>
      <c r="P30" s="188"/>
      <c r="Q30" s="123"/>
      <c r="R30" s="2"/>
      <c r="S30" s="2"/>
      <c r="T30" s="2"/>
      <c r="U30" s="2"/>
      <c r="V30" s="59"/>
      <c r="W30" s="59"/>
      <c r="X30" s="113"/>
      <c r="Y30" s="113"/>
      <c r="Z30" s="113"/>
      <c r="AA30" s="113"/>
    </row>
    <row r="31" spans="1:42" s="8" customFormat="1" ht="25.5" customHeight="1" x14ac:dyDescent="0.2">
      <c r="A31" s="431"/>
      <c r="B31" s="113"/>
      <c r="C31" s="113"/>
      <c r="D31" s="113"/>
      <c r="E31" s="113"/>
      <c r="F31" s="113"/>
      <c r="G31" s="113"/>
      <c r="H31" s="113"/>
      <c r="I31" s="113"/>
      <c r="J31" s="113"/>
      <c r="K31" s="113"/>
      <c r="L31" s="113"/>
      <c r="M31" s="115"/>
      <c r="N31" s="115"/>
      <c r="O31" s="115"/>
      <c r="P31" s="188"/>
      <c r="Q31" s="123"/>
      <c r="R31" s="2"/>
      <c r="S31" s="2"/>
      <c r="T31" s="2"/>
      <c r="U31" s="2"/>
      <c r="V31" s="59"/>
      <c r="W31" s="59"/>
      <c r="X31" s="113"/>
      <c r="Y31" s="113"/>
      <c r="Z31" s="113"/>
      <c r="AA31" s="113"/>
    </row>
    <row r="32" spans="1:42" s="8" customFormat="1" ht="25.5" customHeight="1" x14ac:dyDescent="0.2">
      <c r="A32" s="431"/>
      <c r="B32" s="113"/>
      <c r="C32" s="113"/>
      <c r="D32" s="113"/>
      <c r="E32" s="113"/>
      <c r="F32" s="113"/>
      <c r="G32" s="113"/>
      <c r="H32" s="113"/>
      <c r="I32" s="113"/>
      <c r="J32" s="113"/>
      <c r="K32" s="113"/>
      <c r="L32" s="113"/>
      <c r="M32" s="115"/>
      <c r="N32" s="115"/>
      <c r="O32" s="115"/>
      <c r="P32" s="188"/>
      <c r="Q32" s="123"/>
      <c r="R32" s="2"/>
      <c r="S32" s="2"/>
      <c r="T32" s="2"/>
      <c r="U32" s="2"/>
      <c r="V32" s="59"/>
      <c r="W32" s="59"/>
      <c r="X32" s="113"/>
      <c r="Y32" s="113"/>
      <c r="Z32" s="113"/>
      <c r="AA32" s="113"/>
    </row>
    <row r="33" spans="1:27" s="8" customFormat="1" ht="25.5" customHeight="1" x14ac:dyDescent="0.2">
      <c r="A33" s="431"/>
      <c r="B33" s="113"/>
      <c r="C33" s="113"/>
      <c r="D33" s="113"/>
      <c r="E33" s="113"/>
      <c r="F33" s="113"/>
      <c r="G33" s="113"/>
      <c r="H33" s="113"/>
      <c r="I33" s="113"/>
      <c r="J33" s="113"/>
      <c r="K33" s="113"/>
      <c r="L33" s="113"/>
      <c r="M33" s="115"/>
      <c r="N33" s="115"/>
      <c r="O33" s="115"/>
      <c r="P33" s="188"/>
      <c r="Q33" s="123"/>
      <c r="R33" s="2"/>
      <c r="S33" s="2"/>
      <c r="T33" s="2"/>
      <c r="U33" s="2"/>
      <c r="V33" s="59"/>
      <c r="W33" s="59"/>
      <c r="X33" s="113"/>
      <c r="Y33" s="113"/>
      <c r="Z33" s="113"/>
      <c r="AA33" s="113"/>
    </row>
    <row r="34" spans="1:27" s="8" customFormat="1" ht="25.5" customHeight="1" x14ac:dyDescent="0.2">
      <c r="A34" s="431"/>
      <c r="B34" s="113"/>
      <c r="C34" s="113"/>
      <c r="D34" s="113"/>
      <c r="E34" s="113"/>
      <c r="F34" s="113"/>
      <c r="G34" s="113"/>
      <c r="H34" s="113"/>
      <c r="I34" s="113"/>
      <c r="J34" s="113"/>
      <c r="K34" s="113"/>
      <c r="L34" s="113"/>
      <c r="M34" s="115"/>
      <c r="N34" s="115"/>
      <c r="O34" s="115"/>
      <c r="P34" s="188"/>
      <c r="Q34" s="123"/>
      <c r="R34" s="2"/>
      <c r="S34" s="2"/>
      <c r="T34" s="2"/>
      <c r="U34" s="2"/>
      <c r="V34" s="59"/>
      <c r="W34" s="59"/>
      <c r="X34" s="113"/>
      <c r="Y34" s="113"/>
      <c r="Z34" s="113"/>
      <c r="AA34" s="113"/>
    </row>
    <row r="35" spans="1:27" s="8" customFormat="1" ht="25.5" customHeight="1" x14ac:dyDescent="0.2">
      <c r="A35" s="431"/>
      <c r="B35" s="113"/>
      <c r="C35" s="113"/>
      <c r="D35" s="113"/>
      <c r="E35" s="113"/>
      <c r="F35" s="113"/>
      <c r="G35" s="113"/>
      <c r="H35" s="113"/>
      <c r="I35" s="113"/>
      <c r="J35" s="113"/>
      <c r="K35" s="113"/>
      <c r="L35" s="113"/>
      <c r="M35" s="115"/>
      <c r="N35" s="115"/>
      <c r="O35" s="115"/>
      <c r="P35" s="188"/>
      <c r="Q35" s="123"/>
      <c r="R35" s="2"/>
      <c r="S35" s="2"/>
      <c r="T35" s="2"/>
      <c r="U35" s="2"/>
      <c r="V35" s="59"/>
      <c r="W35" s="59"/>
      <c r="X35" s="113"/>
      <c r="Y35" s="113"/>
      <c r="Z35" s="113"/>
      <c r="AA35" s="113"/>
    </row>
    <row r="36" spans="1:27" s="8" customFormat="1" ht="25.5" customHeight="1" x14ac:dyDescent="0.2">
      <c r="A36" s="431"/>
      <c r="B36" s="113"/>
      <c r="C36" s="113"/>
      <c r="D36" s="113"/>
      <c r="E36" s="113"/>
      <c r="F36" s="113"/>
      <c r="G36" s="113"/>
      <c r="H36" s="113"/>
      <c r="I36" s="113"/>
      <c r="J36" s="113"/>
      <c r="K36" s="113"/>
      <c r="L36" s="113"/>
      <c r="M36" s="115"/>
      <c r="N36" s="115"/>
      <c r="O36" s="115"/>
      <c r="P36" s="188"/>
      <c r="Q36" s="123"/>
      <c r="R36" s="2"/>
      <c r="S36" s="2"/>
      <c r="T36" s="2"/>
      <c r="U36" s="2"/>
      <c r="V36" s="59"/>
      <c r="W36" s="59"/>
      <c r="X36" s="113"/>
      <c r="Y36" s="113"/>
      <c r="Z36" s="113"/>
      <c r="AA36" s="113"/>
    </row>
    <row r="37" spans="1:27" s="8" customFormat="1" ht="54.75" customHeight="1" x14ac:dyDescent="0.2">
      <c r="A37" s="431"/>
      <c r="B37" s="113"/>
      <c r="C37" s="113"/>
      <c r="D37" s="113"/>
      <c r="E37" s="113"/>
      <c r="F37" s="113"/>
      <c r="G37" s="113"/>
      <c r="H37" s="113"/>
      <c r="I37" s="113"/>
      <c r="J37" s="113"/>
      <c r="K37" s="113"/>
      <c r="L37" s="113"/>
      <c r="M37" s="115"/>
      <c r="N37" s="115"/>
      <c r="O37" s="115"/>
      <c r="P37" s="188"/>
      <c r="Q37" s="123"/>
      <c r="R37" s="2"/>
      <c r="S37" s="2"/>
      <c r="T37" s="2"/>
      <c r="U37" s="2"/>
      <c r="V37" s="59"/>
      <c r="W37" s="59"/>
      <c r="X37" s="113"/>
      <c r="Y37" s="113"/>
      <c r="Z37" s="113"/>
      <c r="AA37" s="113"/>
    </row>
    <row r="38" spans="1:27" s="8" customFormat="1" ht="101.25" customHeight="1" x14ac:dyDescent="0.2">
      <c r="A38" s="431"/>
      <c r="B38" s="113"/>
      <c r="C38" s="113"/>
      <c r="D38" s="572" t="s">
        <v>194</v>
      </c>
      <c r="E38" s="572"/>
      <c r="F38" s="572"/>
      <c r="G38" s="572"/>
      <c r="H38" s="572"/>
      <c r="I38" s="572"/>
      <c r="J38" s="572"/>
      <c r="K38" s="572"/>
      <c r="L38" s="572"/>
      <c r="M38" s="572"/>
      <c r="N38" s="572"/>
      <c r="O38" s="572"/>
      <c r="P38" s="572"/>
      <c r="Q38" s="572"/>
      <c r="R38" s="572"/>
      <c r="S38" s="572"/>
      <c r="T38" s="572"/>
      <c r="U38" s="572"/>
      <c r="V38" s="533"/>
      <c r="W38" s="59"/>
      <c r="X38" s="113"/>
      <c r="Y38" s="113"/>
      <c r="Z38" s="113"/>
      <c r="AA38" s="113"/>
    </row>
    <row r="39" spans="1:27" s="8" customFormat="1" ht="42.75" customHeight="1" x14ac:dyDescent="0.2">
      <c r="A39" s="431"/>
      <c r="B39" s="113"/>
      <c r="C39" s="113"/>
      <c r="D39" s="487"/>
      <c r="E39" s="487"/>
      <c r="F39" s="487"/>
      <c r="G39" s="487"/>
      <c r="H39" s="487"/>
      <c r="I39" s="487"/>
      <c r="J39" s="487"/>
      <c r="K39" s="487"/>
      <c r="L39" s="487"/>
      <c r="M39" s="487"/>
      <c r="N39" s="487"/>
      <c r="O39" s="487"/>
      <c r="P39" s="487"/>
      <c r="Q39" s="487"/>
      <c r="R39" s="487"/>
      <c r="S39" s="487"/>
      <c r="T39" s="487"/>
      <c r="U39" s="487"/>
      <c r="V39" s="533"/>
      <c r="W39" s="59"/>
      <c r="X39" s="113"/>
      <c r="Y39" s="113"/>
      <c r="Z39" s="113"/>
      <c r="AA39" s="113"/>
    </row>
    <row r="40" spans="1:27" s="508" customFormat="1" ht="57" customHeight="1" x14ac:dyDescent="0.2">
      <c r="A40" s="504"/>
      <c r="B40" s="505"/>
      <c r="C40" s="55"/>
      <c r="D40" s="361" t="str">
        <f>IF(Datenblatt!D7&gt;0, "Ihre wichtigsten Wissensdomänen sind:","")</f>
        <v/>
      </c>
      <c r="E40" s="518"/>
      <c r="F40" s="518"/>
      <c r="G40" s="519"/>
      <c r="H40" s="507"/>
      <c r="I40" s="507"/>
      <c r="J40" s="507"/>
      <c r="K40" s="507"/>
      <c r="L40" s="507"/>
      <c r="M40" s="507"/>
      <c r="N40" s="507"/>
      <c r="O40" s="507"/>
      <c r="P40" s="507"/>
      <c r="Q40" s="507"/>
      <c r="R40" s="507"/>
      <c r="S40" s="507"/>
      <c r="T40" s="507"/>
      <c r="V40" s="59"/>
      <c r="W40" s="59"/>
      <c r="X40" s="505"/>
      <c r="Y40" s="505"/>
      <c r="Z40" s="505"/>
      <c r="AA40" s="505"/>
    </row>
    <row r="41" spans="1:27" s="508" customFormat="1" ht="45.75" customHeight="1" x14ac:dyDescent="0.2">
      <c r="A41" s="504"/>
      <c r="B41" s="505"/>
      <c r="C41" s="55"/>
      <c r="D41" s="506" t="str">
        <f>IF(D40="","","1.")</f>
        <v/>
      </c>
      <c r="E41" s="603" t="str">
        <f>IF(D41&gt;"", Datenblatt!AZ3," ")</f>
        <v xml:space="preserve"> </v>
      </c>
      <c r="F41" s="574"/>
      <c r="G41" s="574"/>
      <c r="H41" s="574"/>
      <c r="I41" s="574"/>
      <c r="J41" s="574"/>
      <c r="K41" s="562"/>
      <c r="L41" s="562"/>
      <c r="M41" s="562"/>
      <c r="N41" s="562"/>
      <c r="O41" s="562"/>
      <c r="P41" s="507"/>
      <c r="Q41" s="507"/>
      <c r="R41" s="507"/>
      <c r="S41" s="507"/>
      <c r="T41" s="507"/>
      <c r="V41" s="509"/>
      <c r="W41" s="505"/>
      <c r="X41" s="505"/>
      <c r="Y41" s="505"/>
      <c r="Z41" s="505"/>
      <c r="AA41" s="505"/>
    </row>
    <row r="42" spans="1:27" s="508" customFormat="1" ht="45.75" customHeight="1" x14ac:dyDescent="0.2">
      <c r="A42" s="504"/>
      <c r="B42" s="505"/>
      <c r="C42" s="55"/>
      <c r="D42" s="506" t="str">
        <f>IF(D40="","","2.")</f>
        <v/>
      </c>
      <c r="E42" s="573" t="str">
        <f>IF(D40&gt;"", Datenblatt!AZ4,"")</f>
        <v/>
      </c>
      <c r="F42" s="574"/>
      <c r="G42" s="574"/>
      <c r="H42" s="562"/>
      <c r="I42" s="562"/>
      <c r="J42" s="562"/>
      <c r="K42" s="562"/>
      <c r="L42" s="562"/>
      <c r="M42" s="562"/>
      <c r="N42" s="562"/>
      <c r="O42" s="562"/>
      <c r="P42" s="507"/>
      <c r="Q42" s="507"/>
      <c r="R42" s="507"/>
      <c r="S42" s="507"/>
      <c r="T42" s="507"/>
      <c r="V42" s="3"/>
      <c r="W42" s="505"/>
      <c r="X42" s="505"/>
      <c r="Y42" s="505"/>
      <c r="Z42" s="505"/>
      <c r="AA42" s="505"/>
    </row>
    <row r="43" spans="1:27" s="508" customFormat="1" ht="45.75" customHeight="1" x14ac:dyDescent="0.2">
      <c r="A43" s="504"/>
      <c r="B43" s="505"/>
      <c r="C43" s="55"/>
      <c r="D43" s="506" t="str">
        <f>IF(D40="","","3.")</f>
        <v/>
      </c>
      <c r="E43" s="573" t="str">
        <f>IF(D40&gt;"", Datenblatt!AZ5,"")</f>
        <v/>
      </c>
      <c r="F43" s="574"/>
      <c r="G43" s="574"/>
      <c r="H43" s="574"/>
      <c r="I43" s="574"/>
      <c r="J43" s="562"/>
      <c r="K43" s="562"/>
      <c r="L43" s="562"/>
      <c r="M43" s="562"/>
      <c r="N43" s="562"/>
      <c r="O43" s="562"/>
      <c r="P43" s="507"/>
      <c r="Q43" s="507"/>
      <c r="R43" s="507"/>
      <c r="S43" s="507"/>
      <c r="T43" s="507"/>
      <c r="V43" s="3"/>
      <c r="W43" s="505"/>
      <c r="X43" s="505"/>
      <c r="Y43" s="505"/>
      <c r="Z43" s="505"/>
      <c r="AA43" s="505"/>
    </row>
    <row r="44" spans="1:27" s="508" customFormat="1" ht="45.75" customHeight="1" x14ac:dyDescent="0.2">
      <c r="A44" s="504"/>
      <c r="B44" s="505"/>
      <c r="C44" s="55"/>
      <c r="D44" s="524" t="str">
        <f>IF(Datenblatt!I15="1","4.","")</f>
        <v/>
      </c>
      <c r="E44" s="573" t="str">
        <f>IF(D44&gt;"", Datenblatt!AZ6,"")</f>
        <v/>
      </c>
      <c r="F44" s="574"/>
      <c r="G44" s="574"/>
      <c r="H44" s="574"/>
      <c r="I44" s="574"/>
      <c r="J44" s="562"/>
      <c r="K44" s="562"/>
      <c r="L44" s="562"/>
      <c r="M44" s="562"/>
      <c r="N44" s="562"/>
      <c r="O44" s="562"/>
      <c r="P44" s="507"/>
      <c r="Q44" s="507"/>
      <c r="R44" s="507"/>
      <c r="S44" s="507"/>
      <c r="T44" s="507"/>
      <c r="V44" s="3"/>
      <c r="W44" s="505"/>
      <c r="X44" s="505"/>
      <c r="Y44" s="505"/>
      <c r="Z44" s="505"/>
      <c r="AA44" s="505"/>
    </row>
    <row r="45" spans="1:27" s="508" customFormat="1" ht="45.75" customHeight="1" x14ac:dyDescent="0.2">
      <c r="A45" s="504"/>
      <c r="B45" s="505"/>
      <c r="C45" s="55"/>
      <c r="D45" s="524" t="str">
        <f>IF(Datenblatt!K15=2,"5.","")</f>
        <v/>
      </c>
      <c r="E45" s="573" t="str">
        <f>IF(D45&gt;"", Datenblatt!AZ7,"")</f>
        <v/>
      </c>
      <c r="F45" s="574"/>
      <c r="G45" s="574"/>
      <c r="H45" s="574"/>
      <c r="I45" s="574"/>
      <c r="J45" s="562"/>
      <c r="K45" s="562"/>
      <c r="L45" s="562"/>
      <c r="M45" s="562"/>
      <c r="N45" s="562"/>
      <c r="O45" s="562"/>
      <c r="P45" s="507"/>
      <c r="Q45" s="507"/>
      <c r="R45" s="507"/>
      <c r="S45" s="507"/>
      <c r="T45" s="507"/>
      <c r="V45" s="3"/>
      <c r="W45" s="505"/>
      <c r="X45" s="505"/>
      <c r="Y45" s="505"/>
      <c r="Z45" s="505"/>
      <c r="AA45" s="505"/>
    </row>
    <row r="46" spans="1:27" s="513" customFormat="1" ht="46.5" customHeight="1" x14ac:dyDescent="0.4">
      <c r="A46" s="431"/>
      <c r="B46" s="510"/>
      <c r="C46" s="511"/>
      <c r="P46" s="503"/>
      <c r="Q46" s="503"/>
      <c r="R46" s="503"/>
      <c r="S46" s="503"/>
      <c r="T46" s="503"/>
      <c r="V46" s="514"/>
      <c r="W46" s="510"/>
      <c r="X46" s="510"/>
      <c r="Y46" s="510"/>
      <c r="Z46" s="510"/>
      <c r="AA46" s="510"/>
    </row>
    <row r="47" spans="1:27" s="517" customFormat="1" ht="94.5" customHeight="1" x14ac:dyDescent="0.2">
      <c r="A47" s="431"/>
      <c r="B47" s="515"/>
      <c r="C47" s="511"/>
      <c r="D47" s="601" t="s">
        <v>223</v>
      </c>
      <c r="E47" s="602"/>
      <c r="F47" s="602"/>
      <c r="G47" s="602"/>
      <c r="H47" s="602"/>
      <c r="I47" s="602"/>
      <c r="J47" s="602"/>
      <c r="K47" s="602"/>
      <c r="L47" s="602"/>
      <c r="M47" s="602"/>
      <c r="N47" s="602"/>
      <c r="O47" s="602"/>
      <c r="P47" s="602"/>
      <c r="Q47" s="602"/>
      <c r="R47" s="602"/>
      <c r="S47" s="602"/>
      <c r="T47" s="602"/>
      <c r="U47" s="602"/>
      <c r="V47" s="516"/>
      <c r="W47" s="515"/>
      <c r="X47" s="515"/>
      <c r="Y47" s="515"/>
      <c r="Z47" s="515"/>
      <c r="AA47" s="515"/>
    </row>
    <row r="48" spans="1:27" s="517" customFormat="1" ht="191.25" customHeight="1" x14ac:dyDescent="0.2">
      <c r="A48" s="431"/>
      <c r="B48" s="515"/>
      <c r="C48" s="511"/>
      <c r="D48" s="602"/>
      <c r="E48" s="602"/>
      <c r="F48" s="602"/>
      <c r="G48" s="602"/>
      <c r="H48" s="602"/>
      <c r="I48" s="602"/>
      <c r="J48" s="602"/>
      <c r="K48" s="602"/>
      <c r="L48" s="602"/>
      <c r="M48" s="602"/>
      <c r="N48" s="602"/>
      <c r="O48" s="602"/>
      <c r="P48" s="602"/>
      <c r="Q48" s="602"/>
      <c r="R48" s="602"/>
      <c r="S48" s="602"/>
      <c r="T48" s="602"/>
      <c r="U48" s="602"/>
      <c r="V48" s="516"/>
      <c r="W48" s="515"/>
      <c r="X48" s="515"/>
      <c r="Y48" s="515"/>
      <c r="Z48" s="515"/>
      <c r="AA48" s="515"/>
    </row>
    <row r="49" spans="1:41" s="517" customFormat="1" ht="61.5" customHeight="1" x14ac:dyDescent="0.2">
      <c r="A49" s="431"/>
      <c r="B49" s="515"/>
      <c r="C49" s="511"/>
      <c r="D49" s="512"/>
      <c r="E49" s="512"/>
      <c r="F49" s="512"/>
      <c r="G49" s="512"/>
      <c r="H49" s="512"/>
      <c r="I49" s="512"/>
      <c r="J49" s="512"/>
      <c r="K49" s="512"/>
      <c r="L49" s="512"/>
      <c r="M49" s="512"/>
      <c r="N49" s="512"/>
      <c r="O49" s="512"/>
      <c r="P49" s="512"/>
      <c r="Q49" s="512"/>
      <c r="R49" s="512"/>
      <c r="S49" s="512"/>
      <c r="T49" s="512"/>
      <c r="U49" s="512"/>
      <c r="V49" s="516"/>
      <c r="W49" s="515"/>
      <c r="X49" s="515"/>
      <c r="Y49" s="515"/>
      <c r="Z49" s="515"/>
      <c r="AA49" s="515"/>
    </row>
    <row r="50" spans="1:41" s="8" customFormat="1" ht="12.75" x14ac:dyDescent="0.2">
      <c r="A50" s="431"/>
      <c r="B50" s="113"/>
      <c r="C50" s="401"/>
      <c r="D50" s="228"/>
      <c r="E50" s="228"/>
      <c r="F50" s="228"/>
      <c r="G50" s="228"/>
      <c r="H50" s="228"/>
      <c r="I50" s="228"/>
      <c r="J50" s="228"/>
      <c r="K50" s="228"/>
      <c r="L50" s="228"/>
      <c r="M50" s="228"/>
      <c r="N50" s="228"/>
      <c r="O50" s="228"/>
      <c r="P50" s="228"/>
      <c r="Q50" s="228"/>
      <c r="R50" s="228"/>
      <c r="S50" s="228"/>
      <c r="T50" s="228"/>
      <c r="U50" s="228"/>
      <c r="V50" s="29"/>
      <c r="W50" s="113"/>
      <c r="X50" s="113"/>
      <c r="Y50" s="113"/>
      <c r="Z50" s="113"/>
      <c r="AA50" s="113"/>
    </row>
    <row r="51" spans="1:41" s="8" customFormat="1" ht="12.75" x14ac:dyDescent="0.2">
      <c r="A51" s="431"/>
      <c r="B51" s="113"/>
      <c r="C51" s="401"/>
      <c r="D51" s="228"/>
      <c r="E51" s="228"/>
      <c r="F51" s="228"/>
      <c r="G51" s="228"/>
      <c r="H51" s="228"/>
      <c r="I51" s="228"/>
      <c r="J51" s="228"/>
      <c r="K51" s="228"/>
      <c r="L51" s="228"/>
      <c r="M51" s="228"/>
      <c r="N51" s="228"/>
      <c r="O51" s="228"/>
      <c r="P51" s="228"/>
      <c r="Q51" s="228"/>
      <c r="R51" s="228"/>
      <c r="S51" s="228"/>
      <c r="T51" s="228"/>
      <c r="U51" s="228"/>
      <c r="V51" s="29"/>
      <c r="W51" s="113"/>
      <c r="X51" s="113"/>
      <c r="Y51" s="113"/>
      <c r="Z51" s="113"/>
      <c r="AA51" s="113"/>
    </row>
    <row r="52" spans="1:41" s="8" customFormat="1" ht="12.75" x14ac:dyDescent="0.2">
      <c r="A52" s="431"/>
      <c r="B52" s="113"/>
      <c r="C52" s="401"/>
      <c r="D52" s="228"/>
      <c r="E52" s="228"/>
      <c r="F52" s="228"/>
      <c r="G52" s="228"/>
      <c r="H52" s="228"/>
      <c r="I52" s="228"/>
      <c r="J52" s="228"/>
      <c r="K52" s="228"/>
      <c r="L52" s="228"/>
      <c r="M52" s="228"/>
      <c r="N52" s="228"/>
      <c r="O52" s="228"/>
      <c r="P52" s="228"/>
      <c r="Q52" s="228"/>
      <c r="R52" s="228"/>
      <c r="S52" s="228"/>
      <c r="T52" s="228"/>
      <c r="U52" s="228"/>
      <c r="V52" s="29"/>
      <c r="W52" s="113"/>
      <c r="X52" s="113"/>
      <c r="Y52" s="113"/>
      <c r="Z52" s="113"/>
      <c r="AA52" s="113"/>
    </row>
    <row r="53" spans="1:41" s="8" customFormat="1" ht="30.75" thickBot="1" x14ac:dyDescent="0.25">
      <c r="A53" s="431"/>
      <c r="B53" s="113"/>
      <c r="C53" s="359"/>
      <c r="D53" s="370"/>
      <c r="E53" s="228"/>
      <c r="F53" s="228"/>
      <c r="G53" s="228"/>
      <c r="H53" s="228"/>
      <c r="I53" s="228"/>
      <c r="J53" s="228"/>
      <c r="K53" s="228"/>
      <c r="L53" s="228"/>
      <c r="M53" s="228"/>
      <c r="N53" s="228"/>
      <c r="O53" s="228"/>
      <c r="P53" s="228"/>
      <c r="Q53" s="228"/>
      <c r="R53" s="228"/>
      <c r="S53" s="228"/>
      <c r="T53" s="372"/>
      <c r="U53" s="227"/>
      <c r="V53" s="29"/>
      <c r="W53" s="113"/>
      <c r="X53" s="113"/>
      <c r="Y53" s="113"/>
      <c r="Z53" s="113"/>
      <c r="AA53" s="113"/>
    </row>
    <row r="54" spans="1:41" s="243" customFormat="1" ht="53.25" customHeight="1" thickBot="1" x14ac:dyDescent="0.4">
      <c r="A54" s="571"/>
      <c r="B54" s="571"/>
      <c r="C54" s="571" t="s">
        <v>183</v>
      </c>
      <c r="D54" s="571"/>
      <c r="E54" s="571"/>
      <c r="F54" s="571"/>
      <c r="G54" s="571"/>
      <c r="H54" s="571"/>
      <c r="I54" s="571"/>
      <c r="J54" s="571"/>
      <c r="K54" s="571"/>
      <c r="L54" s="571"/>
      <c r="M54" s="571"/>
      <c r="N54" s="571"/>
      <c r="O54" s="571"/>
      <c r="P54" s="571"/>
      <c r="Q54" s="571"/>
      <c r="R54" s="571"/>
      <c r="S54" s="571"/>
      <c r="T54" s="571"/>
      <c r="U54" s="571"/>
      <c r="V54" s="238"/>
      <c r="W54" s="241"/>
      <c r="X54" s="241"/>
      <c r="Y54" s="241"/>
      <c r="Z54" s="241"/>
      <c r="AA54" s="241"/>
      <c r="AB54" s="241"/>
      <c r="AC54" s="241"/>
      <c r="AD54" s="241"/>
      <c r="AE54" s="241"/>
      <c r="AF54" s="241"/>
      <c r="AG54" s="241"/>
      <c r="AH54" s="241"/>
      <c r="AI54" s="241"/>
      <c r="AJ54" s="241"/>
      <c r="AK54" s="241"/>
      <c r="AL54" s="241"/>
      <c r="AM54" s="241"/>
      <c r="AN54" s="241"/>
      <c r="AO54" s="242"/>
    </row>
    <row r="55" spans="1:41" s="1" customFormat="1" ht="12.75" x14ac:dyDescent="0.2">
      <c r="A55" s="431"/>
      <c r="B55" s="49"/>
      <c r="C55" s="119"/>
      <c r="D55" s="119"/>
      <c r="E55" s="119"/>
      <c r="F55" s="119"/>
      <c r="G55" s="119"/>
      <c r="H55" s="119"/>
      <c r="I55" s="119"/>
      <c r="J55" s="119"/>
      <c r="K55" s="119"/>
      <c r="L55" s="119"/>
      <c r="M55" s="49"/>
      <c r="N55" s="49"/>
      <c r="O55" s="49"/>
      <c r="P55" s="576"/>
      <c r="Q55" s="576"/>
      <c r="R55" s="576"/>
      <c r="S55" s="576"/>
      <c r="T55" s="49"/>
      <c r="U55" s="49"/>
      <c r="V55" s="49"/>
      <c r="W55" s="49"/>
      <c r="X55" s="49"/>
      <c r="Y55" s="49"/>
      <c r="Z55" s="49"/>
      <c r="AA55" s="49"/>
    </row>
    <row r="56" spans="1:41" s="1" customFormat="1" ht="39" customHeight="1" x14ac:dyDescent="0.2">
      <c r="A56" s="431"/>
      <c r="B56" s="49"/>
      <c r="C56" s="119"/>
      <c r="D56" s="119"/>
      <c r="E56" s="119"/>
      <c r="F56" s="119"/>
      <c r="G56" s="119"/>
      <c r="H56" s="119"/>
      <c r="I56" s="119"/>
      <c r="J56" s="119"/>
      <c r="K56" s="119"/>
      <c r="L56" s="119"/>
      <c r="M56" s="49"/>
      <c r="N56" s="49"/>
      <c r="O56" s="49"/>
      <c r="P56" s="359"/>
      <c r="Q56" s="359"/>
      <c r="R56" s="359"/>
      <c r="S56" s="359"/>
      <c r="T56" s="49"/>
      <c r="U56" s="49"/>
      <c r="V56" s="49"/>
      <c r="W56" s="49"/>
      <c r="X56" s="49"/>
      <c r="Y56" s="49"/>
      <c r="Z56" s="49"/>
      <c r="AA56" s="49"/>
    </row>
    <row r="57" spans="1:41" s="1" customFormat="1" ht="66" customHeight="1" x14ac:dyDescent="0.2">
      <c r="A57" s="431"/>
      <c r="B57" s="49"/>
      <c r="C57" s="119"/>
      <c r="D57" s="119"/>
      <c r="E57" s="119"/>
      <c r="F57" s="119"/>
      <c r="G57" s="119"/>
      <c r="H57" s="119"/>
      <c r="I57" s="119"/>
      <c r="J57" s="119"/>
      <c r="K57" s="119"/>
      <c r="L57" s="119"/>
      <c r="M57" s="49"/>
      <c r="N57" s="49"/>
      <c r="O57" s="49"/>
      <c r="P57" s="576"/>
      <c r="Q57" s="576"/>
      <c r="R57" s="576"/>
      <c r="S57" s="576"/>
      <c r="T57" s="49"/>
      <c r="U57" s="49"/>
      <c r="V57" s="49"/>
      <c r="W57" s="49"/>
      <c r="X57" s="49"/>
      <c r="Y57" s="49"/>
      <c r="Z57" s="49"/>
      <c r="AA57" s="49"/>
    </row>
    <row r="58" spans="1:41" s="1" customFormat="1" ht="18" customHeight="1" x14ac:dyDescent="0.2">
      <c r="A58" s="431"/>
      <c r="B58" s="49"/>
      <c r="C58" s="119"/>
      <c r="E58" s="119"/>
      <c r="F58" s="119"/>
      <c r="G58" s="119"/>
      <c r="H58" s="119"/>
      <c r="I58" s="119"/>
      <c r="J58" s="119"/>
      <c r="K58" s="119"/>
      <c r="L58" s="119"/>
      <c r="M58" s="49"/>
      <c r="N58" s="49"/>
      <c r="O58" s="49"/>
      <c r="P58" s="576"/>
      <c r="Q58" s="576"/>
      <c r="R58" s="576"/>
      <c r="S58" s="576"/>
      <c r="T58" s="49"/>
      <c r="U58" s="49"/>
      <c r="V58" s="49"/>
      <c r="W58" s="49"/>
      <c r="X58" s="49"/>
      <c r="Y58" s="49"/>
      <c r="Z58" s="49"/>
      <c r="AA58" s="49"/>
    </row>
    <row r="59" spans="1:41" s="1" customFormat="1" ht="9.75" customHeight="1" x14ac:dyDescent="0.2">
      <c r="A59" s="431"/>
      <c r="B59" s="49"/>
      <c r="E59" s="119"/>
      <c r="F59" s="119"/>
      <c r="G59" s="119"/>
      <c r="H59" s="119"/>
      <c r="I59" s="119"/>
      <c r="J59" s="119"/>
      <c r="K59" s="119"/>
      <c r="L59" s="119"/>
      <c r="M59" s="49"/>
      <c r="N59" s="49"/>
      <c r="O59" s="49"/>
      <c r="P59" s="49"/>
      <c r="Q59" s="49"/>
      <c r="R59" s="49"/>
      <c r="S59" s="49"/>
      <c r="T59" s="49"/>
      <c r="U59" s="49"/>
      <c r="V59" s="49"/>
      <c r="W59" s="49"/>
      <c r="X59" s="49"/>
      <c r="Y59" s="49"/>
      <c r="Z59" s="49"/>
      <c r="AA59" s="49"/>
    </row>
    <row r="60" spans="1:41" s="1" customFormat="1" ht="35.25" customHeight="1" x14ac:dyDescent="0.2">
      <c r="A60" s="431"/>
      <c r="B60" s="49"/>
      <c r="C60" s="367" t="s">
        <v>62</v>
      </c>
      <c r="E60" s="119"/>
      <c r="F60" s="119"/>
      <c r="G60" s="119"/>
      <c r="H60" s="119"/>
      <c r="I60" s="119"/>
      <c r="J60" s="119"/>
      <c r="K60" s="119"/>
      <c r="L60" s="119"/>
      <c r="M60" s="49"/>
      <c r="N60" s="49"/>
      <c r="O60" s="49"/>
      <c r="P60" s="576"/>
      <c r="Q60" s="576"/>
      <c r="R60" s="576"/>
      <c r="S60" s="576"/>
      <c r="T60" s="49"/>
      <c r="U60" s="49"/>
      <c r="V60" s="49"/>
      <c r="W60" s="49"/>
      <c r="X60" s="196"/>
      <c r="Y60" s="49"/>
      <c r="Z60" s="49"/>
      <c r="AA60" s="49"/>
    </row>
    <row r="61" spans="1:41" s="1" customFormat="1" ht="18" customHeight="1" x14ac:dyDescent="0.2">
      <c r="A61" s="431"/>
      <c r="B61" s="49"/>
      <c r="C61" s="358"/>
      <c r="E61" s="119"/>
      <c r="F61" s="119"/>
      <c r="G61" s="119"/>
      <c r="H61" s="119"/>
      <c r="I61" s="119"/>
      <c r="J61" s="119"/>
      <c r="K61" s="119"/>
      <c r="L61" s="119"/>
      <c r="M61" s="49"/>
      <c r="N61" s="49"/>
      <c r="O61" s="49"/>
      <c r="P61" s="49"/>
      <c r="Q61" s="49"/>
      <c r="R61" s="49"/>
      <c r="S61" s="49"/>
      <c r="T61" s="49"/>
      <c r="U61" s="49"/>
      <c r="V61" s="49"/>
      <c r="W61" s="49"/>
      <c r="X61" s="49"/>
      <c r="Y61" s="49"/>
      <c r="Z61" s="49"/>
      <c r="AA61" s="49"/>
    </row>
    <row r="62" spans="1:41" s="1" customFormat="1" ht="18" customHeight="1" x14ac:dyDescent="0.2">
      <c r="A62" s="431"/>
      <c r="B62" s="49"/>
      <c r="C62" s="358"/>
      <c r="E62" s="119"/>
      <c r="F62" s="119"/>
      <c r="G62" s="119"/>
      <c r="H62" s="119"/>
      <c r="I62" s="119"/>
      <c r="J62" s="119"/>
      <c r="K62" s="119"/>
      <c r="L62" s="119"/>
      <c r="M62" s="49"/>
      <c r="N62" s="49"/>
      <c r="O62" s="49"/>
      <c r="P62" s="49"/>
      <c r="Q62" s="49"/>
      <c r="R62" s="49"/>
      <c r="S62" s="49"/>
      <c r="T62" s="49"/>
      <c r="U62" s="49"/>
      <c r="V62" s="49"/>
      <c r="W62" s="49"/>
      <c r="X62" s="49"/>
      <c r="Y62" s="49"/>
      <c r="Z62" s="49"/>
      <c r="AA62" s="49"/>
    </row>
    <row r="63" spans="1:41" s="1" customFormat="1" ht="18" customHeight="1" x14ac:dyDescent="0.2">
      <c r="A63" s="431"/>
      <c r="B63" s="49"/>
      <c r="C63" s="358"/>
      <c r="E63" s="119"/>
      <c r="F63" s="119"/>
      <c r="G63" s="119"/>
      <c r="H63" s="119"/>
      <c r="I63" s="119"/>
      <c r="J63" s="119"/>
      <c r="K63" s="119"/>
      <c r="L63" s="119"/>
      <c r="M63" s="49"/>
      <c r="N63" s="49"/>
      <c r="O63" s="49"/>
      <c r="P63" s="49"/>
      <c r="Q63" s="49"/>
      <c r="R63" s="49"/>
      <c r="S63" s="49"/>
      <c r="T63" s="49"/>
      <c r="U63" s="49"/>
      <c r="V63" s="49"/>
      <c r="W63" s="49"/>
      <c r="X63" s="49"/>
      <c r="Y63" s="49"/>
      <c r="Z63" s="49"/>
      <c r="AA63" s="49"/>
    </row>
    <row r="64" spans="1:41" s="1" customFormat="1" ht="18" customHeight="1" x14ac:dyDescent="0.35">
      <c r="A64" s="431"/>
      <c r="B64" s="49"/>
      <c r="C64" s="243"/>
      <c r="E64" s="119"/>
      <c r="F64" s="119"/>
      <c r="G64" s="119"/>
      <c r="H64" s="119"/>
      <c r="I64" s="119"/>
      <c r="J64" s="119"/>
      <c r="K64" s="119"/>
      <c r="L64" s="119"/>
      <c r="M64" s="49"/>
      <c r="N64" s="49"/>
      <c r="O64" s="49"/>
      <c r="P64" s="49"/>
      <c r="Q64" s="49"/>
      <c r="R64" s="49"/>
      <c r="S64" s="49"/>
      <c r="T64" s="49"/>
      <c r="U64" s="49"/>
      <c r="V64" s="49"/>
      <c r="W64" s="49"/>
      <c r="X64" s="49"/>
      <c r="Y64" s="49"/>
      <c r="Z64" s="49"/>
      <c r="AA64" s="49"/>
    </row>
    <row r="65" spans="1:27" s="1" customFormat="1" ht="18" customHeight="1" x14ac:dyDescent="0.35">
      <c r="A65" s="431"/>
      <c r="B65" s="49"/>
      <c r="C65" s="243"/>
      <c r="E65" s="119"/>
      <c r="F65" s="119"/>
      <c r="G65" s="119"/>
      <c r="H65" s="119"/>
      <c r="I65" s="119"/>
      <c r="J65" s="119"/>
      <c r="K65" s="119"/>
      <c r="L65" s="119"/>
      <c r="M65" s="49"/>
      <c r="N65" s="49"/>
      <c r="O65" s="49"/>
      <c r="P65" s="49"/>
      <c r="Q65" s="49"/>
      <c r="R65" s="49"/>
      <c r="S65" s="49"/>
      <c r="T65" s="49"/>
      <c r="U65" s="49"/>
      <c r="V65" s="49"/>
      <c r="W65" s="49"/>
      <c r="X65" s="49"/>
      <c r="Y65" s="49"/>
      <c r="Z65" s="49"/>
      <c r="AA65" s="49"/>
    </row>
    <row r="66" spans="1:27" s="1" customFormat="1" ht="40.5" customHeight="1" x14ac:dyDescent="0.2">
      <c r="A66" s="431"/>
      <c r="B66" s="49"/>
      <c r="C66" s="367" t="s">
        <v>60</v>
      </c>
      <c r="E66" s="119"/>
      <c r="F66" s="119"/>
      <c r="G66" s="119"/>
      <c r="H66" s="119"/>
      <c r="I66" s="119"/>
      <c r="J66" s="119"/>
      <c r="K66" s="119"/>
      <c r="L66" s="119"/>
      <c r="M66" s="49"/>
      <c r="N66" s="49"/>
      <c r="O66" s="49"/>
      <c r="P66" s="49"/>
      <c r="Q66" s="49"/>
      <c r="R66" s="49"/>
      <c r="S66" s="49"/>
      <c r="T66" s="49"/>
      <c r="U66" s="49"/>
      <c r="V66" s="49"/>
      <c r="W66" s="49"/>
      <c r="X66" s="49"/>
      <c r="Y66" s="49"/>
      <c r="Z66" s="49"/>
      <c r="AA66" s="49"/>
    </row>
    <row r="67" spans="1:27" s="1" customFormat="1" ht="18" customHeight="1" x14ac:dyDescent="0.2">
      <c r="A67" s="431"/>
      <c r="B67" s="49"/>
      <c r="C67" s="358"/>
      <c r="E67" s="119"/>
      <c r="F67" s="119"/>
      <c r="G67" s="119"/>
      <c r="H67" s="119"/>
      <c r="I67" s="119"/>
      <c r="J67" s="119"/>
      <c r="K67" s="119"/>
      <c r="L67" s="119"/>
      <c r="M67" s="49"/>
      <c r="N67" s="49"/>
      <c r="O67" s="49"/>
      <c r="P67" s="49"/>
      <c r="Q67" s="49"/>
      <c r="R67" s="49"/>
      <c r="S67" s="49"/>
      <c r="T67" s="49"/>
      <c r="U67" s="49"/>
      <c r="V67" s="49"/>
      <c r="W67" s="49"/>
      <c r="X67" s="49"/>
      <c r="Y67" s="49"/>
      <c r="Z67" s="49"/>
      <c r="AA67" s="49"/>
    </row>
    <row r="68" spans="1:27" s="1" customFormat="1" ht="18" customHeight="1" x14ac:dyDescent="0.35">
      <c r="A68" s="431"/>
      <c r="B68" s="49"/>
      <c r="C68" s="243"/>
      <c r="E68" s="119"/>
      <c r="F68" s="119"/>
      <c r="G68" s="119"/>
      <c r="H68" s="119"/>
      <c r="I68" s="119"/>
      <c r="J68" s="119"/>
      <c r="K68" s="119"/>
      <c r="L68" s="119"/>
      <c r="M68" s="49"/>
      <c r="N68" s="49"/>
      <c r="O68" s="49"/>
      <c r="P68" s="49"/>
      <c r="Q68" s="49"/>
      <c r="R68" s="49"/>
      <c r="S68" s="49"/>
      <c r="T68" s="49"/>
      <c r="U68" s="49"/>
      <c r="V68" s="49"/>
      <c r="W68" s="49"/>
      <c r="X68" s="49"/>
      <c r="Y68" s="49"/>
      <c r="Z68" s="49"/>
      <c r="AA68" s="49"/>
    </row>
    <row r="69" spans="1:27" s="1" customFormat="1" ht="18" customHeight="1" x14ac:dyDescent="0.35">
      <c r="A69" s="431"/>
      <c r="B69" s="49"/>
      <c r="C69" s="243"/>
      <c r="E69" s="119"/>
      <c r="F69" s="119"/>
      <c r="G69" s="119"/>
      <c r="H69" s="119"/>
      <c r="I69" s="119"/>
      <c r="J69" s="119"/>
      <c r="K69" s="119"/>
      <c r="L69" s="119"/>
      <c r="M69" s="49"/>
      <c r="N69" s="49"/>
      <c r="O69" s="49"/>
      <c r="P69" s="49"/>
      <c r="Q69" s="49"/>
      <c r="R69" s="49"/>
      <c r="S69" s="49"/>
      <c r="T69" s="49"/>
      <c r="U69" s="49"/>
      <c r="V69" s="49"/>
      <c r="W69" s="49"/>
      <c r="X69" s="49"/>
      <c r="Y69" s="49"/>
      <c r="Z69" s="49"/>
      <c r="AA69" s="49"/>
    </row>
    <row r="70" spans="1:27" s="1" customFormat="1" ht="18" customHeight="1" x14ac:dyDescent="0.35">
      <c r="A70" s="431"/>
      <c r="B70" s="49"/>
      <c r="C70" s="243"/>
      <c r="E70" s="119"/>
      <c r="F70" s="119"/>
      <c r="G70" s="119"/>
      <c r="H70" s="119"/>
      <c r="I70" s="119"/>
      <c r="J70" s="119"/>
      <c r="K70" s="119"/>
      <c r="L70" s="119"/>
      <c r="M70" s="49"/>
      <c r="N70" s="49"/>
      <c r="O70" s="49"/>
      <c r="P70" s="49"/>
      <c r="Q70" s="49"/>
      <c r="R70" s="49"/>
      <c r="S70" s="49"/>
      <c r="T70" s="49"/>
      <c r="U70" s="49"/>
      <c r="V70" s="49"/>
      <c r="W70" s="49"/>
      <c r="X70" s="49"/>
      <c r="Y70" s="49"/>
      <c r="Z70" s="49"/>
      <c r="AA70" s="49"/>
    </row>
    <row r="71" spans="1:27" s="1" customFormat="1" ht="8.25" customHeight="1" x14ac:dyDescent="0.2">
      <c r="A71" s="431"/>
      <c r="B71" s="49"/>
      <c r="C71" s="358"/>
      <c r="E71" s="119"/>
      <c r="F71" s="119"/>
      <c r="G71" s="119"/>
      <c r="H71" s="119"/>
      <c r="I71" s="119"/>
      <c r="J71" s="119"/>
      <c r="K71" s="119"/>
      <c r="L71" s="119"/>
      <c r="M71" s="49"/>
      <c r="N71" s="49"/>
      <c r="O71" s="49"/>
      <c r="P71" s="49"/>
      <c r="Q71" s="49"/>
      <c r="R71" s="49"/>
      <c r="S71" s="49"/>
      <c r="T71" s="49"/>
      <c r="U71" s="49"/>
      <c r="V71" s="49"/>
      <c r="W71" s="49"/>
      <c r="X71" s="49"/>
      <c r="Y71" s="49"/>
      <c r="Z71" s="49"/>
      <c r="AA71" s="49"/>
    </row>
    <row r="72" spans="1:27" s="1" customFormat="1" ht="45.75" customHeight="1" x14ac:dyDescent="0.2">
      <c r="A72" s="431"/>
      <c r="B72" s="49"/>
      <c r="C72" s="361" t="s">
        <v>59</v>
      </c>
      <c r="E72" s="119"/>
      <c r="F72" s="119"/>
      <c r="G72" s="119"/>
      <c r="H72" s="119"/>
      <c r="I72" s="119"/>
      <c r="J72" s="119"/>
      <c r="K72" s="119"/>
      <c r="L72" s="119"/>
      <c r="M72" s="49"/>
      <c r="N72" s="49"/>
      <c r="O72" s="49"/>
      <c r="P72" s="49"/>
      <c r="Q72" s="49"/>
      <c r="R72" s="49"/>
      <c r="S72" s="49"/>
      <c r="T72" s="49"/>
      <c r="U72" s="49"/>
      <c r="V72" s="49"/>
      <c r="W72" s="49"/>
      <c r="X72" s="49"/>
      <c r="Y72" s="49"/>
      <c r="Z72" s="49"/>
      <c r="AA72" s="49"/>
    </row>
    <row r="73" spans="1:27" s="1" customFormat="1" ht="18" customHeight="1" x14ac:dyDescent="0.35">
      <c r="A73" s="431"/>
      <c r="B73" s="49"/>
      <c r="C73" s="243"/>
      <c r="E73" s="119"/>
      <c r="F73" s="119"/>
      <c r="G73" s="119"/>
      <c r="H73" s="119"/>
      <c r="I73" s="119"/>
      <c r="J73" s="119"/>
      <c r="K73" s="119"/>
      <c r="L73" s="119"/>
      <c r="M73" s="49"/>
      <c r="N73" s="49"/>
      <c r="O73" s="49"/>
      <c r="P73" s="49"/>
      <c r="Q73" s="49"/>
      <c r="R73" s="49"/>
      <c r="S73" s="49"/>
      <c r="T73" s="49"/>
      <c r="U73" s="49"/>
      <c r="V73" s="49"/>
      <c r="W73" s="49"/>
      <c r="X73" s="49"/>
      <c r="Y73" s="49"/>
      <c r="Z73" s="49"/>
      <c r="AA73" s="49"/>
    </row>
    <row r="74" spans="1:27" s="1" customFormat="1" ht="18" customHeight="1" x14ac:dyDescent="0.35">
      <c r="A74" s="431"/>
      <c r="B74" s="49"/>
      <c r="C74" s="243"/>
      <c r="E74" s="119"/>
      <c r="F74" s="119"/>
      <c r="G74" s="119"/>
      <c r="H74" s="119"/>
      <c r="I74" s="119"/>
      <c r="J74" s="119"/>
      <c r="K74" s="119"/>
      <c r="L74" s="119"/>
      <c r="M74" s="49"/>
      <c r="N74" s="49"/>
      <c r="O74" s="49"/>
      <c r="P74" s="49"/>
      <c r="Q74" s="49"/>
      <c r="R74" s="49"/>
      <c r="S74" s="49"/>
      <c r="T74" s="49"/>
      <c r="U74" s="49"/>
      <c r="V74" s="49"/>
      <c r="W74" s="49"/>
      <c r="X74" s="49"/>
      <c r="Y74" s="49"/>
      <c r="Z74" s="49"/>
      <c r="AA74" s="49"/>
    </row>
    <row r="75" spans="1:27" s="1" customFormat="1" ht="18" customHeight="1" x14ac:dyDescent="0.35">
      <c r="A75" s="431"/>
      <c r="B75" s="49"/>
      <c r="C75" s="243"/>
      <c r="E75" s="119"/>
      <c r="F75" s="119"/>
      <c r="G75" s="119"/>
      <c r="H75" s="119"/>
      <c r="I75" s="119"/>
      <c r="J75" s="119"/>
      <c r="K75" s="119"/>
      <c r="L75" s="119"/>
      <c r="M75" s="49"/>
      <c r="N75" s="49"/>
      <c r="O75" s="49"/>
      <c r="P75" s="49"/>
      <c r="Q75" s="49"/>
      <c r="R75" s="49"/>
      <c r="S75" s="49"/>
      <c r="T75" s="49"/>
      <c r="U75" s="49"/>
      <c r="V75" s="49"/>
      <c r="W75" s="49"/>
      <c r="X75" s="49"/>
      <c r="Y75" s="49"/>
      <c r="Z75" s="49"/>
      <c r="AA75" s="49"/>
    </row>
    <row r="76" spans="1:27" s="1" customFormat="1" ht="18" customHeight="1" x14ac:dyDescent="0.35">
      <c r="A76" s="431"/>
      <c r="B76" s="49"/>
      <c r="C76" s="243"/>
      <c r="E76" s="119"/>
      <c r="F76" s="119"/>
      <c r="G76" s="119"/>
      <c r="H76" s="119"/>
      <c r="I76" s="119"/>
      <c r="J76" s="119"/>
      <c r="K76" s="119"/>
      <c r="L76" s="119"/>
      <c r="M76" s="49"/>
      <c r="N76" s="49"/>
      <c r="O76" s="49"/>
      <c r="P76" s="49"/>
      <c r="Q76" s="49"/>
      <c r="R76" s="49"/>
      <c r="S76" s="49"/>
      <c r="T76" s="49"/>
      <c r="U76" s="49"/>
      <c r="V76" s="49"/>
      <c r="W76" s="49"/>
      <c r="X76" s="49"/>
      <c r="Y76" s="49"/>
      <c r="Z76" s="49"/>
      <c r="AA76" s="49"/>
    </row>
    <row r="77" spans="1:27" s="1" customFormat="1" ht="37.5" customHeight="1" x14ac:dyDescent="0.4">
      <c r="A77" s="431"/>
      <c r="B77" s="49"/>
      <c r="C77" s="373" t="s">
        <v>63</v>
      </c>
      <c r="E77" s="119"/>
      <c r="F77" s="119"/>
      <c r="G77" s="119"/>
      <c r="H77" s="119"/>
      <c r="I77" s="119"/>
      <c r="J77" s="119"/>
      <c r="K77" s="119"/>
      <c r="L77" s="119"/>
      <c r="M77" s="49"/>
      <c r="N77" s="49"/>
      <c r="O77" s="49"/>
      <c r="P77" s="49"/>
      <c r="Q77" s="49"/>
      <c r="R77" s="49"/>
      <c r="S77" s="49"/>
      <c r="T77" s="49"/>
      <c r="U77" s="49"/>
      <c r="V77" s="49"/>
      <c r="W77" s="49"/>
      <c r="X77" s="49"/>
      <c r="Y77" s="49"/>
      <c r="Z77" s="49"/>
      <c r="AA77" s="49"/>
    </row>
    <row r="78" spans="1:27" s="1" customFormat="1" ht="18" customHeight="1" x14ac:dyDescent="0.35">
      <c r="A78" s="431"/>
      <c r="B78" s="49"/>
      <c r="C78" s="355"/>
      <c r="E78" s="119"/>
      <c r="F78" s="119"/>
      <c r="G78" s="119"/>
      <c r="H78" s="119"/>
      <c r="I78" s="119"/>
      <c r="J78" s="119"/>
      <c r="K78" s="119"/>
      <c r="L78" s="119"/>
      <c r="M78" s="49"/>
      <c r="N78" s="49"/>
      <c r="O78" s="49"/>
      <c r="P78" s="49"/>
      <c r="Q78" s="49"/>
      <c r="R78" s="49"/>
      <c r="S78" s="49"/>
      <c r="T78" s="49"/>
      <c r="U78" s="49"/>
      <c r="V78" s="49"/>
      <c r="W78" s="49"/>
      <c r="X78" s="49"/>
      <c r="Y78" s="49"/>
      <c r="Z78" s="49"/>
      <c r="AA78" s="49"/>
    </row>
    <row r="79" spans="1:27" s="1" customFormat="1" ht="18" customHeight="1" x14ac:dyDescent="0.35">
      <c r="A79" s="431"/>
      <c r="B79" s="49"/>
      <c r="C79" s="355"/>
      <c r="E79" s="119"/>
      <c r="F79" s="119"/>
      <c r="G79" s="119"/>
      <c r="H79" s="119"/>
      <c r="I79" s="119"/>
      <c r="J79" s="119"/>
      <c r="K79" s="119"/>
      <c r="L79" s="119"/>
      <c r="M79" s="49"/>
      <c r="N79" s="49"/>
      <c r="O79" s="49"/>
      <c r="P79" s="49"/>
      <c r="Q79" s="49"/>
      <c r="R79" s="49"/>
      <c r="S79" s="49"/>
      <c r="T79" s="49"/>
      <c r="U79" s="49"/>
      <c r="V79" s="49"/>
      <c r="W79" s="49"/>
      <c r="X79" s="49"/>
      <c r="Y79" s="49"/>
      <c r="Z79" s="49"/>
      <c r="AA79" s="49"/>
    </row>
    <row r="80" spans="1:27" s="1" customFormat="1" ht="18" customHeight="1" x14ac:dyDescent="0.35">
      <c r="A80" s="431"/>
      <c r="B80" s="49"/>
      <c r="C80" s="355"/>
      <c r="E80" s="119"/>
      <c r="F80" s="119"/>
      <c r="G80" s="119"/>
      <c r="H80" s="119"/>
      <c r="I80" s="119"/>
      <c r="J80" s="119"/>
      <c r="K80" s="119"/>
      <c r="L80" s="119"/>
      <c r="M80" s="49"/>
      <c r="N80" s="49"/>
      <c r="O80" s="49"/>
      <c r="P80" s="49"/>
      <c r="Q80" s="49"/>
      <c r="R80" s="49"/>
      <c r="S80" s="49"/>
      <c r="T80" s="49"/>
      <c r="U80" s="49"/>
      <c r="V80" s="49"/>
      <c r="W80" s="49"/>
      <c r="X80" s="49"/>
      <c r="Y80" s="49"/>
      <c r="Z80" s="49"/>
      <c r="AA80" s="49"/>
    </row>
    <row r="81" spans="1:27" s="1" customFormat="1" ht="18.75" customHeight="1" x14ac:dyDescent="0.35">
      <c r="A81" s="431"/>
      <c r="B81" s="49"/>
      <c r="C81" s="355"/>
      <c r="E81" s="119"/>
      <c r="F81" s="119"/>
      <c r="G81" s="119"/>
      <c r="H81" s="119"/>
      <c r="I81" s="119"/>
      <c r="J81" s="119"/>
      <c r="K81" s="119"/>
      <c r="L81" s="119"/>
      <c r="M81" s="49"/>
      <c r="N81" s="49"/>
      <c r="O81" s="49"/>
      <c r="P81" s="49"/>
      <c r="Q81" s="49"/>
      <c r="R81" s="49"/>
      <c r="S81" s="49"/>
      <c r="T81" s="49"/>
      <c r="U81" s="49"/>
      <c r="V81" s="49"/>
      <c r="W81" s="49"/>
      <c r="X81" s="49"/>
      <c r="Y81" s="49"/>
      <c r="Z81" s="49"/>
      <c r="AA81" s="49"/>
    </row>
    <row r="82" spans="1:27" s="1" customFormat="1" ht="18.75" customHeight="1" x14ac:dyDescent="0.35">
      <c r="A82" s="431"/>
      <c r="B82" s="49"/>
      <c r="C82" s="355"/>
      <c r="E82" s="119"/>
      <c r="F82" s="119"/>
      <c r="G82" s="119"/>
      <c r="H82" s="119"/>
      <c r="I82" s="119"/>
      <c r="J82" s="119"/>
      <c r="K82" s="119"/>
      <c r="L82" s="119"/>
      <c r="M82" s="49"/>
      <c r="N82" s="49"/>
      <c r="O82" s="49"/>
      <c r="P82" s="49"/>
      <c r="Q82" s="49"/>
      <c r="R82" s="49"/>
      <c r="S82" s="49"/>
      <c r="T82" s="49"/>
      <c r="U82" s="49"/>
      <c r="V82" s="49"/>
      <c r="W82" s="49"/>
      <c r="X82" s="49"/>
      <c r="Y82" s="49"/>
      <c r="Z82" s="49"/>
      <c r="AA82" s="49"/>
    </row>
    <row r="83" spans="1:27" s="1" customFormat="1" ht="18.75" customHeight="1" x14ac:dyDescent="0.2">
      <c r="A83" s="431"/>
      <c r="B83" s="49"/>
      <c r="E83" s="119"/>
      <c r="F83" s="119"/>
      <c r="G83" s="119"/>
      <c r="H83" s="119"/>
      <c r="I83" s="119"/>
      <c r="J83" s="119"/>
      <c r="K83" s="119"/>
      <c r="L83" s="119"/>
      <c r="M83" s="49"/>
      <c r="N83" s="49"/>
      <c r="O83" s="49"/>
      <c r="P83" s="49"/>
      <c r="Q83" s="49"/>
      <c r="R83" s="49"/>
      <c r="S83" s="49"/>
      <c r="T83" s="49"/>
      <c r="U83" s="49"/>
      <c r="V83" s="49"/>
      <c r="W83" s="49"/>
      <c r="X83" s="49"/>
      <c r="Y83" s="49"/>
      <c r="Z83" s="49"/>
      <c r="AA83" s="49"/>
    </row>
    <row r="84" spans="1:27" s="1" customFormat="1" ht="18.75" customHeight="1" x14ac:dyDescent="0.2">
      <c r="A84" s="431"/>
      <c r="B84" s="49"/>
      <c r="C84" s="119"/>
      <c r="E84" s="119"/>
      <c r="F84" s="119"/>
      <c r="G84" s="119"/>
      <c r="H84" s="119"/>
      <c r="I84" s="119"/>
      <c r="J84" s="119"/>
      <c r="K84" s="119"/>
      <c r="L84" s="119"/>
      <c r="M84" s="49"/>
      <c r="N84" s="49"/>
      <c r="O84" s="49"/>
      <c r="P84" s="49"/>
      <c r="Q84" s="49"/>
      <c r="R84" s="49"/>
      <c r="S84" s="49"/>
      <c r="T84" s="49"/>
      <c r="U84" s="49"/>
      <c r="V84" s="49"/>
      <c r="W84" s="49"/>
      <c r="X84" s="49"/>
      <c r="Y84" s="49"/>
      <c r="Z84" s="49"/>
      <c r="AA84" s="49"/>
    </row>
    <row r="85" spans="1:27" s="1" customFormat="1" ht="36" customHeight="1" x14ac:dyDescent="0.4">
      <c r="A85" s="431"/>
      <c r="B85" s="49"/>
      <c r="C85" s="361" t="s">
        <v>62</v>
      </c>
      <c r="D85" s="362"/>
      <c r="E85" s="363"/>
      <c r="G85" s="577" t="str">
        <f>Datenblatt!AC26</f>
        <v/>
      </c>
      <c r="H85" s="579"/>
      <c r="I85" s="579"/>
      <c r="J85" s="579"/>
      <c r="K85" s="579"/>
      <c r="L85" s="579"/>
      <c r="M85" s="579"/>
      <c r="N85" s="579"/>
      <c r="O85" s="579"/>
      <c r="P85" s="579"/>
      <c r="Q85" s="579"/>
      <c r="R85" s="579"/>
      <c r="S85" s="579"/>
      <c r="T85" s="579"/>
      <c r="U85" s="579"/>
      <c r="V85" s="579"/>
      <c r="W85" s="579"/>
      <c r="X85" s="49"/>
      <c r="Y85" s="49"/>
      <c r="Z85" s="49"/>
      <c r="AA85" s="49"/>
    </row>
    <row r="86" spans="1:27" s="228" customFormat="1" ht="41.25" customHeight="1" x14ac:dyDescent="0.2">
      <c r="A86" s="431"/>
      <c r="B86" s="49"/>
      <c r="C86" s="593" t="str">
        <f>Datenblatt!AB26</f>
        <v/>
      </c>
      <c r="D86" s="593"/>
      <c r="E86" s="590"/>
      <c r="G86" s="364"/>
      <c r="H86" s="364"/>
      <c r="I86" s="364"/>
      <c r="J86" s="365"/>
      <c r="K86" s="365"/>
      <c r="L86" s="365"/>
      <c r="M86" s="365"/>
      <c r="N86" s="365"/>
      <c r="O86" s="365"/>
      <c r="P86" s="365"/>
      <c r="Q86" s="365"/>
      <c r="R86" s="365"/>
      <c r="S86" s="365"/>
      <c r="T86" s="365"/>
      <c r="U86" s="365"/>
      <c r="V86" s="365"/>
      <c r="W86" s="365"/>
      <c r="X86" s="229"/>
      <c r="Y86" s="229"/>
      <c r="Z86" s="229"/>
      <c r="AA86" s="229"/>
    </row>
    <row r="87" spans="1:27" s="228" customFormat="1" ht="91.5" customHeight="1" x14ac:dyDescent="0.2">
      <c r="A87" s="431"/>
      <c r="B87" s="49"/>
      <c r="C87" s="593"/>
      <c r="D87" s="593"/>
      <c r="E87" s="590"/>
      <c r="G87" s="580" t="str">
        <f xml:space="preserve"> IF(Datenblatt!AB25&lt;=100%, Datenblatt!AG26, "")</f>
        <v>Bei der Wissenserzeugung wird neues Wissen intern entwickelt oder aus dem Umfeld des Unternehmens bezogen. Die Erzeugung von Wissen weist oft hohen kreativen schöpferischen Anteil auf. Der Einsatz von Methoden zur bewussten Steuerung dieses Prozesses, wie z.B. die Diskussion und Reflexion von Projekterfahrungen, wird hier hinterfragt. Neues Wissen kann aber auch durch Schulungen, Kundengesprächen oder durch die Einstellung neuer Mitarbeiter erworben werden.</v>
      </c>
      <c r="H87" s="544"/>
      <c r="I87" s="544"/>
      <c r="J87" s="544"/>
      <c r="K87" s="544"/>
      <c r="L87" s="544"/>
      <c r="M87" s="544"/>
      <c r="N87" s="544"/>
      <c r="O87" s="544"/>
      <c r="P87" s="544"/>
      <c r="Q87" s="544"/>
      <c r="R87" s="544"/>
      <c r="S87" s="544"/>
      <c r="T87" s="544"/>
      <c r="U87" s="544"/>
      <c r="V87" s="365"/>
      <c r="W87" s="365"/>
      <c r="X87" s="229"/>
      <c r="Y87" s="229"/>
      <c r="Z87" s="229"/>
      <c r="AA87" s="229"/>
    </row>
    <row r="88" spans="1:27" s="228" customFormat="1" ht="93.75" customHeight="1" x14ac:dyDescent="0.4">
      <c r="A88" s="431"/>
      <c r="B88" s="49"/>
      <c r="C88" s="590"/>
      <c r="D88" s="590"/>
      <c r="E88" s="590"/>
      <c r="G88" s="544"/>
      <c r="H88" s="544"/>
      <c r="I88" s="544"/>
      <c r="J88" s="544"/>
      <c r="K88" s="544"/>
      <c r="L88" s="544"/>
      <c r="M88" s="544"/>
      <c r="N88" s="544"/>
      <c r="O88" s="544"/>
      <c r="P88" s="544"/>
      <c r="Q88" s="544"/>
      <c r="R88" s="544"/>
      <c r="S88" s="544"/>
      <c r="T88" s="544"/>
      <c r="U88" s="544"/>
      <c r="V88" s="371"/>
      <c r="W88" s="365"/>
      <c r="X88" s="229"/>
      <c r="Y88" s="229"/>
      <c r="Z88" s="229"/>
      <c r="AA88" s="229"/>
    </row>
    <row r="89" spans="1:27" s="228" customFormat="1" ht="39" customHeight="1" x14ac:dyDescent="0.4">
      <c r="A89" s="431"/>
      <c r="B89" s="49"/>
      <c r="C89" s="534"/>
      <c r="D89" s="534"/>
      <c r="E89" s="119"/>
      <c r="G89" s="544"/>
      <c r="H89" s="544"/>
      <c r="I89" s="544"/>
      <c r="J89" s="544"/>
      <c r="K89" s="544"/>
      <c r="L89" s="544"/>
      <c r="M89" s="544"/>
      <c r="N89" s="544"/>
      <c r="O89" s="544"/>
      <c r="P89" s="544"/>
      <c r="Q89" s="544"/>
      <c r="R89" s="544"/>
      <c r="S89" s="544"/>
      <c r="T89" s="544"/>
      <c r="U89" s="544"/>
      <c r="V89" s="371"/>
      <c r="W89" s="365"/>
      <c r="X89" s="229"/>
      <c r="Y89" s="229"/>
      <c r="Z89" s="229"/>
      <c r="AA89" s="229"/>
    </row>
    <row r="90" spans="1:27" s="1" customFormat="1" ht="33.75" customHeight="1" x14ac:dyDescent="0.4">
      <c r="A90" s="431"/>
      <c r="B90" s="49"/>
      <c r="C90" s="119"/>
      <c r="E90" s="119"/>
      <c r="F90" s="119"/>
      <c r="G90" s="378"/>
      <c r="H90" s="378"/>
      <c r="I90" s="378"/>
      <c r="J90" s="378"/>
      <c r="K90" s="378"/>
      <c r="L90" s="378"/>
      <c r="M90" s="379"/>
      <c r="N90" s="379"/>
      <c r="O90" s="379"/>
      <c r="P90" s="379"/>
      <c r="Q90" s="379"/>
      <c r="R90" s="379"/>
      <c r="S90" s="379"/>
      <c r="T90" s="379"/>
      <c r="U90" s="379"/>
      <c r="V90" s="379"/>
      <c r="W90" s="379"/>
      <c r="X90" s="49"/>
      <c r="Y90" s="49"/>
      <c r="Z90" s="49"/>
      <c r="AA90" s="49"/>
    </row>
    <row r="91" spans="1:27" s="1" customFormat="1" ht="30" customHeight="1" x14ac:dyDescent="0.4">
      <c r="A91" s="431"/>
      <c r="B91" s="49"/>
      <c r="C91" s="367" t="s">
        <v>60</v>
      </c>
      <c r="D91" s="117"/>
      <c r="E91" s="163"/>
      <c r="G91" s="577" t="str">
        <f>Datenblatt!H26</f>
        <v/>
      </c>
      <c r="H91" s="579"/>
      <c r="I91" s="579"/>
      <c r="J91" s="579"/>
      <c r="K91" s="579"/>
      <c r="L91" s="579"/>
      <c r="M91" s="579"/>
      <c r="N91" s="579"/>
      <c r="O91" s="579"/>
      <c r="P91" s="579"/>
      <c r="Q91" s="579"/>
      <c r="R91" s="579"/>
      <c r="S91" s="579"/>
      <c r="T91" s="579"/>
      <c r="U91" s="579"/>
      <c r="V91" s="579"/>
      <c r="W91" s="579"/>
      <c r="X91" s="194"/>
      <c r="Y91" s="49"/>
      <c r="Z91" s="49"/>
      <c r="AA91" s="49"/>
    </row>
    <row r="92" spans="1:27" s="1" customFormat="1" ht="41.25" customHeight="1" x14ac:dyDescent="0.2">
      <c r="A92" s="431"/>
      <c r="B92" s="49"/>
      <c r="C92" s="604" t="str">
        <f>Datenblatt!G26</f>
        <v/>
      </c>
      <c r="D92" s="604"/>
      <c r="E92" s="590"/>
      <c r="G92" s="364"/>
      <c r="H92" s="364"/>
      <c r="I92" s="364"/>
      <c r="J92" s="365"/>
      <c r="K92" s="365"/>
      <c r="L92" s="365"/>
      <c r="M92" s="365"/>
      <c r="N92" s="365"/>
      <c r="O92" s="365"/>
      <c r="P92" s="365"/>
      <c r="Q92" s="365"/>
      <c r="R92" s="365"/>
      <c r="S92" s="365"/>
      <c r="T92" s="365"/>
      <c r="U92" s="365"/>
      <c r="V92" s="365"/>
      <c r="W92" s="365"/>
      <c r="X92" s="105"/>
      <c r="Y92" s="49"/>
      <c r="Z92" s="49"/>
      <c r="AA92" s="49"/>
    </row>
    <row r="93" spans="1:27" s="1" customFormat="1" ht="27.75" customHeight="1" x14ac:dyDescent="0.2">
      <c r="A93" s="431"/>
      <c r="B93" s="49"/>
      <c r="C93" s="604"/>
      <c r="D93" s="604"/>
      <c r="E93" s="590"/>
      <c r="G93" s="580" t="str">
        <f xml:space="preserve"> IF(Datenblatt!G25&lt;=100%, Datenblatt!L26, "")</f>
        <v>Die Speicherung von Wissen kann auf der individuellen (Bindung der Person an das Unternehmen), der kollektiven (Teambuilding) oder der elektronischen Ebene stattfinden. Im Kern geht es darum, wichtiges Wissen im Unternehmen zu bewahren. Die Güte der Kernaktivität äußert sich sowohl in der Schnelligkeit, in der Wissen gefunden werden kann, als auch in der Aktualität des Wissens. Einheitliche Speicherstrukturen und -regeln werden hier beispielsweise hinsichtlich ihrer Effizienz bewertet.</v>
      </c>
      <c r="H93" s="544"/>
      <c r="I93" s="544"/>
      <c r="J93" s="544"/>
      <c r="K93" s="544"/>
      <c r="L93" s="544"/>
      <c r="M93" s="544"/>
      <c r="N93" s="544"/>
      <c r="O93" s="544"/>
      <c r="P93" s="544"/>
      <c r="Q93" s="544"/>
      <c r="R93" s="544"/>
      <c r="S93" s="544"/>
      <c r="T93" s="544"/>
      <c r="U93" s="544"/>
      <c r="V93" s="365"/>
      <c r="W93" s="365"/>
      <c r="X93" s="105"/>
      <c r="Y93" s="49"/>
      <c r="Z93" s="49"/>
      <c r="AA93" s="49"/>
    </row>
    <row r="94" spans="1:27" s="1" customFormat="1" ht="69" customHeight="1" x14ac:dyDescent="0.4">
      <c r="A94" s="431"/>
      <c r="B94" s="49"/>
      <c r="C94" s="604"/>
      <c r="D94" s="604"/>
      <c r="E94" s="590"/>
      <c r="F94" s="356"/>
      <c r="G94" s="544"/>
      <c r="H94" s="544"/>
      <c r="I94" s="544"/>
      <c r="J94" s="544"/>
      <c r="K94" s="544"/>
      <c r="L94" s="544"/>
      <c r="M94" s="544"/>
      <c r="N94" s="544"/>
      <c r="O94" s="544"/>
      <c r="P94" s="544"/>
      <c r="Q94" s="544"/>
      <c r="R94" s="544"/>
      <c r="S94" s="544"/>
      <c r="T94" s="544"/>
      <c r="U94" s="544"/>
      <c r="V94" s="374"/>
      <c r="W94" s="374"/>
      <c r="X94" s="105"/>
      <c r="Y94" s="49"/>
      <c r="Z94" s="49"/>
      <c r="AA94" s="49"/>
    </row>
    <row r="95" spans="1:27" s="1" customFormat="1" ht="35.25" customHeight="1" x14ac:dyDescent="0.4">
      <c r="A95" s="431"/>
      <c r="B95" s="49"/>
      <c r="C95" s="590"/>
      <c r="D95" s="590"/>
      <c r="E95" s="590"/>
      <c r="G95" s="544"/>
      <c r="H95" s="544"/>
      <c r="I95" s="544"/>
      <c r="J95" s="544"/>
      <c r="K95" s="544"/>
      <c r="L95" s="544"/>
      <c r="M95" s="544"/>
      <c r="N95" s="544"/>
      <c r="O95" s="544"/>
      <c r="P95" s="544"/>
      <c r="Q95" s="544"/>
      <c r="R95" s="544"/>
      <c r="S95" s="544"/>
      <c r="T95" s="544"/>
      <c r="U95" s="544"/>
      <c r="V95" s="374"/>
      <c r="W95" s="374"/>
      <c r="X95" s="105"/>
      <c r="Y95" s="49"/>
      <c r="Z95" s="49"/>
      <c r="AA95" s="49"/>
    </row>
    <row r="96" spans="1:27" s="1" customFormat="1" ht="45" customHeight="1" x14ac:dyDescent="0.4">
      <c r="A96" s="431"/>
      <c r="B96" s="49"/>
      <c r="C96" s="590"/>
      <c r="D96" s="590"/>
      <c r="E96" s="590"/>
      <c r="G96" s="569"/>
      <c r="H96" s="569"/>
      <c r="I96" s="569"/>
      <c r="J96" s="569"/>
      <c r="K96" s="569"/>
      <c r="L96" s="569"/>
      <c r="M96" s="569"/>
      <c r="N96" s="569"/>
      <c r="O96" s="569"/>
      <c r="P96" s="569"/>
      <c r="Q96" s="569"/>
      <c r="R96" s="569"/>
      <c r="S96" s="569"/>
      <c r="T96" s="569"/>
      <c r="U96" s="569"/>
      <c r="V96" s="374"/>
      <c r="W96" s="374"/>
      <c r="X96" s="105"/>
      <c r="Y96" s="49"/>
      <c r="Z96" s="49"/>
      <c r="AA96" s="49"/>
    </row>
    <row r="97" spans="1:38" s="1" customFormat="1" ht="20.25" customHeight="1" x14ac:dyDescent="0.4">
      <c r="A97" s="431"/>
      <c r="B97" s="49"/>
      <c r="C97" s="120"/>
      <c r="D97" s="120"/>
      <c r="E97" s="164"/>
      <c r="G97" s="374"/>
      <c r="H97" s="374"/>
      <c r="I97" s="374"/>
      <c r="J97" s="374"/>
      <c r="K97" s="374"/>
      <c r="L97" s="374"/>
      <c r="M97" s="374"/>
      <c r="N97" s="374"/>
      <c r="O97" s="374"/>
      <c r="P97" s="374"/>
      <c r="Q97" s="374"/>
      <c r="R97" s="374"/>
      <c r="S97" s="374"/>
      <c r="T97" s="374"/>
      <c r="U97" s="374"/>
      <c r="V97" s="374"/>
      <c r="W97" s="374"/>
      <c r="X97" s="105"/>
      <c r="Y97" s="49"/>
      <c r="Z97" s="49"/>
      <c r="AA97" s="49"/>
    </row>
    <row r="98" spans="1:38" s="1" customFormat="1" ht="23.25" customHeight="1" x14ac:dyDescent="0.2">
      <c r="A98" s="431"/>
      <c r="B98" s="49"/>
      <c r="C98" s="120"/>
      <c r="D98" s="120"/>
      <c r="E98" s="164"/>
      <c r="F98" s="164"/>
      <c r="G98" s="380"/>
      <c r="H98" s="380"/>
      <c r="I98" s="380"/>
      <c r="J98" s="380"/>
      <c r="K98" s="380"/>
      <c r="L98" s="380"/>
      <c r="M98" s="380"/>
      <c r="N98" s="380"/>
      <c r="O98" s="380"/>
      <c r="P98" s="380"/>
      <c r="Q98" s="380"/>
      <c r="R98" s="380"/>
      <c r="S98" s="380"/>
      <c r="T98" s="380"/>
      <c r="U98" s="380"/>
      <c r="V98" s="380"/>
      <c r="W98" s="380"/>
      <c r="X98" s="105"/>
      <c r="Y98" s="49"/>
      <c r="Z98" s="49"/>
      <c r="AA98" s="49"/>
    </row>
    <row r="99" spans="1:38" s="29" customFormat="1" ht="62.25" customHeight="1" x14ac:dyDescent="0.4">
      <c r="A99" s="431"/>
      <c r="B99" s="112"/>
      <c r="C99" s="375" t="s">
        <v>59</v>
      </c>
      <c r="D99" s="254"/>
      <c r="E99" s="254"/>
      <c r="G99" s="577" t="str">
        <f>Datenblatt!R26</f>
        <v/>
      </c>
      <c r="H99" s="578"/>
      <c r="I99" s="578"/>
      <c r="J99" s="578"/>
      <c r="K99" s="578"/>
      <c r="L99" s="578"/>
      <c r="M99" s="578"/>
      <c r="N99" s="578"/>
      <c r="O99" s="578"/>
      <c r="P99" s="578"/>
      <c r="Q99" s="578"/>
      <c r="R99" s="578"/>
      <c r="S99" s="578"/>
      <c r="T99" s="578"/>
      <c r="U99" s="578"/>
      <c r="V99" s="371"/>
      <c r="W99" s="381"/>
      <c r="X99" s="193"/>
      <c r="Y99" s="112"/>
      <c r="Z99" s="112"/>
      <c r="AA99" s="112"/>
    </row>
    <row r="100" spans="1:38" s="1" customFormat="1" ht="34.5" customHeight="1" x14ac:dyDescent="0.2">
      <c r="A100" s="431"/>
      <c r="B100" s="49"/>
      <c r="C100" s="593" t="str">
        <f>Datenblatt!Q26</f>
        <v/>
      </c>
      <c r="D100" s="605"/>
      <c r="E100" s="590"/>
      <c r="G100" s="364"/>
      <c r="H100" s="364"/>
      <c r="I100" s="364"/>
      <c r="J100" s="365"/>
      <c r="K100" s="365"/>
      <c r="L100" s="365"/>
      <c r="M100" s="365"/>
      <c r="N100" s="365"/>
      <c r="O100" s="365"/>
      <c r="P100" s="365"/>
      <c r="Q100" s="365"/>
      <c r="R100" s="365"/>
      <c r="S100" s="365"/>
      <c r="T100" s="365"/>
      <c r="U100" s="365"/>
      <c r="V100" s="365"/>
      <c r="W100" s="364"/>
      <c r="X100" s="105"/>
      <c r="Y100" s="49"/>
      <c r="Z100" s="49"/>
      <c r="AA100" s="49"/>
      <c r="AL100" s="5"/>
    </row>
    <row r="101" spans="1:38" s="1" customFormat="1" ht="54" customHeight="1" x14ac:dyDescent="0.2">
      <c r="A101" s="431"/>
      <c r="B101" s="49"/>
      <c r="C101" s="590"/>
      <c r="D101" s="605"/>
      <c r="E101" s="590"/>
      <c r="G101" s="580" t="str">
        <f>IF(Datenblatt!Q25&lt;=100%,Datenblatt!W26,"")</f>
        <v>Um Wissen für die relevanten Personen nutzbar zu machen, muss es verteilt werden. Das Teilen von Wissen wird durch die technische Infrastruktur erleichtert, ersetzt jedoch nicht die Bereitschaft jedes einzelnen Mitarbeiters zur Wissensteilung. Neben formellen Verfahren zum Wissensaustausch (z.B. Besprechungen) spielen hier auch kulturelle Aspekte eine Rolle. Eine Differenzierzung nach abteilungsinterner und abteilungsübergreifender Wissensteilung kann wichtige Ansatzpunkte für die Einführung von Wissensmanagement liefern.</v>
      </c>
      <c r="H101" s="544"/>
      <c r="I101" s="544"/>
      <c r="J101" s="544"/>
      <c r="K101" s="544"/>
      <c r="L101" s="544"/>
      <c r="M101" s="544"/>
      <c r="N101" s="544"/>
      <c r="O101" s="544"/>
      <c r="P101" s="544"/>
      <c r="Q101" s="544"/>
      <c r="R101" s="544"/>
      <c r="S101" s="544"/>
      <c r="T101" s="544"/>
      <c r="U101" s="544"/>
      <c r="V101" s="365"/>
      <c r="W101" s="376"/>
      <c r="X101" s="105"/>
      <c r="Y101" s="49"/>
      <c r="Z101" s="49"/>
      <c r="AA101" s="49"/>
      <c r="AL101" s="5"/>
    </row>
    <row r="102" spans="1:38" s="1" customFormat="1" ht="63.75" customHeight="1" x14ac:dyDescent="0.2">
      <c r="A102" s="431"/>
      <c r="B102" s="49"/>
      <c r="C102" s="590"/>
      <c r="D102" s="605"/>
      <c r="E102" s="590"/>
      <c r="F102" s="356"/>
      <c r="G102" s="544"/>
      <c r="H102" s="544"/>
      <c r="I102" s="544"/>
      <c r="J102" s="544"/>
      <c r="K102" s="544"/>
      <c r="L102" s="544"/>
      <c r="M102" s="544"/>
      <c r="N102" s="544"/>
      <c r="O102" s="544"/>
      <c r="P102" s="544"/>
      <c r="Q102" s="544"/>
      <c r="R102" s="544"/>
      <c r="S102" s="544"/>
      <c r="T102" s="544"/>
      <c r="U102" s="544"/>
      <c r="V102" s="366"/>
      <c r="W102" s="377"/>
      <c r="X102" s="105"/>
      <c r="Y102" s="49"/>
      <c r="Z102" s="49"/>
      <c r="AA102" s="49"/>
      <c r="AL102" s="5"/>
    </row>
    <row r="103" spans="1:38" s="1" customFormat="1" ht="60.75" customHeight="1" x14ac:dyDescent="0.2">
      <c r="A103" s="431"/>
      <c r="B103" s="49"/>
      <c r="C103" s="590"/>
      <c r="D103" s="590"/>
      <c r="E103" s="590"/>
      <c r="F103" s="356"/>
      <c r="G103" s="544"/>
      <c r="H103" s="544"/>
      <c r="I103" s="544"/>
      <c r="J103" s="544"/>
      <c r="K103" s="544"/>
      <c r="L103" s="544"/>
      <c r="M103" s="544"/>
      <c r="N103" s="544"/>
      <c r="O103" s="544"/>
      <c r="P103" s="544"/>
      <c r="Q103" s="544"/>
      <c r="R103" s="544"/>
      <c r="S103" s="544"/>
      <c r="T103" s="544"/>
      <c r="U103" s="544"/>
      <c r="V103" s="366"/>
      <c r="W103" s="377"/>
      <c r="X103" s="105"/>
      <c r="Y103" s="49"/>
      <c r="Z103" s="49"/>
      <c r="AA103" s="49"/>
      <c r="AL103" s="5"/>
    </row>
    <row r="104" spans="1:38" ht="41.25" customHeight="1" x14ac:dyDescent="0.2">
      <c r="A104" s="431"/>
      <c r="B104" s="49"/>
      <c r="C104" s="536"/>
      <c r="D104" s="537"/>
      <c r="E104" s="165"/>
      <c r="F104" s="356"/>
      <c r="G104" s="544"/>
      <c r="H104" s="544"/>
      <c r="I104" s="544"/>
      <c r="J104" s="544"/>
      <c r="K104" s="544"/>
      <c r="L104" s="544"/>
      <c r="M104" s="544"/>
      <c r="N104" s="544"/>
      <c r="O104" s="544"/>
      <c r="P104" s="544"/>
      <c r="Q104" s="544"/>
      <c r="R104" s="544"/>
      <c r="S104" s="544"/>
      <c r="T104" s="544"/>
      <c r="U104" s="544"/>
      <c r="V104" s="366"/>
      <c r="W104" s="377"/>
      <c r="X104" s="229"/>
      <c r="Y104" s="359"/>
      <c r="Z104" s="359"/>
      <c r="AA104" s="359"/>
      <c r="AL104" s="237"/>
    </row>
    <row r="105" spans="1:38" ht="33.75" customHeight="1" x14ac:dyDescent="0.4">
      <c r="A105" s="431"/>
      <c r="B105" s="234"/>
      <c r="C105" s="255"/>
      <c r="D105" s="255"/>
      <c r="E105" s="255"/>
      <c r="F105" s="256"/>
      <c r="G105" s="364"/>
      <c r="H105" s="364"/>
      <c r="I105" s="364"/>
      <c r="J105" s="364"/>
      <c r="K105" s="364"/>
      <c r="L105" s="364"/>
      <c r="M105" s="364"/>
      <c r="N105" s="364"/>
      <c r="O105" s="364"/>
      <c r="P105" s="364"/>
      <c r="Q105" s="364"/>
      <c r="R105" s="364"/>
      <c r="S105" s="364"/>
      <c r="T105" s="364"/>
      <c r="U105" s="382"/>
      <c r="V105" s="382"/>
      <c r="W105" s="382"/>
      <c r="X105" s="229"/>
      <c r="Y105" s="359"/>
      <c r="Z105" s="359"/>
      <c r="AA105" s="359"/>
    </row>
    <row r="106" spans="1:38" s="29" customFormat="1" ht="51" customHeight="1" x14ac:dyDescent="0.4">
      <c r="A106" s="436"/>
      <c r="B106" s="112"/>
      <c r="C106" s="361" t="s">
        <v>63</v>
      </c>
      <c r="D106" s="254"/>
      <c r="E106" s="254"/>
      <c r="G106" s="577" t="str">
        <f>Datenblatt!AL26</f>
        <v/>
      </c>
      <c r="H106" s="579"/>
      <c r="I106" s="579"/>
      <c r="J106" s="579"/>
      <c r="K106" s="579"/>
      <c r="L106" s="579"/>
      <c r="M106" s="579"/>
      <c r="N106" s="579"/>
      <c r="O106" s="579"/>
      <c r="P106" s="579"/>
      <c r="Q106" s="579"/>
      <c r="R106" s="579"/>
      <c r="S106" s="579"/>
      <c r="T106" s="579"/>
      <c r="U106" s="579"/>
      <c r="V106" s="579"/>
      <c r="W106" s="579"/>
      <c r="X106" s="194"/>
      <c r="Y106" s="112"/>
      <c r="Z106" s="112"/>
      <c r="AA106" s="112"/>
    </row>
    <row r="107" spans="1:38" s="1" customFormat="1" ht="41.25" customHeight="1" x14ac:dyDescent="0.2">
      <c r="A107" s="431"/>
      <c r="B107" s="49"/>
      <c r="C107" s="593" t="str">
        <f>Datenblatt!AK26</f>
        <v/>
      </c>
      <c r="D107" s="606"/>
      <c r="E107" s="569"/>
      <c r="G107" s="364"/>
      <c r="H107" s="364"/>
      <c r="I107" s="364"/>
      <c r="J107" s="365"/>
      <c r="K107" s="365"/>
      <c r="L107" s="365"/>
      <c r="M107" s="365"/>
      <c r="N107" s="365"/>
      <c r="O107" s="365"/>
      <c r="P107" s="365"/>
      <c r="Q107" s="365"/>
      <c r="R107" s="365"/>
      <c r="S107" s="365"/>
      <c r="T107" s="365"/>
      <c r="U107" s="365"/>
      <c r="V107" s="365"/>
      <c r="W107" s="365"/>
      <c r="X107" s="105"/>
      <c r="Y107" s="49"/>
      <c r="Z107" s="49"/>
      <c r="AA107" s="49"/>
    </row>
    <row r="108" spans="1:38" s="1" customFormat="1" ht="41.25" customHeight="1" x14ac:dyDescent="0.2">
      <c r="A108" s="431"/>
      <c r="B108" s="49"/>
      <c r="C108" s="593"/>
      <c r="D108" s="606"/>
      <c r="E108" s="569"/>
      <c r="G108" s="580" t="str">
        <f xml:space="preserve"> IF(Datenblatt!AK25&lt;=100%, Datenblatt!AP26, "")</f>
        <v>Wissen schafft erst durch seine Anwendung wert. Der zielgerichtete Einsatz von Wissen zur Lösung einer Aufgabenstellung wird unter der Anwendung von Wissen betrachtet. Wichtig ist hierbei auch die Transparenz über Wissensträger im Unternehmen. Ist diese gegebenen, so  kann schnell auf deren Erfahrungen zurückgegriffen werden.</v>
      </c>
      <c r="H108" s="544"/>
      <c r="I108" s="544"/>
      <c r="J108" s="544"/>
      <c r="K108" s="544"/>
      <c r="L108" s="544"/>
      <c r="M108" s="544"/>
      <c r="N108" s="544"/>
      <c r="O108" s="544"/>
      <c r="P108" s="544"/>
      <c r="Q108" s="544"/>
      <c r="R108" s="544"/>
      <c r="S108" s="544"/>
      <c r="T108" s="544"/>
      <c r="U108" s="544"/>
      <c r="V108" s="365"/>
      <c r="W108" s="365"/>
      <c r="X108" s="105"/>
      <c r="Y108" s="49"/>
      <c r="Z108" s="49"/>
      <c r="AA108" s="49"/>
    </row>
    <row r="109" spans="1:38" s="1" customFormat="1" ht="41.25" customHeight="1" x14ac:dyDescent="0.4">
      <c r="A109" s="431"/>
      <c r="B109" s="49"/>
      <c r="C109" s="593"/>
      <c r="D109" s="606"/>
      <c r="E109" s="569"/>
      <c r="F109" s="356"/>
      <c r="G109" s="544"/>
      <c r="H109" s="544"/>
      <c r="I109" s="544"/>
      <c r="J109" s="544"/>
      <c r="K109" s="544"/>
      <c r="L109" s="544"/>
      <c r="M109" s="544"/>
      <c r="N109" s="544"/>
      <c r="O109" s="544"/>
      <c r="P109" s="544"/>
      <c r="Q109" s="544"/>
      <c r="R109" s="544"/>
      <c r="S109" s="544"/>
      <c r="T109" s="544"/>
      <c r="U109" s="544"/>
      <c r="V109" s="374"/>
      <c r="W109" s="374"/>
      <c r="X109" s="105"/>
      <c r="Y109" s="49"/>
      <c r="Z109" s="49"/>
      <c r="AA109" s="49"/>
    </row>
    <row r="110" spans="1:38" s="1" customFormat="1" ht="41.25" customHeight="1" x14ac:dyDescent="0.4">
      <c r="A110" s="431"/>
      <c r="B110" s="49"/>
      <c r="C110" s="593"/>
      <c r="D110" s="606"/>
      <c r="E110" s="569"/>
      <c r="F110" s="356"/>
      <c r="G110" s="544"/>
      <c r="H110" s="544"/>
      <c r="I110" s="544"/>
      <c r="J110" s="544"/>
      <c r="K110" s="544"/>
      <c r="L110" s="544"/>
      <c r="M110" s="544"/>
      <c r="N110" s="544"/>
      <c r="O110" s="544"/>
      <c r="P110" s="544"/>
      <c r="Q110" s="544"/>
      <c r="R110" s="544"/>
      <c r="S110" s="544"/>
      <c r="T110" s="544"/>
      <c r="U110" s="544"/>
      <c r="V110" s="374"/>
      <c r="W110" s="374"/>
      <c r="X110" s="105"/>
      <c r="Y110" s="49"/>
      <c r="Z110" s="49"/>
      <c r="AA110" s="49"/>
    </row>
    <row r="111" spans="1:38" s="1" customFormat="1" ht="51.75" customHeight="1" x14ac:dyDescent="0.4">
      <c r="A111" s="431"/>
      <c r="B111" s="49"/>
      <c r="C111" s="593"/>
      <c r="D111" s="606"/>
      <c r="E111" s="569"/>
      <c r="F111" s="356"/>
      <c r="G111" s="544"/>
      <c r="H111" s="544"/>
      <c r="I111" s="544"/>
      <c r="J111" s="544"/>
      <c r="K111" s="544"/>
      <c r="L111" s="544"/>
      <c r="M111" s="544"/>
      <c r="N111" s="544"/>
      <c r="O111" s="544"/>
      <c r="P111" s="544"/>
      <c r="Q111" s="544"/>
      <c r="R111" s="544"/>
      <c r="S111" s="544"/>
      <c r="T111" s="544"/>
      <c r="U111" s="544"/>
      <c r="V111" s="374"/>
      <c r="W111" s="374"/>
      <c r="X111" s="105"/>
      <c r="Y111" s="49"/>
      <c r="Z111" s="49"/>
      <c r="AA111" s="49"/>
    </row>
    <row r="112" spans="1:38" s="1" customFormat="1" ht="61.5" customHeight="1" x14ac:dyDescent="0.4">
      <c r="A112" s="431"/>
      <c r="B112" s="49"/>
      <c r="C112" s="388"/>
      <c r="D112" s="388"/>
      <c r="E112" s="204"/>
      <c r="F112" s="356"/>
      <c r="G112" s="374"/>
      <c r="H112" s="374"/>
      <c r="I112" s="374"/>
      <c r="J112" s="374"/>
      <c r="K112" s="374"/>
      <c r="L112" s="374"/>
      <c r="M112" s="374"/>
      <c r="N112" s="374"/>
      <c r="O112" s="374"/>
      <c r="P112" s="374"/>
      <c r="Q112" s="374"/>
      <c r="R112" s="374"/>
      <c r="S112" s="374"/>
      <c r="T112" s="374"/>
      <c r="U112" s="374"/>
      <c r="V112" s="374"/>
      <c r="W112" s="374"/>
      <c r="X112" s="105"/>
      <c r="Y112" s="49"/>
      <c r="Z112" s="49"/>
      <c r="AA112" s="49"/>
    </row>
    <row r="113" spans="1:46" s="1" customFormat="1" ht="68.25" customHeight="1" x14ac:dyDescent="0.2">
      <c r="A113" s="431"/>
      <c r="B113" s="49"/>
      <c r="C113" s="120"/>
      <c r="D113" s="120"/>
      <c r="E113" s="204"/>
      <c r="F113" s="188"/>
      <c r="G113" s="123"/>
      <c r="H113" s="245"/>
      <c r="I113" s="246"/>
      <c r="J113" s="246"/>
      <c r="K113" s="246"/>
      <c r="L113" s="246"/>
      <c r="M113" s="246"/>
      <c r="N113" s="246"/>
      <c r="O113" s="246"/>
      <c r="P113" s="246"/>
      <c r="Q113" s="246"/>
      <c r="R113" s="246"/>
      <c r="S113" s="246"/>
      <c r="T113" s="246"/>
      <c r="U113" s="246"/>
      <c r="V113" s="246"/>
      <c r="W113" s="161"/>
      <c r="X113" s="105"/>
      <c r="Y113" s="49"/>
      <c r="Z113" s="49"/>
      <c r="AA113" s="49"/>
    </row>
    <row r="114" spans="1:46" s="1" customFormat="1" ht="99.75" customHeight="1" thickBot="1" x14ac:dyDescent="0.25">
      <c r="A114" s="431"/>
      <c r="B114" s="49"/>
      <c r="C114" s="123"/>
      <c r="D114" s="123"/>
      <c r="E114" s="123"/>
      <c r="F114" s="188"/>
      <c r="G114" s="123"/>
      <c r="H114" s="245"/>
      <c r="I114" s="246"/>
      <c r="J114" s="246"/>
      <c r="K114" s="246"/>
      <c r="L114" s="246"/>
      <c r="M114" s="246"/>
      <c r="N114" s="246"/>
      <c r="O114" s="246"/>
      <c r="P114" s="246"/>
      <c r="Q114" s="246"/>
      <c r="R114" s="246"/>
      <c r="S114" s="246"/>
      <c r="T114" s="246"/>
      <c r="U114" s="246"/>
      <c r="V114" s="246"/>
      <c r="W114" s="161"/>
      <c r="X114" s="105"/>
      <c r="Y114" s="49"/>
      <c r="Z114" s="49"/>
      <c r="AA114" s="49"/>
    </row>
    <row r="115" spans="1:46" s="243" customFormat="1" ht="54" customHeight="1" thickBot="1" x14ac:dyDescent="0.4">
      <c r="A115" s="571"/>
      <c r="B115" s="571"/>
      <c r="C115" s="575" t="s">
        <v>184</v>
      </c>
      <c r="D115" s="575"/>
      <c r="E115" s="575"/>
      <c r="F115" s="575"/>
      <c r="G115" s="575"/>
      <c r="H115" s="575"/>
      <c r="I115" s="575"/>
      <c r="J115" s="575"/>
      <c r="K115" s="575"/>
      <c r="L115" s="575"/>
      <c r="M115" s="575"/>
      <c r="N115" s="575"/>
      <c r="O115" s="575"/>
      <c r="P115" s="575"/>
      <c r="Q115" s="575"/>
      <c r="R115" s="575"/>
      <c r="S115" s="575"/>
      <c r="T115" s="575"/>
      <c r="U115" s="575"/>
      <c r="V115" s="244"/>
      <c r="W115" s="240"/>
      <c r="X115" s="240"/>
      <c r="Y115" s="240"/>
      <c r="Z115" s="240"/>
      <c r="AA115" s="240"/>
    </row>
    <row r="116" spans="1:46" s="243" customFormat="1" ht="96.75" customHeight="1" x14ac:dyDescent="0.35">
      <c r="A116" s="435"/>
      <c r="B116" s="240"/>
      <c r="C116" s="241"/>
      <c r="D116" s="241"/>
      <c r="E116" s="241"/>
      <c r="F116" s="241"/>
      <c r="G116" s="241"/>
      <c r="H116" s="241"/>
      <c r="I116" s="241"/>
      <c r="J116" s="241"/>
      <c r="K116" s="241"/>
      <c r="L116" s="241"/>
      <c r="M116" s="241"/>
      <c r="N116" s="241"/>
      <c r="O116" s="241"/>
      <c r="P116" s="241"/>
      <c r="Q116" s="241"/>
      <c r="R116" s="241"/>
      <c r="S116" s="241"/>
      <c r="T116" s="241"/>
      <c r="U116" s="241"/>
      <c r="V116" s="257"/>
      <c r="W116" s="240"/>
      <c r="X116" s="240"/>
      <c r="Y116" s="240"/>
      <c r="Z116" s="240"/>
      <c r="AA116" s="240"/>
    </row>
    <row r="117" spans="1:46" s="1" customFormat="1" ht="23.25" customHeight="1" x14ac:dyDescent="0.3">
      <c r="A117" s="431"/>
      <c r="B117" s="49"/>
      <c r="C117" s="116"/>
      <c r="D117" s="116"/>
      <c r="E117" s="116"/>
      <c r="F117" s="116"/>
      <c r="G117" s="116"/>
      <c r="H117" s="49"/>
      <c r="I117" s="49"/>
      <c r="J117" s="49"/>
      <c r="K117" s="49"/>
      <c r="L117" s="49"/>
      <c r="M117" s="116"/>
      <c r="N117" s="116"/>
      <c r="O117" s="116"/>
      <c r="P117" s="116"/>
      <c r="Q117" s="116"/>
      <c r="R117" s="116"/>
      <c r="S117" s="116"/>
      <c r="T117" s="49"/>
      <c r="U117" s="49"/>
      <c r="V117" s="50"/>
      <c r="W117" s="49"/>
      <c r="X117" s="49"/>
      <c r="Y117" s="49"/>
      <c r="Z117" s="49"/>
      <c r="AA117" s="49"/>
    </row>
    <row r="118" spans="1:46" s="1" customFormat="1" ht="42" customHeight="1" x14ac:dyDescent="0.4">
      <c r="A118" s="431"/>
      <c r="B118" s="49"/>
      <c r="C118" s="373" t="s">
        <v>33</v>
      </c>
      <c r="D118" s="239"/>
      <c r="E118" s="116"/>
      <c r="F118" s="116"/>
      <c r="G118" s="116"/>
      <c r="H118" s="49"/>
      <c r="I118" s="49"/>
      <c r="J118" s="49"/>
      <c r="K118" s="49"/>
      <c r="L118" s="49"/>
      <c r="M118" s="116"/>
      <c r="N118" s="116"/>
      <c r="O118" s="116"/>
      <c r="P118" s="116"/>
      <c r="Q118" s="116"/>
      <c r="R118" s="116"/>
      <c r="S118" s="116"/>
      <c r="T118" s="49"/>
      <c r="U118" s="49"/>
      <c r="V118" s="49"/>
      <c r="W118" s="49"/>
      <c r="X118" s="49"/>
      <c r="Y118" s="49"/>
      <c r="Z118" s="49"/>
      <c r="AA118" s="49"/>
    </row>
    <row r="119" spans="1:46" s="1" customFormat="1" ht="42" customHeight="1" x14ac:dyDescent="0.35">
      <c r="A119" s="431"/>
      <c r="B119" s="49"/>
      <c r="C119" s="357"/>
      <c r="D119" s="235"/>
      <c r="E119" s="116"/>
      <c r="F119" s="116"/>
      <c r="G119" s="116"/>
      <c r="H119" s="49"/>
      <c r="I119" s="49"/>
      <c r="J119" s="49"/>
      <c r="K119" s="49"/>
      <c r="L119" s="49"/>
      <c r="M119" s="116"/>
      <c r="N119" s="116"/>
      <c r="O119" s="116"/>
      <c r="P119" s="116"/>
      <c r="Q119" s="116"/>
      <c r="R119" s="116"/>
      <c r="S119" s="116"/>
      <c r="T119" s="49"/>
      <c r="U119" s="49"/>
      <c r="V119" s="49"/>
      <c r="W119" s="49"/>
      <c r="X119" s="49"/>
      <c r="Y119" s="49"/>
      <c r="Z119" s="49"/>
      <c r="AA119" s="49"/>
    </row>
    <row r="120" spans="1:46" s="1" customFormat="1" ht="42" customHeight="1" x14ac:dyDescent="0.35">
      <c r="A120" s="431"/>
      <c r="B120" s="49"/>
      <c r="C120" s="357"/>
      <c r="D120" s="239"/>
      <c r="E120" s="116"/>
      <c r="F120" s="116"/>
      <c r="G120" s="116"/>
      <c r="H120" s="49"/>
      <c r="I120" s="49"/>
      <c r="J120" s="49"/>
      <c r="K120" s="49"/>
      <c r="L120" s="49"/>
      <c r="M120" s="116"/>
      <c r="N120" s="116"/>
      <c r="O120" s="116"/>
      <c r="P120" s="116"/>
      <c r="Q120" s="116"/>
      <c r="R120" s="116"/>
      <c r="S120" s="116"/>
      <c r="T120" s="49"/>
      <c r="U120" s="49"/>
      <c r="V120" s="49"/>
      <c r="W120" s="49"/>
      <c r="X120" s="49"/>
      <c r="Y120" s="49"/>
      <c r="Z120" s="49"/>
      <c r="AA120" s="49"/>
    </row>
    <row r="121" spans="1:46" s="1" customFormat="1" ht="36.75" customHeight="1" x14ac:dyDescent="0.35">
      <c r="A121" s="431"/>
      <c r="B121" s="49"/>
      <c r="C121" s="357"/>
      <c r="D121" s="239"/>
      <c r="E121" s="116"/>
      <c r="F121" s="116"/>
      <c r="G121" s="116"/>
      <c r="H121" s="49"/>
      <c r="I121" s="49"/>
      <c r="J121" s="49"/>
      <c r="K121" s="49"/>
      <c r="L121" s="49"/>
      <c r="M121" s="116"/>
      <c r="N121" s="116"/>
      <c r="O121" s="116"/>
      <c r="P121" s="116"/>
      <c r="Q121" s="116"/>
      <c r="R121" s="116"/>
      <c r="S121" s="116"/>
      <c r="T121" s="49"/>
      <c r="U121" s="49"/>
      <c r="V121" s="49"/>
      <c r="W121" s="49"/>
      <c r="X121" s="49"/>
      <c r="Y121" s="49"/>
      <c r="Z121" s="49"/>
      <c r="AA121" s="49"/>
    </row>
    <row r="122" spans="1:46" s="1" customFormat="1" ht="36.75" customHeight="1" x14ac:dyDescent="0.3">
      <c r="A122" s="431"/>
      <c r="B122" s="49"/>
      <c r="C122" s="367" t="s">
        <v>38</v>
      </c>
      <c r="D122" s="239"/>
      <c r="E122" s="116"/>
      <c r="F122" s="116"/>
      <c r="G122" s="116"/>
      <c r="H122" s="49"/>
      <c r="I122" s="49"/>
      <c r="J122" s="49"/>
      <c r="K122" s="49"/>
      <c r="L122" s="49"/>
      <c r="M122" s="116"/>
      <c r="N122" s="116"/>
      <c r="O122" s="116"/>
      <c r="P122" s="116"/>
      <c r="Q122" s="116"/>
      <c r="R122" s="116"/>
      <c r="S122" s="116"/>
      <c r="T122" s="49"/>
      <c r="U122" s="49"/>
      <c r="V122" s="49"/>
      <c r="W122" s="49"/>
      <c r="X122" s="49"/>
      <c r="Y122" s="49"/>
      <c r="Z122" s="49"/>
      <c r="AA122" s="49"/>
    </row>
    <row r="123" spans="1:46" s="1" customFormat="1" ht="45" customHeight="1" x14ac:dyDescent="0.35">
      <c r="A123" s="431"/>
      <c r="B123" s="49"/>
      <c r="C123" s="357"/>
      <c r="D123" s="239"/>
      <c r="E123" s="116"/>
      <c r="F123" s="116"/>
      <c r="G123" s="116"/>
      <c r="H123" s="49"/>
      <c r="I123" s="49"/>
      <c r="J123" s="49"/>
      <c r="K123" s="49"/>
      <c r="L123" s="49"/>
      <c r="M123" s="116"/>
      <c r="N123" s="116"/>
      <c r="O123" s="116"/>
      <c r="P123" s="116"/>
      <c r="Q123" s="116"/>
      <c r="R123" s="116"/>
      <c r="S123" s="116"/>
      <c r="T123" s="49"/>
      <c r="U123" s="49"/>
      <c r="V123" s="49"/>
      <c r="W123" s="49"/>
      <c r="X123" s="49"/>
      <c r="Y123" s="49"/>
      <c r="Z123" s="49"/>
      <c r="AA123" s="49"/>
    </row>
    <row r="124" spans="1:46" s="1" customFormat="1" ht="49.5" customHeight="1" x14ac:dyDescent="0.35">
      <c r="A124" s="431"/>
      <c r="B124" s="49"/>
      <c r="C124" s="357"/>
      <c r="D124" s="239"/>
      <c r="E124" s="116"/>
      <c r="F124" s="116"/>
      <c r="G124" s="116"/>
      <c r="H124" s="49"/>
      <c r="I124" s="49"/>
      <c r="J124" s="49"/>
      <c r="K124" s="49"/>
      <c r="L124" s="49"/>
      <c r="M124" s="116"/>
      <c r="N124" s="116"/>
      <c r="O124" s="116"/>
      <c r="P124" s="116"/>
      <c r="Q124" s="116"/>
      <c r="R124" s="116"/>
      <c r="S124" s="116"/>
      <c r="T124" s="49"/>
      <c r="U124" s="49"/>
      <c r="V124" s="49"/>
      <c r="W124" s="49"/>
      <c r="X124" s="49"/>
      <c r="Y124" s="49"/>
      <c r="Z124" s="49"/>
      <c r="AA124" s="49"/>
    </row>
    <row r="125" spans="1:46" s="1" customFormat="1" ht="42" customHeight="1" x14ac:dyDescent="0.3">
      <c r="A125" s="431"/>
      <c r="B125" s="49"/>
      <c r="C125" s="361" t="s">
        <v>48</v>
      </c>
      <c r="D125" s="239"/>
      <c r="E125" s="116"/>
      <c r="F125" s="116"/>
      <c r="G125" s="116"/>
      <c r="H125" s="49"/>
      <c r="I125" s="49"/>
      <c r="J125" s="49"/>
      <c r="K125" s="49"/>
      <c r="L125" s="49"/>
      <c r="M125" s="116"/>
      <c r="N125" s="116"/>
      <c r="O125" s="116"/>
      <c r="P125" s="116"/>
      <c r="Q125" s="116"/>
      <c r="R125" s="116"/>
      <c r="S125" s="116"/>
      <c r="T125" s="49"/>
      <c r="U125" s="49"/>
      <c r="V125" s="49"/>
      <c r="W125" s="49"/>
      <c r="X125" s="49"/>
      <c r="Y125" s="49"/>
      <c r="Z125" s="49"/>
      <c r="AA125" s="49"/>
    </row>
    <row r="126" spans="1:46" s="1" customFormat="1" ht="44.25" customHeight="1" x14ac:dyDescent="0.3">
      <c r="A126" s="431"/>
      <c r="B126" s="49"/>
      <c r="C126" s="253"/>
      <c r="D126" s="253"/>
      <c r="E126" s="116"/>
      <c r="F126" s="116"/>
      <c r="G126" s="116"/>
      <c r="H126" s="49"/>
      <c r="I126" s="49"/>
      <c r="J126" s="49"/>
      <c r="K126" s="49"/>
      <c r="L126" s="49"/>
      <c r="M126" s="116"/>
      <c r="N126" s="116"/>
      <c r="O126" s="116"/>
      <c r="P126" s="116"/>
      <c r="Q126" s="116"/>
      <c r="R126" s="116"/>
      <c r="S126" s="116"/>
      <c r="T126" s="49"/>
      <c r="U126" s="49"/>
      <c r="V126" s="49"/>
      <c r="W126" s="49"/>
      <c r="X126" s="49"/>
      <c r="Y126" s="49"/>
      <c r="Z126" s="49"/>
      <c r="AA126" s="49"/>
    </row>
    <row r="127" spans="1:46" s="1" customFormat="1" ht="27.75" customHeight="1" x14ac:dyDescent="0.25">
      <c r="A127" s="431"/>
      <c r="B127" s="49"/>
      <c r="C127" s="239"/>
      <c r="D127" s="254"/>
      <c r="E127" s="112"/>
      <c r="F127" s="112"/>
      <c r="G127" s="112"/>
      <c r="H127" s="112"/>
      <c r="I127" s="112"/>
      <c r="J127" s="112"/>
      <c r="K127" s="112"/>
      <c r="L127" s="112"/>
      <c r="M127" s="112"/>
      <c r="N127" s="112"/>
      <c r="O127" s="112"/>
      <c r="P127" s="112"/>
      <c r="Q127" s="112"/>
      <c r="R127" s="112"/>
      <c r="S127" s="112"/>
      <c r="T127" s="112"/>
      <c r="U127" s="112"/>
      <c r="V127" s="112"/>
      <c r="W127" s="112"/>
      <c r="X127" s="49"/>
      <c r="Y127" s="49"/>
      <c r="Z127" s="49"/>
      <c r="AA127" s="49"/>
      <c r="AN127" s="14"/>
      <c r="AO127" s="14"/>
      <c r="AP127" s="26"/>
      <c r="AQ127" s="26"/>
      <c r="AR127" s="26"/>
      <c r="AS127" s="26"/>
      <c r="AT127" s="5"/>
    </row>
    <row r="128" spans="1:46" s="1" customFormat="1" ht="30.75" customHeight="1" x14ac:dyDescent="0.2">
      <c r="A128" s="431"/>
      <c r="B128" s="49"/>
      <c r="C128" s="247"/>
      <c r="D128" s="247"/>
      <c r="E128" s="164"/>
      <c r="F128" s="164"/>
      <c r="G128" s="164"/>
      <c r="H128" s="203"/>
      <c r="I128" s="203"/>
      <c r="J128" s="203"/>
      <c r="K128" s="203"/>
      <c r="L128" s="203"/>
      <c r="M128" s="203"/>
      <c r="N128" s="203"/>
      <c r="O128" s="203"/>
      <c r="P128" s="203"/>
      <c r="Q128" s="203"/>
      <c r="R128" s="203"/>
      <c r="S128" s="203"/>
      <c r="T128" s="203"/>
      <c r="U128" s="203"/>
      <c r="V128" s="203"/>
      <c r="W128" s="127"/>
      <c r="X128" s="49"/>
      <c r="Y128" s="49"/>
      <c r="Z128" s="49"/>
      <c r="AA128" s="49"/>
      <c r="AN128" s="14"/>
      <c r="AO128" s="14"/>
      <c r="AP128" s="26"/>
      <c r="AQ128" s="26"/>
      <c r="AR128" s="26"/>
      <c r="AS128" s="26"/>
      <c r="AT128" s="5"/>
    </row>
    <row r="129" spans="1:46" s="1" customFormat="1" ht="71.25" customHeight="1" x14ac:dyDescent="0.4">
      <c r="A129" s="431"/>
      <c r="B129" s="49"/>
      <c r="C129" s="589" t="s">
        <v>33</v>
      </c>
      <c r="D129" s="590"/>
      <c r="E129" s="248"/>
      <c r="F129" s="588" t="str">
        <f>Datenblatt!$H$41</f>
        <v/>
      </c>
      <c r="G129" s="588"/>
      <c r="H129" s="588"/>
      <c r="I129" s="588"/>
      <c r="J129" s="588"/>
      <c r="K129" s="588"/>
      <c r="L129" s="588"/>
      <c r="M129" s="588"/>
      <c r="N129" s="588"/>
      <c r="O129" s="588"/>
      <c r="P129" s="588"/>
      <c r="Q129" s="588"/>
      <c r="R129" s="588"/>
      <c r="S129" s="588"/>
      <c r="T129" s="588"/>
      <c r="U129" s="588"/>
      <c r="V129" s="383"/>
      <c r="W129" s="127"/>
      <c r="X129" s="49"/>
      <c r="Y129" s="49"/>
      <c r="Z129" s="49"/>
      <c r="AA129" s="49"/>
      <c r="AN129" s="14"/>
      <c r="AO129" s="14"/>
      <c r="AP129" s="26"/>
      <c r="AQ129" s="26"/>
      <c r="AR129" s="26"/>
      <c r="AS129" s="26"/>
      <c r="AT129" s="5"/>
    </row>
    <row r="130" spans="1:46" s="1" customFormat="1" ht="17.25" customHeight="1" x14ac:dyDescent="0.2">
      <c r="A130" s="431"/>
      <c r="B130" s="49"/>
      <c r="C130" s="593" t="str">
        <f>Datenblatt!G41</f>
        <v/>
      </c>
      <c r="D130" s="562"/>
      <c r="E130" s="204"/>
      <c r="F130" s="364"/>
      <c r="G130" s="364"/>
      <c r="H130" s="364"/>
      <c r="I130" s="365"/>
      <c r="J130" s="365"/>
      <c r="K130" s="365"/>
      <c r="L130" s="365"/>
      <c r="M130" s="365"/>
      <c r="N130" s="365"/>
      <c r="O130" s="365"/>
      <c r="P130" s="365"/>
      <c r="Q130" s="365"/>
      <c r="R130" s="365"/>
      <c r="S130" s="365"/>
      <c r="T130" s="365"/>
      <c r="U130" s="365"/>
      <c r="V130" s="365"/>
      <c r="W130" s="347"/>
      <c r="X130" s="49"/>
      <c r="Y130" s="49"/>
      <c r="Z130" s="49"/>
      <c r="AA130" s="49"/>
      <c r="AN130" s="5"/>
      <c r="AO130" s="5"/>
      <c r="AP130" s="5"/>
      <c r="AQ130" s="5"/>
      <c r="AR130" s="5"/>
      <c r="AS130" s="5"/>
      <c r="AT130" s="5"/>
    </row>
    <row r="131" spans="1:46" s="1" customFormat="1" ht="16.5" customHeight="1" x14ac:dyDescent="0.2">
      <c r="A131" s="431"/>
      <c r="B131" s="49"/>
      <c r="C131" s="562"/>
      <c r="D131" s="562"/>
      <c r="E131" s="204"/>
      <c r="F131" s="580" t="str">
        <f xml:space="preserve"> IF(Datenblatt!G40&lt;=100%, Datenblatt!L41, "")</f>
        <v xml:space="preserve">Die Informationstechnik bietet zahlreiche Lösungen an, die ein wirksames Wissensmanagement unterstützen. Hierzu zählt z.B. ein gut funktionierendes Intranet oder andere IT-Anwendungen, die Kommunikation und Kooperation erleichtern sowie den bedarfsgerechten Zugriff auf Informationen ermöglichen. Das Gestaltungsfeld "Technik" kann folglich dabei helfen, das Wissensmanagement in Unternehmen wesentlich zu entwickeln. </v>
      </c>
      <c r="G131" s="587"/>
      <c r="H131" s="587"/>
      <c r="I131" s="587"/>
      <c r="J131" s="587"/>
      <c r="K131" s="587"/>
      <c r="L131" s="587"/>
      <c r="M131" s="587"/>
      <c r="N131" s="587"/>
      <c r="O131" s="587"/>
      <c r="P131" s="587"/>
      <c r="Q131" s="587"/>
      <c r="R131" s="587"/>
      <c r="S131" s="587"/>
      <c r="T131" s="587"/>
      <c r="U131" s="587"/>
      <c r="V131" s="365"/>
      <c r="W131" s="349"/>
      <c r="X131" s="49"/>
      <c r="Y131" s="49"/>
      <c r="Z131" s="49"/>
      <c r="AA131" s="49"/>
      <c r="AN131" s="5"/>
      <c r="AO131" s="5"/>
      <c r="AP131" s="5"/>
      <c r="AQ131" s="5"/>
      <c r="AR131" s="5"/>
      <c r="AS131" s="5"/>
      <c r="AT131" s="5"/>
    </row>
    <row r="132" spans="1:46" s="1" customFormat="1" ht="46.5" customHeight="1" x14ac:dyDescent="0.2">
      <c r="A132" s="431"/>
      <c r="B132" s="49"/>
      <c r="C132" s="562"/>
      <c r="D132" s="562"/>
      <c r="E132" s="204"/>
      <c r="F132" s="587"/>
      <c r="G132" s="587"/>
      <c r="H132" s="587"/>
      <c r="I132" s="587"/>
      <c r="J132" s="587"/>
      <c r="K132" s="587"/>
      <c r="L132" s="587"/>
      <c r="M132" s="587"/>
      <c r="N132" s="587"/>
      <c r="O132" s="587"/>
      <c r="P132" s="587"/>
      <c r="Q132" s="587"/>
      <c r="R132" s="587"/>
      <c r="S132" s="587"/>
      <c r="T132" s="587"/>
      <c r="U132" s="587"/>
      <c r="V132" s="366"/>
      <c r="W132" s="350"/>
      <c r="X132" s="49"/>
      <c r="Y132" s="49"/>
      <c r="Z132" s="49"/>
      <c r="AA132" s="49"/>
      <c r="AN132" s="5"/>
      <c r="AO132" s="5"/>
      <c r="AP132" s="5"/>
      <c r="AQ132" s="5"/>
      <c r="AR132" s="5"/>
      <c r="AS132" s="5"/>
      <c r="AT132" s="5"/>
    </row>
    <row r="133" spans="1:46" s="1" customFormat="1" ht="30" customHeight="1" x14ac:dyDescent="0.2">
      <c r="A133" s="431"/>
      <c r="B133" s="49"/>
      <c r="C133" s="562"/>
      <c r="D133" s="562"/>
      <c r="E133" s="204"/>
      <c r="F133" s="587"/>
      <c r="G133" s="587"/>
      <c r="H133" s="587"/>
      <c r="I133" s="587"/>
      <c r="J133" s="587"/>
      <c r="K133" s="587"/>
      <c r="L133" s="587"/>
      <c r="M133" s="587"/>
      <c r="N133" s="587"/>
      <c r="O133" s="587"/>
      <c r="P133" s="587"/>
      <c r="Q133" s="587"/>
      <c r="R133" s="587"/>
      <c r="S133" s="587"/>
      <c r="T133" s="587"/>
      <c r="U133" s="587"/>
      <c r="V133" s="366"/>
      <c r="W133" s="350"/>
      <c r="X133" s="49"/>
      <c r="Y133" s="49"/>
      <c r="Z133" s="49"/>
      <c r="AA133" s="49"/>
      <c r="AN133" s="5"/>
      <c r="AO133" s="5"/>
      <c r="AP133" s="5"/>
      <c r="AQ133" s="5"/>
      <c r="AR133" s="5"/>
      <c r="AS133" s="5"/>
      <c r="AT133" s="5"/>
    </row>
    <row r="134" spans="1:46" s="1" customFormat="1" ht="30" customHeight="1" x14ac:dyDescent="0.2">
      <c r="A134" s="431"/>
      <c r="B134" s="49"/>
      <c r="C134" s="562"/>
      <c r="D134" s="562"/>
      <c r="E134" s="204"/>
      <c r="F134" s="587"/>
      <c r="G134" s="587"/>
      <c r="H134" s="587"/>
      <c r="I134" s="587"/>
      <c r="J134" s="587"/>
      <c r="K134" s="587"/>
      <c r="L134" s="587"/>
      <c r="M134" s="587"/>
      <c r="N134" s="587"/>
      <c r="O134" s="587"/>
      <c r="P134" s="587"/>
      <c r="Q134" s="587"/>
      <c r="R134" s="587"/>
      <c r="S134" s="587"/>
      <c r="T134" s="587"/>
      <c r="U134" s="587"/>
      <c r="V134" s="366"/>
      <c r="W134" s="350"/>
      <c r="X134" s="49"/>
      <c r="Y134" s="49"/>
      <c r="Z134" s="49"/>
      <c r="AA134" s="49"/>
      <c r="AN134" s="5"/>
      <c r="AO134" s="5"/>
      <c r="AP134" s="5"/>
      <c r="AQ134" s="5"/>
      <c r="AR134" s="5"/>
      <c r="AS134" s="5"/>
      <c r="AT134" s="5"/>
    </row>
    <row r="135" spans="1:46" s="1" customFormat="1" ht="27.75" customHeight="1" x14ac:dyDescent="0.2">
      <c r="A135" s="431"/>
      <c r="B135" s="49"/>
      <c r="C135" s="535"/>
      <c r="D135" s="535"/>
      <c r="E135" s="204"/>
      <c r="F135" s="587"/>
      <c r="G135" s="587"/>
      <c r="H135" s="587"/>
      <c r="I135" s="587"/>
      <c r="J135" s="587"/>
      <c r="K135" s="587"/>
      <c r="L135" s="587"/>
      <c r="M135" s="587"/>
      <c r="N135" s="587"/>
      <c r="O135" s="587"/>
      <c r="P135" s="587"/>
      <c r="Q135" s="587"/>
      <c r="R135" s="587"/>
      <c r="S135" s="587"/>
      <c r="T135" s="587"/>
      <c r="U135" s="587"/>
      <c r="V135" s="365"/>
      <c r="W135" s="347"/>
      <c r="X135" s="49"/>
      <c r="Y135" s="49"/>
      <c r="Z135" s="49"/>
      <c r="AA135" s="49"/>
      <c r="AJ135" s="5"/>
      <c r="AK135" s="15"/>
      <c r="AL135" s="5"/>
      <c r="AM135" s="5"/>
      <c r="AN135" s="5"/>
      <c r="AO135" s="5"/>
      <c r="AP135" s="5"/>
      <c r="AQ135" s="5"/>
      <c r="AR135" s="5"/>
      <c r="AS135" s="5"/>
      <c r="AT135" s="5"/>
    </row>
    <row r="136" spans="1:46" s="1" customFormat="1" ht="33" customHeight="1" x14ac:dyDescent="0.2">
      <c r="A136" s="431"/>
      <c r="B136" s="49"/>
      <c r="C136" s="535"/>
      <c r="D136" s="535"/>
      <c r="E136" s="204"/>
      <c r="F136" s="587"/>
      <c r="G136" s="587"/>
      <c r="H136" s="587"/>
      <c r="I136" s="587"/>
      <c r="J136" s="587"/>
      <c r="K136" s="587"/>
      <c r="L136" s="587"/>
      <c r="M136" s="587"/>
      <c r="N136" s="587"/>
      <c r="O136" s="587"/>
      <c r="P136" s="587"/>
      <c r="Q136" s="587"/>
      <c r="R136" s="587"/>
      <c r="S136" s="587"/>
      <c r="T136" s="587"/>
      <c r="U136" s="587"/>
      <c r="V136" s="365"/>
      <c r="W136" s="349"/>
      <c r="X136" s="49"/>
      <c r="Y136" s="49"/>
      <c r="Z136" s="49"/>
      <c r="AA136" s="49"/>
      <c r="AJ136" s="5"/>
      <c r="AK136" s="15"/>
      <c r="AL136" s="5"/>
      <c r="AM136" s="5"/>
      <c r="AN136" s="5"/>
      <c r="AO136" s="5"/>
      <c r="AP136" s="5"/>
      <c r="AQ136" s="5"/>
      <c r="AR136" s="5"/>
      <c r="AS136" s="5"/>
      <c r="AT136" s="5"/>
    </row>
    <row r="137" spans="1:46" s="1" customFormat="1" ht="21" customHeight="1" x14ac:dyDescent="0.2">
      <c r="A137" s="431"/>
      <c r="B137" s="49"/>
      <c r="C137" s="120"/>
      <c r="D137" s="120"/>
      <c r="E137" s="204"/>
      <c r="F137" s="380"/>
      <c r="G137" s="380"/>
      <c r="H137" s="380"/>
      <c r="I137" s="380"/>
      <c r="J137" s="380"/>
      <c r="K137" s="380"/>
      <c r="L137" s="380"/>
      <c r="M137" s="380"/>
      <c r="N137" s="380"/>
      <c r="O137" s="380"/>
      <c r="P137" s="380"/>
      <c r="Q137" s="380"/>
      <c r="R137" s="380"/>
      <c r="S137" s="380"/>
      <c r="T137" s="380"/>
      <c r="U137" s="380"/>
      <c r="V137" s="380"/>
      <c r="W137" s="118"/>
      <c r="X137" s="49"/>
      <c r="Y137" s="49"/>
      <c r="Z137" s="49"/>
      <c r="AA137" s="49"/>
      <c r="AJ137" s="5"/>
      <c r="AK137" s="5"/>
      <c r="AL137" s="5"/>
      <c r="AM137" s="5"/>
      <c r="AN137" s="5"/>
      <c r="AO137" s="5"/>
      <c r="AP137" s="5"/>
      <c r="AQ137" s="5"/>
      <c r="AR137" s="5"/>
      <c r="AS137" s="5"/>
      <c r="AT137" s="5"/>
    </row>
    <row r="138" spans="1:46" s="1" customFormat="1" ht="78.75" customHeight="1" x14ac:dyDescent="0.4">
      <c r="A138" s="431"/>
      <c r="B138" s="49"/>
      <c r="C138" s="361" t="s">
        <v>38</v>
      </c>
      <c r="D138" s="249"/>
      <c r="E138" s="250"/>
      <c r="F138" s="583" t="str">
        <f>Datenblatt!R41</f>
        <v/>
      </c>
      <c r="G138" s="579"/>
      <c r="H138" s="579"/>
      <c r="I138" s="579"/>
      <c r="J138" s="579"/>
      <c r="K138" s="579"/>
      <c r="L138" s="579"/>
      <c r="M138" s="579"/>
      <c r="N138" s="579"/>
      <c r="O138" s="579"/>
      <c r="P138" s="579"/>
      <c r="Q138" s="579"/>
      <c r="R138" s="579"/>
      <c r="S138" s="579"/>
      <c r="T138" s="579"/>
      <c r="U138" s="579"/>
      <c r="V138" s="579"/>
      <c r="W138" s="127"/>
      <c r="X138" s="49"/>
      <c r="Y138" s="50"/>
      <c r="Z138" s="50"/>
      <c r="AA138" s="50"/>
      <c r="AB138" s="5"/>
      <c r="AC138" s="5"/>
      <c r="AD138" s="5"/>
      <c r="AE138" s="5"/>
      <c r="AF138" s="5"/>
      <c r="AG138" s="5"/>
      <c r="AH138" s="5"/>
      <c r="AI138" s="5"/>
      <c r="AJ138" s="5"/>
      <c r="AK138" s="5"/>
      <c r="AL138" s="5"/>
      <c r="AM138" s="5"/>
      <c r="AN138" s="5"/>
      <c r="AO138" s="5"/>
      <c r="AP138" s="5"/>
      <c r="AQ138" s="5"/>
      <c r="AR138" s="5"/>
      <c r="AS138" s="5"/>
      <c r="AT138" s="5"/>
    </row>
    <row r="139" spans="1:46" s="1" customFormat="1" ht="20.25" customHeight="1" x14ac:dyDescent="0.2">
      <c r="A139" s="431"/>
      <c r="B139" s="49"/>
      <c r="C139" s="584" t="str">
        <f>Datenblatt!Q41</f>
        <v/>
      </c>
      <c r="D139" s="584"/>
      <c r="E139" s="118"/>
      <c r="F139" s="364"/>
      <c r="G139" s="364"/>
      <c r="H139" s="364"/>
      <c r="I139" s="365"/>
      <c r="J139" s="365"/>
      <c r="K139" s="365"/>
      <c r="L139" s="365"/>
      <c r="M139" s="365"/>
      <c r="N139" s="365"/>
      <c r="O139" s="365"/>
      <c r="P139" s="365"/>
      <c r="Q139" s="365"/>
      <c r="R139" s="365"/>
      <c r="S139" s="365"/>
      <c r="T139" s="365"/>
      <c r="U139" s="365"/>
      <c r="V139" s="365"/>
      <c r="W139" s="118"/>
      <c r="X139" s="49"/>
      <c r="Y139" s="50"/>
      <c r="Z139" s="50"/>
      <c r="AA139" s="50"/>
      <c r="AB139" s="5"/>
      <c r="AC139" s="5"/>
      <c r="AD139" s="5"/>
      <c r="AE139" s="5"/>
      <c r="AF139" s="5"/>
      <c r="AG139" s="5"/>
      <c r="AH139" s="5"/>
      <c r="AI139" s="5"/>
      <c r="AJ139" s="5"/>
      <c r="AK139" s="5"/>
      <c r="AL139" s="5"/>
      <c r="AM139" s="5"/>
      <c r="AN139" s="5"/>
      <c r="AO139" s="5"/>
      <c r="AP139" s="5"/>
      <c r="AQ139" s="5"/>
      <c r="AR139" s="5"/>
      <c r="AS139" s="5"/>
      <c r="AT139" s="5"/>
    </row>
    <row r="140" spans="1:46" s="1" customFormat="1" ht="46.5" customHeight="1" x14ac:dyDescent="0.2">
      <c r="A140" s="431"/>
      <c r="B140" s="49"/>
      <c r="C140" s="584"/>
      <c r="D140" s="584"/>
      <c r="E140" s="164"/>
      <c r="F140" s="580" t="str">
        <f xml:space="preserve"> IF(Datenblatt!Q40&lt;=100%, Datenblatt!W41, "")</f>
        <v>Die Durchdringung der Organisation mit Wissensmanagement hängt maßgeblich davon ab, inwiefern die vorhandenen Strukturen und Prozesse eine reibungslose Ausführung der WM-Kernaktivitäten ermöglichen. Im Gestaltungsfeld "Organisation" gilt es ferner, eine offene Wissen- und Kommunikationskultur zwischen einzelnen Abteilungen, Teams und Mitarbeitern zu fördern.</v>
      </c>
      <c r="G140" s="587"/>
      <c r="H140" s="587"/>
      <c r="I140" s="587"/>
      <c r="J140" s="587"/>
      <c r="K140" s="587"/>
      <c r="L140" s="587"/>
      <c r="M140" s="587"/>
      <c r="N140" s="587"/>
      <c r="O140" s="587"/>
      <c r="P140" s="587"/>
      <c r="Q140" s="587"/>
      <c r="R140" s="587"/>
      <c r="S140" s="587"/>
      <c r="T140" s="587"/>
      <c r="U140" s="587"/>
      <c r="V140" s="365"/>
      <c r="W140" s="347"/>
      <c r="X140" s="49"/>
      <c r="Y140" s="49"/>
      <c r="Z140" s="49"/>
      <c r="AA140" s="49"/>
    </row>
    <row r="141" spans="1:46" s="1" customFormat="1" ht="27" customHeight="1" x14ac:dyDescent="0.2">
      <c r="A141" s="431"/>
      <c r="B141" s="49"/>
      <c r="C141" s="584"/>
      <c r="D141" s="584"/>
      <c r="E141" s="204"/>
      <c r="F141" s="587"/>
      <c r="G141" s="587"/>
      <c r="H141" s="587"/>
      <c r="I141" s="587"/>
      <c r="J141" s="587"/>
      <c r="K141" s="587"/>
      <c r="L141" s="587"/>
      <c r="M141" s="587"/>
      <c r="N141" s="587"/>
      <c r="O141" s="587"/>
      <c r="P141" s="587"/>
      <c r="Q141" s="587"/>
      <c r="R141" s="587"/>
      <c r="S141" s="587"/>
      <c r="T141" s="587"/>
      <c r="U141" s="587"/>
      <c r="V141" s="366"/>
      <c r="W141" s="349"/>
      <c r="X141" s="49"/>
      <c r="Y141" s="49"/>
      <c r="Z141" s="49"/>
      <c r="AA141" s="49"/>
    </row>
    <row r="142" spans="1:46" s="1" customFormat="1" ht="33.75" customHeight="1" x14ac:dyDescent="0.2">
      <c r="A142" s="431"/>
      <c r="B142" s="49"/>
      <c r="C142" s="584"/>
      <c r="D142" s="584"/>
      <c r="E142" s="204"/>
      <c r="F142" s="587"/>
      <c r="G142" s="587"/>
      <c r="H142" s="587"/>
      <c r="I142" s="587"/>
      <c r="J142" s="587"/>
      <c r="K142" s="587"/>
      <c r="L142" s="587"/>
      <c r="M142" s="587"/>
      <c r="N142" s="587"/>
      <c r="O142" s="587"/>
      <c r="P142" s="587"/>
      <c r="Q142" s="587"/>
      <c r="R142" s="587"/>
      <c r="S142" s="587"/>
      <c r="T142" s="587"/>
      <c r="U142" s="587"/>
      <c r="V142" s="366"/>
      <c r="W142" s="350"/>
      <c r="X142" s="49"/>
      <c r="Y142" s="49"/>
      <c r="Z142" s="49"/>
      <c r="AA142" s="49"/>
    </row>
    <row r="143" spans="1:46" s="1" customFormat="1" ht="28.5" customHeight="1" x14ac:dyDescent="0.2">
      <c r="A143" s="431"/>
      <c r="B143" s="49"/>
      <c r="C143" s="584"/>
      <c r="D143" s="584"/>
      <c r="E143" s="204"/>
      <c r="F143" s="587"/>
      <c r="G143" s="587"/>
      <c r="H143" s="587"/>
      <c r="I143" s="587"/>
      <c r="J143" s="587"/>
      <c r="K143" s="587"/>
      <c r="L143" s="587"/>
      <c r="M143" s="587"/>
      <c r="N143" s="587"/>
      <c r="O143" s="587"/>
      <c r="P143" s="587"/>
      <c r="Q143" s="587"/>
      <c r="R143" s="587"/>
      <c r="S143" s="587"/>
      <c r="T143" s="587"/>
      <c r="U143" s="587"/>
      <c r="V143" s="365"/>
      <c r="W143" s="348"/>
      <c r="X143" s="49"/>
      <c r="Y143" s="49"/>
      <c r="Z143" s="49"/>
      <c r="AA143" s="49"/>
    </row>
    <row r="144" spans="1:46" s="1" customFormat="1" ht="3.75" customHeight="1" x14ac:dyDescent="0.2">
      <c r="A144" s="431"/>
      <c r="B144" s="49"/>
      <c r="C144" s="360"/>
      <c r="D144" s="360"/>
      <c r="E144" s="204"/>
      <c r="F144" s="587"/>
      <c r="G144" s="587"/>
      <c r="H144" s="587"/>
      <c r="I144" s="587"/>
      <c r="J144" s="587"/>
      <c r="K144" s="587"/>
      <c r="L144" s="587"/>
      <c r="M144" s="587"/>
      <c r="N144" s="587"/>
      <c r="O144" s="587"/>
      <c r="P144" s="587"/>
      <c r="Q144" s="587"/>
      <c r="R144" s="587"/>
      <c r="S144" s="587"/>
      <c r="T144" s="587"/>
      <c r="U144" s="587"/>
      <c r="V144" s="365"/>
      <c r="W144" s="348"/>
      <c r="X144" s="49"/>
      <c r="Y144" s="49"/>
      <c r="Z144" s="49"/>
      <c r="AA144" s="49"/>
    </row>
    <row r="145" spans="1:27" s="1" customFormat="1" ht="15" hidden="1" customHeight="1" x14ac:dyDescent="0.2">
      <c r="A145" s="431"/>
      <c r="B145" s="49"/>
      <c r="C145" s="360"/>
      <c r="D145" s="360"/>
      <c r="E145" s="204"/>
      <c r="F145" s="587"/>
      <c r="G145" s="587"/>
      <c r="H145" s="587"/>
      <c r="I145" s="587"/>
      <c r="J145" s="587"/>
      <c r="K145" s="587"/>
      <c r="L145" s="587"/>
      <c r="M145" s="587"/>
      <c r="N145" s="587"/>
      <c r="O145" s="587"/>
      <c r="P145" s="587"/>
      <c r="Q145" s="587"/>
      <c r="R145" s="587"/>
      <c r="S145" s="587"/>
      <c r="T145" s="587"/>
      <c r="U145" s="587"/>
      <c r="V145" s="366"/>
      <c r="W145" s="351"/>
      <c r="X145" s="49"/>
      <c r="Y145" s="49"/>
      <c r="Z145" s="49"/>
      <c r="AA145" s="49"/>
    </row>
    <row r="146" spans="1:27" s="1" customFormat="1" ht="15" hidden="1" customHeight="1" x14ac:dyDescent="0.2">
      <c r="A146" s="431"/>
      <c r="B146" s="49"/>
      <c r="C146" s="360"/>
      <c r="D146" s="360"/>
      <c r="E146" s="204"/>
      <c r="F146" s="587"/>
      <c r="G146" s="587"/>
      <c r="H146" s="587"/>
      <c r="I146" s="587"/>
      <c r="J146" s="587"/>
      <c r="K146" s="587"/>
      <c r="L146" s="587"/>
      <c r="M146" s="587"/>
      <c r="N146" s="587"/>
      <c r="O146" s="587"/>
      <c r="P146" s="587"/>
      <c r="Q146" s="587"/>
      <c r="R146" s="587"/>
      <c r="S146" s="587"/>
      <c r="T146" s="587"/>
      <c r="U146" s="587"/>
      <c r="V146" s="366"/>
      <c r="W146" s="351"/>
      <c r="X146" s="49"/>
      <c r="Y146" s="49"/>
      <c r="Z146" s="49"/>
      <c r="AA146" s="49"/>
    </row>
    <row r="147" spans="1:27" s="1" customFormat="1" ht="15" hidden="1" customHeight="1" x14ac:dyDescent="0.2">
      <c r="A147" s="431"/>
      <c r="B147" s="49"/>
      <c r="C147" s="360"/>
      <c r="D147" s="360"/>
      <c r="E147" s="204"/>
      <c r="F147" s="587"/>
      <c r="G147" s="587"/>
      <c r="H147" s="587"/>
      <c r="I147" s="587"/>
      <c r="J147" s="587"/>
      <c r="K147" s="587"/>
      <c r="L147" s="587"/>
      <c r="M147" s="587"/>
      <c r="N147" s="587"/>
      <c r="O147" s="587"/>
      <c r="P147" s="587"/>
      <c r="Q147" s="587"/>
      <c r="R147" s="587"/>
      <c r="S147" s="587"/>
      <c r="T147" s="587"/>
      <c r="U147" s="587"/>
      <c r="V147" s="366"/>
      <c r="W147" s="351"/>
      <c r="X147" s="49"/>
      <c r="Y147" s="49"/>
      <c r="Z147" s="49"/>
      <c r="AA147" s="49"/>
    </row>
    <row r="148" spans="1:27" s="1" customFormat="1" ht="31.5" customHeight="1" x14ac:dyDescent="0.2">
      <c r="A148" s="431"/>
      <c r="B148" s="49"/>
      <c r="E148" s="204"/>
      <c r="F148" s="377"/>
      <c r="G148" s="368"/>
      <c r="H148" s="376"/>
      <c r="I148" s="366"/>
      <c r="J148" s="366"/>
      <c r="K148" s="366"/>
      <c r="L148" s="366"/>
      <c r="M148" s="366"/>
      <c r="N148" s="366"/>
      <c r="O148" s="366"/>
      <c r="P148" s="366"/>
      <c r="Q148" s="366"/>
      <c r="R148" s="366"/>
      <c r="S148" s="366"/>
      <c r="T148" s="366"/>
      <c r="U148" s="366"/>
      <c r="V148" s="366"/>
      <c r="W148" s="202"/>
      <c r="X148" s="49"/>
      <c r="Y148" s="49"/>
      <c r="Z148" s="49"/>
      <c r="AA148" s="49"/>
    </row>
    <row r="149" spans="1:27" s="1" customFormat="1" ht="30" x14ac:dyDescent="0.2">
      <c r="A149" s="431"/>
      <c r="B149" s="49"/>
      <c r="C149" s="251"/>
      <c r="D149" s="252"/>
      <c r="E149" s="248"/>
      <c r="F149" s="384"/>
      <c r="G149" s="384"/>
      <c r="H149" s="384"/>
      <c r="I149" s="384"/>
      <c r="J149" s="384"/>
      <c r="K149" s="384"/>
      <c r="L149" s="384"/>
      <c r="M149" s="384"/>
      <c r="N149" s="384"/>
      <c r="O149" s="384"/>
      <c r="P149" s="384"/>
      <c r="Q149" s="384"/>
      <c r="R149" s="384"/>
      <c r="S149" s="384"/>
      <c r="T149" s="384"/>
      <c r="U149" s="384"/>
      <c r="V149" s="384"/>
      <c r="W149" s="118"/>
      <c r="X149" s="49"/>
      <c r="Y149" s="49"/>
      <c r="Z149" s="49"/>
      <c r="AA149" s="49"/>
    </row>
    <row r="150" spans="1:27" s="401" customFormat="1" ht="30.75" customHeight="1" x14ac:dyDescent="0.2">
      <c r="A150" s="431"/>
      <c r="B150" s="49"/>
      <c r="C150" s="589" t="s">
        <v>48</v>
      </c>
      <c r="D150" s="590"/>
      <c r="E150" s="250"/>
      <c r="G150" s="533"/>
      <c r="H150" s="533"/>
      <c r="I150" s="533"/>
      <c r="J150" s="533"/>
      <c r="K150" s="533"/>
      <c r="L150" s="533"/>
      <c r="M150" s="533"/>
      <c r="N150" s="533"/>
      <c r="O150" s="533"/>
      <c r="P150" s="533"/>
      <c r="Q150" s="533"/>
      <c r="R150" s="533"/>
      <c r="S150" s="533"/>
      <c r="T150" s="533"/>
      <c r="U150" s="533"/>
      <c r="V150" s="408"/>
      <c r="W150" s="409"/>
    </row>
    <row r="151" spans="1:27" s="401" customFormat="1" ht="42.75" customHeight="1" x14ac:dyDescent="0.2">
      <c r="A151" s="431"/>
      <c r="B151" s="49"/>
      <c r="C151" s="49"/>
      <c r="D151" s="360"/>
      <c r="E151" s="164"/>
      <c r="F151" s="591" t="str">
        <f>Datenblatt!AC41</f>
        <v/>
      </c>
      <c r="G151" s="592"/>
      <c r="H151" s="592"/>
      <c r="I151" s="592"/>
      <c r="J151" s="592"/>
      <c r="K151" s="592"/>
      <c r="L151" s="592"/>
      <c r="M151" s="592"/>
      <c r="N151" s="592"/>
      <c r="O151" s="592"/>
      <c r="P151" s="592"/>
      <c r="Q151" s="592"/>
      <c r="R151" s="592"/>
      <c r="S151" s="592"/>
      <c r="T151" s="592"/>
      <c r="U151" s="533"/>
      <c r="V151" s="410"/>
      <c r="W151" s="347"/>
    </row>
    <row r="152" spans="1:27" s="401" customFormat="1" ht="21.75" customHeight="1" x14ac:dyDescent="0.2">
      <c r="A152" s="431"/>
      <c r="B152" s="49"/>
      <c r="C152" s="584" t="str">
        <f>Datenblatt!AB41</f>
        <v/>
      </c>
      <c r="D152" s="584"/>
      <c r="E152" s="204"/>
      <c r="F152" s="580" t="str">
        <f xml:space="preserve"> IF(Datenblatt!AB40&lt;=100%, Datenblatt!AG41, "")</f>
        <v>Die Mitarbeiter und Führungskräfte eines Unternehmens sind Träger von Wissen, Erfahrungen und Kompetenzen. Sie stellen die Erfolgsfaktoren des Unternehmens dar. Im Gestaltungsfeld "Mensch" betrachten Sie daher beispielsweise Qualifikationen und zeigen Entwicklungsbedarfe auf. Fehlen wichtige Kompetenzen im Unternehmen, kommt dem Personalmanagement die Aufgabe zu, passende Fortbildungs- und Qualifizierungskonzepte auszuarbeiten.</v>
      </c>
      <c r="G152" s="585"/>
      <c r="H152" s="585"/>
      <c r="I152" s="585"/>
      <c r="J152" s="585"/>
      <c r="K152" s="585"/>
      <c r="L152" s="585"/>
      <c r="M152" s="585"/>
      <c r="N152" s="585"/>
      <c r="O152" s="585"/>
      <c r="P152" s="585"/>
      <c r="Q152" s="585"/>
      <c r="R152" s="585"/>
      <c r="S152" s="585"/>
      <c r="T152" s="585"/>
      <c r="U152" s="585"/>
      <c r="V152" s="365"/>
      <c r="W152" s="349"/>
      <c r="X152" s="236"/>
    </row>
    <row r="153" spans="1:27" s="401" customFormat="1" ht="37.5" customHeight="1" x14ac:dyDescent="0.2">
      <c r="A153" s="431"/>
      <c r="B153" s="49"/>
      <c r="C153" s="584"/>
      <c r="D153" s="584"/>
      <c r="E153" s="204"/>
      <c r="F153" s="580"/>
      <c r="G153" s="585"/>
      <c r="H153" s="585"/>
      <c r="I153" s="585"/>
      <c r="J153" s="585"/>
      <c r="K153" s="585"/>
      <c r="L153" s="585"/>
      <c r="M153" s="585"/>
      <c r="N153" s="585"/>
      <c r="O153" s="585"/>
      <c r="P153" s="585"/>
      <c r="Q153" s="585"/>
      <c r="R153" s="585"/>
      <c r="S153" s="585"/>
      <c r="T153" s="585"/>
      <c r="U153" s="585"/>
      <c r="V153" s="365"/>
      <c r="W153" s="349"/>
      <c r="X153" s="236"/>
    </row>
    <row r="154" spans="1:27" s="401" customFormat="1" ht="21.75" customHeight="1" x14ac:dyDescent="0.2">
      <c r="A154" s="431"/>
      <c r="B154" s="49"/>
      <c r="C154" s="584"/>
      <c r="D154" s="584"/>
      <c r="E154" s="204"/>
      <c r="F154" s="586"/>
      <c r="G154" s="586"/>
      <c r="H154" s="586"/>
      <c r="I154" s="586"/>
      <c r="J154" s="586"/>
      <c r="K154" s="586"/>
      <c r="L154" s="586"/>
      <c r="M154" s="586"/>
      <c r="N154" s="586"/>
      <c r="O154" s="586"/>
      <c r="P154" s="586"/>
      <c r="Q154" s="586"/>
      <c r="R154" s="586"/>
      <c r="S154" s="586"/>
      <c r="T154" s="586"/>
      <c r="U154" s="586"/>
      <c r="V154" s="366"/>
      <c r="W154" s="350"/>
      <c r="X154" s="236"/>
    </row>
    <row r="155" spans="1:27" s="401" customFormat="1" ht="21.75" customHeight="1" x14ac:dyDescent="0.2">
      <c r="A155" s="431"/>
      <c r="B155" s="49"/>
      <c r="C155" s="584"/>
      <c r="D155" s="584"/>
      <c r="E155" s="204"/>
      <c r="F155" s="586"/>
      <c r="G155" s="586"/>
      <c r="H155" s="586"/>
      <c r="I155" s="586"/>
      <c r="J155" s="586"/>
      <c r="K155" s="586"/>
      <c r="L155" s="586"/>
      <c r="M155" s="586"/>
      <c r="N155" s="586"/>
      <c r="O155" s="586"/>
      <c r="P155" s="586"/>
      <c r="Q155" s="586"/>
      <c r="R155" s="586"/>
      <c r="S155" s="586"/>
      <c r="T155" s="586"/>
      <c r="U155" s="586"/>
      <c r="V155" s="366"/>
      <c r="W155" s="350"/>
      <c r="X155" s="236"/>
    </row>
    <row r="156" spans="1:27" s="401" customFormat="1" ht="13.5" customHeight="1" x14ac:dyDescent="0.2">
      <c r="A156" s="431"/>
      <c r="B156" s="49"/>
      <c r="C156" s="584"/>
      <c r="D156" s="584"/>
      <c r="E156" s="204"/>
      <c r="F156" s="586"/>
      <c r="G156" s="586"/>
      <c r="H156" s="586"/>
      <c r="I156" s="586"/>
      <c r="J156" s="586"/>
      <c r="K156" s="586"/>
      <c r="L156" s="586"/>
      <c r="M156" s="586"/>
      <c r="N156" s="586"/>
      <c r="O156" s="586"/>
      <c r="P156" s="586"/>
      <c r="Q156" s="586"/>
      <c r="R156" s="586"/>
      <c r="S156" s="586"/>
      <c r="T156" s="586"/>
      <c r="U156" s="586"/>
      <c r="V156" s="366"/>
      <c r="W156" s="350"/>
      <c r="X156" s="236"/>
    </row>
    <row r="157" spans="1:27" s="401" customFormat="1" ht="36.75" customHeight="1" x14ac:dyDescent="0.2">
      <c r="A157" s="431"/>
      <c r="B157" s="49"/>
      <c r="C157" s="360"/>
      <c r="D157" s="360"/>
      <c r="E157" s="204"/>
      <c r="F157" s="586"/>
      <c r="G157" s="586"/>
      <c r="H157" s="586"/>
      <c r="I157" s="586"/>
      <c r="J157" s="586"/>
      <c r="K157" s="586"/>
      <c r="L157" s="586"/>
      <c r="M157" s="586"/>
      <c r="N157" s="586"/>
      <c r="O157" s="586"/>
      <c r="P157" s="586"/>
      <c r="Q157" s="586"/>
      <c r="R157" s="586"/>
      <c r="S157" s="586"/>
      <c r="T157" s="586"/>
      <c r="U157" s="586"/>
      <c r="V157" s="366"/>
      <c r="W157" s="350"/>
      <c r="X157" s="236"/>
    </row>
    <row r="158" spans="1:27" s="401" customFormat="1" ht="63.75" customHeight="1" x14ac:dyDescent="0.2">
      <c r="A158" s="431"/>
      <c r="B158" s="49"/>
      <c r="C158" s="426"/>
      <c r="D158" s="360"/>
      <c r="E158" s="204"/>
      <c r="F158" s="586"/>
      <c r="G158" s="586"/>
      <c r="H158" s="586"/>
      <c r="I158" s="586"/>
      <c r="J158" s="586"/>
      <c r="K158" s="586"/>
      <c r="L158" s="586"/>
      <c r="M158" s="586"/>
      <c r="N158" s="586"/>
      <c r="O158" s="586"/>
      <c r="P158" s="586"/>
      <c r="Q158" s="586"/>
      <c r="R158" s="586"/>
      <c r="S158" s="586"/>
      <c r="T158" s="586"/>
      <c r="U158" s="586"/>
      <c r="V158" s="365"/>
      <c r="W158" s="347"/>
      <c r="X158" s="236"/>
    </row>
    <row r="159" spans="1:27" s="389" customFormat="1" ht="409.5" customHeight="1" x14ac:dyDescent="0.4">
      <c r="A159" s="431"/>
      <c r="B159" s="49"/>
      <c r="C159" s="400"/>
      <c r="D159" s="581" t="s">
        <v>204</v>
      </c>
      <c r="E159" s="582"/>
      <c r="F159" s="582"/>
      <c r="G159" s="582"/>
      <c r="H159" s="582"/>
      <c r="I159" s="582"/>
      <c r="J159" s="582"/>
      <c r="K159" s="582"/>
      <c r="L159" s="582"/>
      <c r="M159" s="582"/>
      <c r="N159" s="582"/>
      <c r="O159" s="582"/>
      <c r="P159" s="582"/>
      <c r="Q159" s="582"/>
      <c r="R159" s="582"/>
      <c r="S159" s="582"/>
      <c r="T159" s="582"/>
      <c r="U159" s="582"/>
      <c r="V159" s="399"/>
      <c r="W159" s="347"/>
      <c r="X159" s="236"/>
    </row>
    <row r="160" spans="1:27" s="389" customFormat="1" ht="66.75" customHeight="1" x14ac:dyDescent="0.4">
      <c r="A160" s="431"/>
      <c r="B160" s="49"/>
      <c r="C160" s="400"/>
      <c r="D160" s="582"/>
      <c r="E160" s="582"/>
      <c r="F160" s="582"/>
      <c r="G160" s="582"/>
      <c r="H160" s="582"/>
      <c r="I160" s="582"/>
      <c r="J160" s="582"/>
      <c r="K160" s="582"/>
      <c r="L160" s="582"/>
      <c r="M160" s="582"/>
      <c r="N160" s="582"/>
      <c r="O160" s="582"/>
      <c r="P160" s="582"/>
      <c r="Q160" s="582"/>
      <c r="R160" s="582"/>
      <c r="S160" s="582"/>
      <c r="T160" s="582"/>
      <c r="U160" s="582"/>
      <c r="V160" s="402"/>
      <c r="W160" s="347"/>
      <c r="X160" s="236"/>
    </row>
    <row r="161" spans="1:24" s="389" customFormat="1" ht="129.75" customHeight="1" x14ac:dyDescent="0.4">
      <c r="A161" s="431"/>
      <c r="B161" s="49"/>
      <c r="C161" s="400"/>
      <c r="D161" s="582"/>
      <c r="E161" s="582"/>
      <c r="F161" s="582"/>
      <c r="G161" s="582"/>
      <c r="H161" s="582"/>
      <c r="I161" s="582"/>
      <c r="J161" s="582"/>
      <c r="K161" s="582"/>
      <c r="L161" s="582"/>
      <c r="M161" s="582"/>
      <c r="N161" s="582"/>
      <c r="O161" s="582"/>
      <c r="P161" s="582"/>
      <c r="Q161" s="582"/>
      <c r="R161" s="582"/>
      <c r="S161" s="582"/>
      <c r="T161" s="582"/>
      <c r="U161" s="582"/>
      <c r="V161" s="402"/>
      <c r="W161" s="347"/>
      <c r="X161" s="236"/>
    </row>
  </sheetData>
  <sheetProtection password="CCFB" sheet="1" objects="1" scenarios="1" selectLockedCells="1" selectUnlockedCells="1"/>
  <mergeCells count="46">
    <mergeCell ref="C92:E96"/>
    <mergeCell ref="C86:E88"/>
    <mergeCell ref="C100:E103"/>
    <mergeCell ref="C107:E111"/>
    <mergeCell ref="G106:W106"/>
    <mergeCell ref="C54:U54"/>
    <mergeCell ref="P60:S60"/>
    <mergeCell ref="D47:U48"/>
    <mergeCell ref="P55:S55"/>
    <mergeCell ref="E41:O41"/>
    <mergeCell ref="E44:O44"/>
    <mergeCell ref="E45:O45"/>
    <mergeCell ref="D4:T5"/>
    <mergeCell ref="I9:J9"/>
    <mergeCell ref="F8:I8"/>
    <mergeCell ref="I11:L11"/>
    <mergeCell ref="O11:T11"/>
    <mergeCell ref="D159:U161"/>
    <mergeCell ref="C115:U115"/>
    <mergeCell ref="F138:V138"/>
    <mergeCell ref="C139:D143"/>
    <mergeCell ref="C152:D156"/>
    <mergeCell ref="F152:U158"/>
    <mergeCell ref="F140:U147"/>
    <mergeCell ref="F131:U136"/>
    <mergeCell ref="F129:U129"/>
    <mergeCell ref="C150:D150"/>
    <mergeCell ref="F151:T151"/>
    <mergeCell ref="C130:D134"/>
    <mergeCell ref="C129:D129"/>
    <mergeCell ref="A13:B13"/>
    <mergeCell ref="A54:B54"/>
    <mergeCell ref="A115:B115"/>
    <mergeCell ref="D38:U38"/>
    <mergeCell ref="E43:O43"/>
    <mergeCell ref="E42:O42"/>
    <mergeCell ref="C13:U13"/>
    <mergeCell ref="P57:S57"/>
    <mergeCell ref="P58:S58"/>
    <mergeCell ref="G99:U99"/>
    <mergeCell ref="G85:W85"/>
    <mergeCell ref="G87:U89"/>
    <mergeCell ref="G91:W91"/>
    <mergeCell ref="G93:U96"/>
    <mergeCell ref="G101:U104"/>
    <mergeCell ref="G108:U111"/>
  </mergeCells>
  <phoneticPr fontId="50" type="noConversion"/>
  <conditionalFormatting sqref="H128:J128">
    <cfRule type="expression" dxfId="26" priority="166" stopIfTrue="1">
      <formula>$H$128&lt;&gt;""</formula>
    </cfRule>
  </conditionalFormatting>
  <conditionalFormatting sqref="H139:J139 H137:J137 H130:J130">
    <cfRule type="expression" dxfId="25" priority="165" stopIfTrue="1">
      <formula>$H$130&lt;&gt;""</formula>
    </cfRule>
  </conditionalFormatting>
  <conditionalFormatting sqref="K128:M128">
    <cfRule type="expression" dxfId="24" priority="164" stopIfTrue="1">
      <formula>$K$128&lt;&gt;""</formula>
    </cfRule>
  </conditionalFormatting>
  <conditionalFormatting sqref="K139:M139 K137:M137 K130:M130">
    <cfRule type="expression" dxfId="23" priority="163" stopIfTrue="1">
      <formula>$K$130&lt;&gt;""</formula>
    </cfRule>
  </conditionalFormatting>
  <conditionalFormatting sqref="N128:P128">
    <cfRule type="expression" dxfId="22" priority="162" stopIfTrue="1">
      <formula>$N$128&lt;&gt;""</formula>
    </cfRule>
  </conditionalFormatting>
  <conditionalFormatting sqref="N139:P139 N137:P137 N130:P130">
    <cfRule type="expression" dxfId="21" priority="161" stopIfTrue="1">
      <formula>$N$130&lt;&gt;""</formula>
    </cfRule>
  </conditionalFormatting>
  <conditionalFormatting sqref="Q128:V128">
    <cfRule type="expression" dxfId="20" priority="160" stopIfTrue="1">
      <formula>Q$128&lt;&gt;""</formula>
    </cfRule>
  </conditionalFormatting>
  <conditionalFormatting sqref="Q130:U130 Q139:U139 V130:V136 Q137:V137">
    <cfRule type="expression" dxfId="19" priority="159" stopIfTrue="1">
      <formula>Q$130&lt;&gt;""</formula>
    </cfRule>
  </conditionalFormatting>
  <conditionalFormatting sqref="I148:P148">
    <cfRule type="expression" dxfId="18" priority="157" stopIfTrue="1">
      <formula>I$142&lt;&gt;""</formula>
    </cfRule>
  </conditionalFormatting>
  <conditionalFormatting sqref="W151:W153 V152:V153">
    <cfRule type="expression" dxfId="17" priority="154" stopIfTrue="1">
      <formula>$S$151&lt;&gt;""</formula>
    </cfRule>
  </conditionalFormatting>
  <conditionalFormatting sqref="V154:W157">
    <cfRule type="expression" dxfId="16" priority="151" stopIfTrue="1">
      <formula>$S$154&lt;&gt;""</formula>
    </cfRule>
  </conditionalFormatting>
  <conditionalFormatting sqref="W102:W103">
    <cfRule type="expression" dxfId="15" priority="135" stopIfTrue="1">
      <formula>$S$102&lt;&gt;""</formula>
    </cfRule>
  </conditionalFormatting>
  <conditionalFormatting sqref="I139:M139 I130:M130 J107:N107 J100:N100 J92:N92 J86:N86">
    <cfRule type="expression" dxfId="14" priority="132" stopIfTrue="1">
      <formula>$J$86&lt;&gt;""</formula>
    </cfRule>
  </conditionalFormatting>
  <conditionalFormatting sqref="N139:R139 N130:R130 O107:S107 O100:S100 O92:S92 O86:S86">
    <cfRule type="expression" dxfId="13" priority="129" stopIfTrue="1">
      <formula>$O$86&lt;&gt;""</formula>
    </cfRule>
  </conditionalFormatting>
  <conditionalFormatting sqref="J107:N107">
    <cfRule type="expression" dxfId="12" priority="126" stopIfTrue="1">
      <formula>$J$107&lt;&gt;""</formula>
    </cfRule>
  </conditionalFormatting>
  <conditionalFormatting sqref="O107:S107">
    <cfRule type="expression" dxfId="11" priority="121" stopIfTrue="1">
      <formula>$O$107&lt;&gt;""</formula>
    </cfRule>
  </conditionalFormatting>
  <conditionalFormatting sqref="V139:V145">
    <cfRule type="expression" dxfId="10" priority="92" stopIfTrue="1">
      <formula>V$130&lt;&gt;""</formula>
    </cfRule>
  </conditionalFormatting>
  <conditionalFormatting sqref="V152:V157">
    <cfRule type="expression" dxfId="9" priority="81" stopIfTrue="1">
      <formula>V$130&lt;&gt;""</formula>
    </cfRule>
  </conditionalFormatting>
  <conditionalFormatting sqref="V143:W145">
    <cfRule type="expression" dxfId="8" priority="180" stopIfTrue="1">
      <formula>AND(#REF!&gt;=2,#REF!&lt;=3)</formula>
    </cfRule>
  </conditionalFormatting>
  <conditionalFormatting sqref="V146:W148">
    <cfRule type="expression" dxfId="7" priority="181" stopIfTrue="1">
      <formula>#REF!&gt;3</formula>
    </cfRule>
  </conditionalFormatting>
  <conditionalFormatting sqref="V140:W140">
    <cfRule type="expression" dxfId="6" priority="182" stopIfTrue="1">
      <formula>AND(#REF!&lt;2,#REF!&gt;0)</formula>
    </cfRule>
  </conditionalFormatting>
  <conditionalFormatting sqref="V141:W142">
    <cfRule type="expression" dxfId="5" priority="183" stopIfTrue="1">
      <formula>AND(V149&lt;2,V149&gt;0)</formula>
    </cfRule>
  </conditionalFormatting>
  <conditionalFormatting sqref="C104:C130 D151:D1048576 C137:C1048576 D137:D149 C89:D94 D97:D99 C97:C100 C1:D87 D104:D128">
    <cfRule type="cellIs" dxfId="4" priority="1" operator="between">
      <formula>"L"</formula>
      <formula>"L"</formula>
    </cfRule>
    <cfRule type="cellIs" dxfId="3" priority="2" operator="between">
      <formula>"K"</formula>
      <formula>"K"</formula>
    </cfRule>
    <cfRule type="cellIs" dxfId="2" priority="3" operator="between">
      <formula>"J"</formula>
      <formula>"J"</formula>
    </cfRule>
  </conditionalFormatting>
  <pageMargins left="0.43680555555555556" right="0.35433070866141736" top="0.6692913385826772" bottom="0.47244094488188981" header="0.31496062992125984" footer="0.31496062992125984"/>
  <pageSetup paperSize="9" scale="33" fitToHeight="0" orientation="portrait" r:id="rId1"/>
  <headerFooter scaleWithDoc="0">
    <oddHeader xml:space="preserve">&amp;L &amp;C &amp;R </oddHeader>
    <oddFooter>&amp;L&amp;8&amp;K00+000_&amp;K00-032WM-Fitness Check für KMU
&amp;K00+000_&amp;K00-032© Fraunhofer IPK (2011)&amp;R&amp;8&amp;K00-034Fitness Report&amp;K00+000____&amp;K00-034
&amp;P von &amp;N&amp;K00+000____</oddFooter>
  </headerFooter>
  <rowBreaks count="2" manualBreakCount="2">
    <brk id="49" max="16383" man="1"/>
    <brk id="113" max="2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B182"/>
  <sheetViews>
    <sheetView view="pageLayout" topLeftCell="A4" zoomScale="120" zoomScaleNormal="82" zoomScalePageLayoutView="120" workbookViewId="0">
      <selection activeCell="F12" sqref="F12"/>
    </sheetView>
  </sheetViews>
  <sheetFormatPr baseColWidth="10" defaultColWidth="0" defaultRowHeight="12.75" zeroHeight="1" x14ac:dyDescent="0.2"/>
  <cols>
    <col min="1" max="1" width="5.7109375" style="43" customWidth="1"/>
    <col min="2" max="9" width="8.7109375" style="43" customWidth="1"/>
    <col min="10" max="47" width="8.7109375" style="43" hidden="1" customWidth="1"/>
    <col min="48" max="16384" width="0" style="43" hidden="1"/>
  </cols>
  <sheetData>
    <row r="1" spans="1:54" s="5" customFormat="1" x14ac:dyDescent="0.2">
      <c r="A1" s="49"/>
      <c r="B1" s="49"/>
      <c r="C1" s="49"/>
      <c r="D1" s="49"/>
      <c r="E1" s="49"/>
      <c r="F1" s="49"/>
      <c r="G1" s="49"/>
      <c r="H1" s="49"/>
      <c r="I1" s="49"/>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c r="BB1"/>
    </row>
    <row r="2" spans="1:54" s="5" customFormat="1" ht="71.25" customHeight="1" x14ac:dyDescent="0.2">
      <c r="A2" s="49"/>
      <c r="B2" s="49"/>
      <c r="C2" s="49"/>
      <c r="D2" s="49"/>
      <c r="E2" s="49"/>
      <c r="F2" s="49"/>
      <c r="G2" s="49"/>
      <c r="H2" s="49"/>
      <c r="I2" s="49"/>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c r="BB2"/>
    </row>
    <row r="3" spans="1:54" s="5" customFormat="1" ht="39.950000000000003" customHeight="1" x14ac:dyDescent="0.2">
      <c r="A3" s="49"/>
      <c r="B3" s="102" t="s">
        <v>101</v>
      </c>
      <c r="C3" s="103"/>
      <c r="D3" s="103"/>
      <c r="E3" s="103"/>
      <c r="F3" s="103"/>
      <c r="G3" s="103"/>
      <c r="H3" s="103"/>
      <c r="I3" s="103"/>
      <c r="J3" s="23"/>
      <c r="K3" s="23"/>
      <c r="L3" s="23"/>
      <c r="M3" s="23"/>
      <c r="N3" s="23"/>
      <c r="O3" s="23"/>
      <c r="P3" s="23"/>
      <c r="Q3" s="23"/>
      <c r="R3" s="23"/>
      <c r="S3" s="23"/>
      <c r="T3" s="23"/>
      <c r="U3" s="23"/>
      <c r="V3" s="23"/>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row>
    <row r="4" spans="1:54" s="5" customFormat="1" ht="15" customHeight="1" x14ac:dyDescent="0.2">
      <c r="A4" s="49"/>
      <c r="B4" s="49"/>
      <c r="C4" s="49"/>
      <c r="D4" s="49"/>
      <c r="E4" s="49"/>
      <c r="F4" s="49"/>
      <c r="G4" s="49"/>
      <c r="H4" s="49"/>
      <c r="I4" s="49"/>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c r="BB4"/>
    </row>
    <row r="5" spans="1:54" s="5" customFormat="1" ht="15" customHeight="1" x14ac:dyDescent="0.2">
      <c r="A5" s="49"/>
      <c r="B5" s="609" t="s">
        <v>116</v>
      </c>
      <c r="C5" s="609"/>
      <c r="D5" s="609"/>
      <c r="E5" s="609"/>
      <c r="F5" s="609"/>
      <c r="G5" s="609"/>
      <c r="H5" s="609"/>
      <c r="I5" s="609"/>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c r="BB5"/>
    </row>
    <row r="6" spans="1:54" s="5" customFormat="1" ht="15" customHeight="1" x14ac:dyDescent="0.2">
      <c r="A6" s="49"/>
      <c r="B6" s="609"/>
      <c r="C6" s="609"/>
      <c r="D6" s="609"/>
      <c r="E6" s="609"/>
      <c r="F6" s="609"/>
      <c r="G6" s="609"/>
      <c r="H6" s="609"/>
      <c r="I6" s="609"/>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c r="BB6"/>
    </row>
    <row r="7" spans="1:54" s="5" customFormat="1" ht="15" customHeight="1" x14ac:dyDescent="0.2">
      <c r="A7" s="49"/>
      <c r="B7" s="49"/>
      <c r="C7" s="49"/>
      <c r="D7" s="49"/>
      <c r="E7" s="49"/>
      <c r="F7" s="49"/>
      <c r="G7" s="49"/>
      <c r="H7" s="49"/>
      <c r="I7" s="49"/>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c r="BB7"/>
    </row>
    <row r="8" spans="1:54" s="5" customFormat="1" ht="15" customHeight="1" x14ac:dyDescent="0.2">
      <c r="A8" s="49"/>
      <c r="B8" s="49"/>
      <c r="C8" s="49"/>
      <c r="D8" s="49"/>
      <c r="E8" s="49"/>
      <c r="F8" s="49"/>
      <c r="G8" s="49"/>
      <c r="H8" s="49"/>
      <c r="I8" s="49"/>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c r="BB8"/>
    </row>
    <row r="9" spans="1:54" s="5" customFormat="1" ht="15" customHeight="1" x14ac:dyDescent="0.2">
      <c r="A9" s="49"/>
      <c r="B9" s="49"/>
      <c r="C9" s="49"/>
      <c r="D9" s="49"/>
      <c r="E9" s="49"/>
      <c r="F9" s="49"/>
      <c r="G9" s="49"/>
      <c r="H9" s="49"/>
      <c r="I9" s="49"/>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c r="BB9"/>
    </row>
    <row r="10" spans="1:54" s="5" customFormat="1" ht="15" customHeight="1" x14ac:dyDescent="0.2">
      <c r="A10" s="49"/>
      <c r="B10" s="49"/>
      <c r="C10" s="49"/>
      <c r="D10" s="49" t="s">
        <v>108</v>
      </c>
      <c r="E10" s="49"/>
      <c r="F10" s="49"/>
      <c r="G10" s="49"/>
      <c r="H10" s="49"/>
      <c r="I10" s="49"/>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c r="BB10"/>
    </row>
    <row r="11" spans="1:54" s="5" customFormat="1" ht="15" customHeight="1" x14ac:dyDescent="0.2">
      <c r="A11" s="49"/>
      <c r="B11" s="49"/>
      <c r="C11" s="49"/>
      <c r="D11" s="49" t="s">
        <v>109</v>
      </c>
      <c r="E11" s="49"/>
      <c r="F11" s="49"/>
      <c r="G11" s="49"/>
      <c r="H11" s="49"/>
      <c r="I11" s="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c r="BB11"/>
    </row>
    <row r="12" spans="1:54" s="5" customFormat="1" ht="15" customHeight="1" x14ac:dyDescent="0.2">
      <c r="A12" s="49"/>
      <c r="B12" s="49"/>
      <c r="C12" s="49"/>
      <c r="D12" s="49" t="s">
        <v>110</v>
      </c>
      <c r="E12" s="49"/>
      <c r="F12" s="49"/>
      <c r="G12" s="49"/>
      <c r="H12" s="49"/>
      <c r="I12" s="49"/>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c r="BB12"/>
    </row>
    <row r="13" spans="1:54" s="5" customFormat="1" ht="15" customHeight="1" x14ac:dyDescent="0.2">
      <c r="A13" s="49"/>
      <c r="B13" s="49"/>
      <c r="C13" s="49"/>
      <c r="D13" s="49" t="s">
        <v>111</v>
      </c>
      <c r="E13" s="49"/>
      <c r="F13" s="49"/>
      <c r="G13" s="49"/>
      <c r="H13" s="49"/>
      <c r="I13" s="49"/>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c r="BB13"/>
    </row>
    <row r="14" spans="1:54" s="5" customFormat="1" ht="15" customHeight="1" x14ac:dyDescent="0.2">
      <c r="A14" s="49"/>
      <c r="B14" s="49"/>
      <c r="C14" s="49"/>
      <c r="D14" s="607"/>
      <c r="E14" s="607"/>
      <c r="F14" s="607"/>
      <c r="G14" s="137"/>
      <c r="H14" s="49"/>
      <c r="I14" s="49"/>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c r="BB14"/>
    </row>
    <row r="15" spans="1:54" s="5" customFormat="1" ht="15" customHeight="1" x14ac:dyDescent="0.2">
      <c r="A15" s="49"/>
      <c r="B15" s="49"/>
      <c r="C15" s="49"/>
      <c r="D15" s="610"/>
      <c r="E15" s="610"/>
      <c r="F15" s="610"/>
      <c r="G15" s="610"/>
      <c r="H15" s="49"/>
      <c r="I15" s="49"/>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c r="BB15"/>
    </row>
    <row r="16" spans="1:54" s="5" customFormat="1" ht="15" customHeight="1" x14ac:dyDescent="0.2">
      <c r="A16" s="49"/>
      <c r="B16" s="49"/>
      <c r="C16" s="49"/>
      <c r="D16" s="49"/>
      <c r="E16" s="49"/>
      <c r="F16" s="49"/>
      <c r="G16" s="49"/>
      <c r="H16" s="49"/>
      <c r="I16" s="49"/>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c r="BB16"/>
    </row>
    <row r="17" spans="1:54" s="5" customFormat="1" ht="15" customHeight="1" x14ac:dyDescent="0.2">
      <c r="A17" s="49"/>
      <c r="B17" s="49"/>
      <c r="C17" s="49"/>
      <c r="D17" s="49" t="s">
        <v>124</v>
      </c>
      <c r="E17" s="49"/>
      <c r="F17" s="49"/>
      <c r="G17" s="49"/>
      <c r="H17" s="49"/>
      <c r="I17" s="49"/>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c r="BB17"/>
    </row>
    <row r="18" spans="1:54" s="5" customFormat="1" ht="15" customHeight="1" x14ac:dyDescent="0.2">
      <c r="A18" s="49"/>
      <c r="B18" s="49" t="s">
        <v>112</v>
      </c>
      <c r="C18" s="49"/>
      <c r="D18" s="49" t="s">
        <v>109</v>
      </c>
      <c r="E18" s="49"/>
      <c r="F18" s="49"/>
      <c r="G18" s="49"/>
      <c r="H18" s="49"/>
      <c r="I18" s="49"/>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c r="BB18"/>
    </row>
    <row r="19" spans="1:54" s="5" customFormat="1" ht="15" customHeight="1" x14ac:dyDescent="0.2">
      <c r="A19" s="49"/>
      <c r="B19" s="49"/>
      <c r="C19" s="49"/>
      <c r="D19" s="49" t="s">
        <v>114</v>
      </c>
      <c r="E19" s="49"/>
      <c r="F19" s="49"/>
      <c r="G19" s="49"/>
      <c r="H19" s="49"/>
      <c r="I19" s="49"/>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c r="BB19"/>
    </row>
    <row r="20" spans="1:54" s="5" customFormat="1" ht="15" customHeight="1" x14ac:dyDescent="0.2">
      <c r="A20" s="49"/>
      <c r="B20" s="49" t="s">
        <v>113</v>
      </c>
      <c r="C20" s="49"/>
      <c r="D20" s="49" t="s">
        <v>115</v>
      </c>
      <c r="E20" s="49"/>
      <c r="F20" s="49"/>
      <c r="G20" s="49"/>
      <c r="H20" s="49"/>
      <c r="I20" s="49"/>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c r="BB20"/>
    </row>
    <row r="21" spans="1:54" s="5" customFormat="1" ht="15" customHeight="1" x14ac:dyDescent="0.2">
      <c r="A21" s="49"/>
      <c r="B21" s="49"/>
      <c r="C21" s="49"/>
      <c r="D21" s="607"/>
      <c r="E21" s="607"/>
      <c r="F21" s="607"/>
      <c r="G21" s="49"/>
      <c r="H21" s="49"/>
      <c r="I21" s="49"/>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c r="BB21"/>
    </row>
    <row r="22" spans="1:54" s="5" customFormat="1" ht="15" customHeight="1" x14ac:dyDescent="0.2">
      <c r="A22" s="49"/>
      <c r="B22" s="49"/>
      <c r="C22" s="49"/>
      <c r="D22" s="607"/>
      <c r="E22" s="607"/>
      <c r="F22" s="607"/>
      <c r="G22" s="607"/>
      <c r="H22" s="49"/>
      <c r="I22" s="49"/>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c r="BB22"/>
    </row>
    <row r="23" spans="1:54" s="5" customFormat="1" ht="15" customHeight="1" x14ac:dyDescent="0.2">
      <c r="A23" s="49"/>
      <c r="B23" s="49"/>
      <c r="C23" s="49"/>
      <c r="D23" s="49"/>
      <c r="E23" s="49"/>
      <c r="F23" s="49"/>
      <c r="G23" s="49"/>
      <c r="H23" s="49"/>
      <c r="I23" s="49"/>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c r="BB23"/>
    </row>
    <row r="24" spans="1:54" s="5" customFormat="1" ht="15" customHeight="1" x14ac:dyDescent="0.2">
      <c r="A24" s="49"/>
      <c r="B24" s="49"/>
      <c r="C24" s="49"/>
      <c r="D24" s="49"/>
      <c r="E24" s="49"/>
      <c r="F24" s="49"/>
      <c r="G24" s="49"/>
      <c r="H24" s="49"/>
      <c r="I24" s="49"/>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c r="BB24"/>
    </row>
    <row r="25" spans="1:54" s="5" customFormat="1" ht="15" customHeight="1" x14ac:dyDescent="0.2">
      <c r="A25" s="49"/>
      <c r="B25" s="49"/>
      <c r="C25" s="49"/>
      <c r="D25" s="49"/>
      <c r="E25" s="49"/>
      <c r="F25" s="49"/>
      <c r="G25" s="49"/>
      <c r="H25" s="49"/>
      <c r="I25" s="49"/>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c r="BB25"/>
    </row>
    <row r="26" spans="1:54" s="5" customFormat="1" ht="15" customHeight="1" x14ac:dyDescent="0.2">
      <c r="A26" s="49"/>
      <c r="B26" s="49"/>
      <c r="C26" s="49"/>
      <c r="D26" s="49"/>
      <c r="E26" s="49"/>
      <c r="F26" s="49"/>
      <c r="G26" s="49"/>
      <c r="H26" s="49"/>
      <c r="I26" s="49"/>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c r="BB26"/>
    </row>
    <row r="27" spans="1:54" s="5" customFormat="1" ht="15" customHeight="1" x14ac:dyDescent="0.2">
      <c r="A27" s="49"/>
      <c r="B27" s="49"/>
      <c r="C27" s="49"/>
      <c r="D27" s="49"/>
      <c r="E27" s="49"/>
      <c r="F27" s="49"/>
      <c r="G27" s="49"/>
      <c r="H27" s="49"/>
      <c r="I27" s="49"/>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c r="BB27"/>
    </row>
    <row r="28" spans="1:54" s="5" customFormat="1" ht="15" customHeight="1" x14ac:dyDescent="0.2">
      <c r="A28" s="49"/>
      <c r="B28" s="49"/>
      <c r="C28" s="49"/>
      <c r="D28" s="49" t="s">
        <v>105</v>
      </c>
      <c r="E28" s="49"/>
      <c r="F28" s="49"/>
      <c r="G28" s="49"/>
      <c r="H28" s="49"/>
      <c r="I28" s="49"/>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c r="BB28"/>
    </row>
    <row r="29" spans="1:54" s="5" customFormat="1" ht="15" customHeight="1" x14ac:dyDescent="0.2">
      <c r="A29" s="49"/>
      <c r="B29" s="49"/>
      <c r="C29" s="49"/>
      <c r="D29" s="196" t="s">
        <v>215</v>
      </c>
      <c r="E29" s="49"/>
      <c r="F29" s="49"/>
      <c r="G29" s="49"/>
      <c r="H29" s="49"/>
      <c r="I29" s="49"/>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c r="BB29"/>
    </row>
    <row r="30" spans="1:54" s="5" customFormat="1" ht="15" customHeight="1" x14ac:dyDescent="0.2">
      <c r="A30" s="49"/>
      <c r="B30" s="49"/>
      <c r="C30" s="49"/>
      <c r="D30" s="49" t="s">
        <v>106</v>
      </c>
      <c r="E30" s="49"/>
      <c r="F30" s="49"/>
      <c r="G30" s="49"/>
      <c r="H30" s="49"/>
      <c r="I30" s="49"/>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c r="BB30"/>
    </row>
    <row r="31" spans="1:54" s="5" customFormat="1" ht="15" customHeight="1" x14ac:dyDescent="0.2">
      <c r="A31" s="49"/>
      <c r="B31" s="49"/>
      <c r="C31" s="49"/>
      <c r="D31" s="49" t="s">
        <v>107</v>
      </c>
      <c r="E31" s="49"/>
      <c r="F31" s="49"/>
      <c r="G31" s="49"/>
      <c r="H31" s="49"/>
      <c r="I31" s="49"/>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c r="BB31"/>
    </row>
    <row r="32" spans="1:54" s="5" customFormat="1" ht="15" customHeight="1" x14ac:dyDescent="0.2">
      <c r="A32" s="49"/>
      <c r="B32" s="49"/>
      <c r="C32" s="49"/>
      <c r="D32" s="610"/>
      <c r="E32" s="607"/>
      <c r="F32" s="607"/>
      <c r="G32" s="49"/>
      <c r="H32" s="49"/>
      <c r="I32" s="49"/>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c r="BB32"/>
    </row>
    <row r="33" spans="1:54" s="5" customFormat="1" ht="15" customHeight="1" x14ac:dyDescent="0.2">
      <c r="A33" s="49"/>
      <c r="B33" s="49"/>
      <c r="C33" s="49"/>
      <c r="D33" s="610"/>
      <c r="E33" s="607"/>
      <c r="F33" s="607"/>
      <c r="G33" s="49"/>
      <c r="H33" s="49"/>
      <c r="I33" s="49"/>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c r="BB33"/>
    </row>
    <row r="34" spans="1:54" s="5" customFormat="1" ht="15" customHeight="1" x14ac:dyDescent="0.2">
      <c r="A34" s="49"/>
      <c r="B34" s="49"/>
      <c r="C34" s="49"/>
      <c r="D34" s="49"/>
      <c r="E34" s="49"/>
      <c r="F34" s="49"/>
      <c r="G34" s="49"/>
      <c r="H34" s="49"/>
      <c r="I34" s="49"/>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c r="BB34"/>
    </row>
    <row r="35" spans="1:54" s="5" customFormat="1" ht="15" customHeight="1" x14ac:dyDescent="0.2">
      <c r="A35" s="49"/>
      <c r="B35" s="49"/>
      <c r="C35" s="49"/>
      <c r="D35" s="49"/>
      <c r="E35" s="49"/>
      <c r="F35" s="49"/>
      <c r="G35" s="49"/>
      <c r="H35" s="49"/>
      <c r="I35" s="49"/>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c r="BB35"/>
    </row>
    <row r="36" spans="1:54" s="5" customFormat="1" ht="15" customHeight="1" x14ac:dyDescent="0.2">
      <c r="A36" s="49"/>
      <c r="B36" s="49"/>
      <c r="C36" s="49"/>
      <c r="D36" s="608" t="s">
        <v>118</v>
      </c>
      <c r="E36" s="608"/>
      <c r="F36" s="608"/>
      <c r="G36" s="608"/>
      <c r="H36" s="608"/>
      <c r="I36" s="104"/>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c r="BB36"/>
    </row>
    <row r="37" spans="1:54" s="5" customFormat="1" ht="15" customHeight="1" x14ac:dyDescent="0.2">
      <c r="A37" s="49"/>
      <c r="B37" s="49"/>
      <c r="C37" s="49"/>
      <c r="D37" s="608"/>
      <c r="E37" s="608"/>
      <c r="F37" s="608"/>
      <c r="G37" s="608"/>
      <c r="H37" s="608"/>
      <c r="I37" s="104"/>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c r="BB37"/>
    </row>
    <row r="38" spans="1:54" s="5" customFormat="1" ht="15" customHeight="1" x14ac:dyDescent="0.2">
      <c r="A38" s="49"/>
      <c r="B38" s="49"/>
      <c r="C38" s="49"/>
      <c r="D38" s="608"/>
      <c r="E38" s="608"/>
      <c r="F38" s="608"/>
      <c r="G38" s="608"/>
      <c r="H38" s="608"/>
      <c r="I38" s="104"/>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c r="BB38"/>
    </row>
    <row r="39" spans="1:54" s="5" customFormat="1" ht="15" customHeight="1" x14ac:dyDescent="0.2">
      <c r="A39" s="49"/>
      <c r="B39" s="49"/>
      <c r="C39" s="49"/>
      <c r="D39" s="607"/>
      <c r="E39" s="607"/>
      <c r="F39" s="607"/>
      <c r="G39" s="607"/>
      <c r="H39" s="607"/>
      <c r="I39" s="607"/>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c r="BB39"/>
    </row>
    <row r="40" spans="1:54" s="5" customFormat="1" ht="15" customHeight="1" x14ac:dyDescent="0.2">
      <c r="A40" s="49"/>
      <c r="B40" s="49"/>
      <c r="C40" s="49"/>
      <c r="D40" s="49"/>
      <c r="E40" s="49"/>
      <c r="F40" s="49"/>
      <c r="G40" s="49"/>
      <c r="H40" s="49"/>
      <c r="I40" s="49"/>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c r="BB40"/>
    </row>
    <row r="41" spans="1:54" s="5" customFormat="1" ht="15" customHeight="1" x14ac:dyDescent="0.2">
      <c r="A41" s="49"/>
      <c r="B41" s="49"/>
      <c r="C41" s="49"/>
      <c r="D41" s="49"/>
      <c r="E41" s="49"/>
      <c r="F41" s="49"/>
      <c r="G41" s="49"/>
      <c r="H41" s="49"/>
      <c r="I41" s="49"/>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c r="BB41"/>
    </row>
    <row r="42" spans="1:54" s="5" customFormat="1" ht="15" customHeight="1" x14ac:dyDescent="0.2">
      <c r="A42" s="49"/>
      <c r="B42" s="49"/>
      <c r="C42" s="49"/>
      <c r="D42" s="49"/>
      <c r="E42" s="49"/>
      <c r="F42" s="49"/>
      <c r="G42" s="49"/>
      <c r="H42" s="49"/>
      <c r="I42" s="49"/>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c r="BB42"/>
    </row>
    <row r="43" spans="1:54" s="44" customFormat="1" ht="15" hidden="1" customHeight="1"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row>
    <row r="44" spans="1:54" s="44" customFormat="1" ht="15" hidden="1" customHeight="1" x14ac:dyDescent="0.2">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row>
    <row r="45" spans="1:54" s="44" customFormat="1" ht="15" hidden="1" customHeight="1" x14ac:dyDescent="0.2">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row>
    <row r="46" spans="1:54" s="44" customFormat="1" ht="15" hidden="1" customHeight="1" x14ac:dyDescent="0.2">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row>
    <row r="47" spans="1:54" s="44" customFormat="1" ht="15" hidden="1" customHeight="1" x14ac:dyDescent="0.2">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row>
    <row r="48" spans="1:54" s="44" customFormat="1" ht="15" hidden="1" customHeight="1" x14ac:dyDescent="0.2">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row>
    <row r="49" spans="1:54" s="44" customFormat="1" ht="15" hidden="1" customHeight="1" x14ac:dyDescent="0.2">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row>
    <row r="50" spans="1:54" s="44" customFormat="1" ht="15" hidden="1" customHeight="1" x14ac:dyDescent="0.2">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row>
    <row r="51" spans="1:54" s="44" customFormat="1" ht="15" hidden="1" customHeight="1" x14ac:dyDescent="0.2">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row>
    <row r="52" spans="1:54" s="44" customFormat="1" ht="15" hidden="1" customHeight="1" x14ac:dyDescent="0.2">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row>
    <row r="53" spans="1:54" s="44" customFormat="1" ht="15" hidden="1" customHeight="1" x14ac:dyDescent="0.2">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row>
    <row r="54" spans="1:54" s="44" customFormat="1" ht="15" hidden="1" customHeight="1" x14ac:dyDescent="0.2">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row>
    <row r="55" spans="1:54" s="44" customFormat="1" ht="15" hidden="1" customHeight="1" x14ac:dyDescent="0.2">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row>
    <row r="56" spans="1:54" s="44" customFormat="1" ht="15" hidden="1" customHeight="1" x14ac:dyDescent="0.2">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row>
    <row r="57" spans="1:54" s="44" customFormat="1" ht="15" hidden="1" customHeight="1" x14ac:dyDescent="0.2">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row>
    <row r="58" spans="1:54" s="44" customFormat="1" ht="15" hidden="1" customHeight="1" x14ac:dyDescent="0.2">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row>
    <row r="59" spans="1:54" s="44" customFormat="1" ht="15" hidden="1" customHeight="1" x14ac:dyDescent="0.2">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row>
    <row r="60" spans="1:54" s="44" customFormat="1" ht="15" hidden="1" customHeight="1" x14ac:dyDescent="0.2">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row>
    <row r="61" spans="1:54" s="44" customFormat="1" ht="15" hidden="1" customHeight="1" x14ac:dyDescent="0.2">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row>
    <row r="62" spans="1:54" s="44" customFormat="1" ht="15" hidden="1" customHeight="1" x14ac:dyDescent="0.2">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row>
    <row r="63" spans="1:54" s="44" customFormat="1" ht="15" hidden="1" customHeight="1" x14ac:dyDescent="0.2">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row>
    <row r="64" spans="1:54" s="44" customFormat="1" ht="15" hidden="1" customHeight="1" x14ac:dyDescent="0.2">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row>
    <row r="65" spans="1:54" s="44" customFormat="1" ht="15" hidden="1" customHeight="1" x14ac:dyDescent="0.2">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row>
    <row r="66" spans="1:54" s="44" customFormat="1" ht="15" hidden="1" customHeight="1" x14ac:dyDescent="0.2">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row>
    <row r="67" spans="1:54" s="44" customFormat="1" ht="15" hidden="1" customHeight="1" x14ac:dyDescent="0.2">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row>
    <row r="68" spans="1:54" s="44" customFormat="1" ht="15" hidden="1" customHeight="1" x14ac:dyDescent="0.2">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row>
    <row r="69" spans="1:54" s="44" customFormat="1" ht="15" hidden="1" customHeight="1" x14ac:dyDescent="0.2">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row>
    <row r="70" spans="1:54" s="44" customFormat="1" ht="15" hidden="1" customHeight="1" x14ac:dyDescent="0.2">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row>
    <row r="71" spans="1:54" s="44" customFormat="1" ht="15" hidden="1" customHeight="1" x14ac:dyDescent="0.2">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row>
    <row r="72" spans="1:54" s="44" customFormat="1" ht="15" hidden="1" customHeight="1" x14ac:dyDescent="0.2">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row>
    <row r="73" spans="1:54" s="44" customFormat="1" ht="15" hidden="1" customHeight="1" x14ac:dyDescent="0.2">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row>
    <row r="74" spans="1:54" s="44" customFormat="1" ht="15" hidden="1" customHeight="1" x14ac:dyDescent="0.2">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row>
    <row r="75" spans="1:54" s="44" customFormat="1" ht="15" hidden="1" customHeight="1" x14ac:dyDescent="0.2">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row>
    <row r="76" spans="1:54" s="44" customFormat="1" ht="15" hidden="1" customHeight="1" x14ac:dyDescent="0.2">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row>
    <row r="77" spans="1:54" s="44" customFormat="1" ht="15" hidden="1" customHeight="1" x14ac:dyDescent="0.2">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row>
    <row r="78" spans="1:54" s="44" customFormat="1" ht="15" hidden="1" customHeight="1" x14ac:dyDescent="0.2">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row>
    <row r="79" spans="1:54" s="44" customFormat="1" ht="15" hidden="1" customHeight="1" x14ac:dyDescent="0.2">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row>
    <row r="80" spans="1:54" s="44" customFormat="1" ht="15" hidden="1" customHeight="1" x14ac:dyDescent="0.2">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row>
    <row r="81" spans="1:54" s="44" customFormat="1" ht="15" hidden="1" customHeight="1" x14ac:dyDescent="0.2">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row>
    <row r="82" spans="1:54" s="44" customFormat="1" ht="15" hidden="1" customHeight="1" x14ac:dyDescent="0.2">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row>
    <row r="83" spans="1:54" s="44" customFormat="1" ht="15" hidden="1" customHeight="1" x14ac:dyDescent="0.2">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row>
    <row r="84" spans="1:54" s="44" customFormat="1" ht="15" hidden="1" customHeight="1" x14ac:dyDescent="0.2">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row>
    <row r="85" spans="1:54" s="44" customFormat="1" ht="15" hidden="1" customHeight="1" x14ac:dyDescent="0.2">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row>
    <row r="86" spans="1:54" s="44" customFormat="1" ht="15" hidden="1" customHeight="1" x14ac:dyDescent="0.2">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row>
    <row r="87" spans="1:54" s="44" customFormat="1" ht="15" hidden="1" customHeight="1" x14ac:dyDescent="0.2">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row>
    <row r="88" spans="1:54" s="44" customFormat="1" ht="15" hidden="1" customHeight="1" x14ac:dyDescent="0.2">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row>
    <row r="89" spans="1:54" s="44" customFormat="1" ht="15" hidden="1" customHeight="1" x14ac:dyDescent="0.2">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row>
    <row r="90" spans="1:54" s="44" customFormat="1" ht="15" hidden="1" customHeight="1" x14ac:dyDescent="0.2">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row>
    <row r="91" spans="1:54" s="44" customFormat="1" ht="15" hidden="1" customHeight="1" x14ac:dyDescent="0.2">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row>
    <row r="92" spans="1:54" s="44" customFormat="1" ht="15" hidden="1" customHeight="1" x14ac:dyDescent="0.2">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row>
    <row r="93" spans="1:54" s="44" customFormat="1" ht="15" hidden="1" customHeight="1" x14ac:dyDescent="0.2">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row>
    <row r="94" spans="1:54" s="44" customFormat="1" ht="15" hidden="1" customHeight="1" x14ac:dyDescent="0.2">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row>
    <row r="95" spans="1:54" s="44" customFormat="1" ht="15" hidden="1" customHeight="1" x14ac:dyDescent="0.2">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row>
    <row r="96" spans="1:54" s="44" customFormat="1" ht="15" hidden="1" customHeight="1" x14ac:dyDescent="0.2">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row>
    <row r="97" spans="1:54" s="44" customFormat="1" ht="15" hidden="1" customHeight="1" x14ac:dyDescent="0.2">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row>
    <row r="98" spans="1:54" s="44" customFormat="1" ht="15" hidden="1" customHeight="1" x14ac:dyDescent="0.2">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row>
    <row r="99" spans="1:54" s="44" customFormat="1" ht="15" hidden="1" customHeight="1" x14ac:dyDescent="0.2">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row>
    <row r="100" spans="1:54" s="44" customFormat="1" ht="15" hidden="1" customHeight="1" x14ac:dyDescent="0.2">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row>
    <row r="101" spans="1:54" s="44" customFormat="1" ht="15" hidden="1" customHeight="1" x14ac:dyDescent="0.2">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row>
    <row r="102" spans="1:54" s="44" customFormat="1" ht="15" hidden="1" customHeight="1" x14ac:dyDescent="0.2">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row>
    <row r="103" spans="1:54" s="44" customFormat="1" ht="15" hidden="1" customHeight="1" x14ac:dyDescent="0.2">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row>
    <row r="104" spans="1:54" s="44" customFormat="1" ht="15" hidden="1" customHeight="1" x14ac:dyDescent="0.2">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row>
    <row r="105" spans="1:54" s="44" customFormat="1" ht="15" hidden="1" customHeight="1" x14ac:dyDescent="0.2">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row>
    <row r="106" spans="1:54" s="44" customFormat="1" ht="15" hidden="1" customHeight="1" x14ac:dyDescent="0.2">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row>
    <row r="107" spans="1:54" s="44" customFormat="1" ht="15" hidden="1" customHeight="1" x14ac:dyDescent="0.2">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row>
    <row r="108" spans="1:54" s="44" customFormat="1" ht="15" hidden="1" customHeight="1" x14ac:dyDescent="0.2">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row>
    <row r="109" spans="1:54" s="44" customFormat="1" ht="15" hidden="1" customHeight="1" x14ac:dyDescent="0.2">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row>
    <row r="110" spans="1:54" s="44" customFormat="1" ht="15" hidden="1" customHeight="1" x14ac:dyDescent="0.2">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row>
    <row r="111" spans="1:54" s="44" customFormat="1" ht="15" hidden="1" customHeight="1" x14ac:dyDescent="0.2">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row>
    <row r="112" spans="1:54" s="44" customFormat="1" ht="15" hidden="1" customHeight="1" x14ac:dyDescent="0.2">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row>
    <row r="113" spans="1:54" s="44" customFormat="1" ht="15" hidden="1" customHeight="1" x14ac:dyDescent="0.2">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row>
    <row r="114" spans="1:54" s="44" customFormat="1" ht="15" hidden="1" customHeight="1" x14ac:dyDescent="0.2">
      <c r="A114" s="45"/>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row>
    <row r="115" spans="1:54" hidden="1" x14ac:dyDescent="0.2"/>
    <row r="116" spans="1:54" hidden="1" x14ac:dyDescent="0.2"/>
    <row r="117" spans="1:54" hidden="1" x14ac:dyDescent="0.2"/>
    <row r="118" spans="1:54" hidden="1" x14ac:dyDescent="0.2"/>
    <row r="119" spans="1:54" hidden="1" x14ac:dyDescent="0.2"/>
    <row r="120" spans="1:54" hidden="1" x14ac:dyDescent="0.2"/>
    <row r="121" spans="1:54" hidden="1" x14ac:dyDescent="0.2"/>
    <row r="122" spans="1:54" hidden="1" x14ac:dyDescent="0.2"/>
    <row r="123" spans="1:54" hidden="1" x14ac:dyDescent="0.2"/>
    <row r="124" spans="1:54" hidden="1" x14ac:dyDescent="0.2"/>
    <row r="125" spans="1:54" hidden="1" x14ac:dyDescent="0.2"/>
    <row r="126" spans="1:54" hidden="1" x14ac:dyDescent="0.2"/>
    <row r="127" spans="1:54" hidden="1" x14ac:dyDescent="0.2"/>
    <row r="128" spans="1:54"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spans="1:54" hidden="1" x14ac:dyDescent="0.2"/>
    <row r="146" spans="1:54" hidden="1" x14ac:dyDescent="0.2"/>
    <row r="147" spans="1:54" hidden="1" x14ac:dyDescent="0.2"/>
    <row r="148" spans="1:54" hidden="1" x14ac:dyDescent="0.2"/>
    <row r="149" spans="1:54" hidden="1" x14ac:dyDescent="0.2"/>
    <row r="150" spans="1:54" hidden="1" x14ac:dyDescent="0.2"/>
    <row r="151" spans="1:54" hidden="1" x14ac:dyDescent="0.2"/>
    <row r="152" spans="1:54" hidden="1" x14ac:dyDescent="0.2"/>
    <row r="153" spans="1:54" hidden="1" x14ac:dyDescent="0.2"/>
    <row r="154" spans="1:54" s="44" customFormat="1" hidden="1" x14ac:dyDescent="0.2">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row>
    <row r="155" spans="1:54" s="44" customFormat="1" hidden="1" x14ac:dyDescent="0.2">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row>
    <row r="156" spans="1:54" s="44" customFormat="1" hidden="1" x14ac:dyDescent="0.2">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row>
    <row r="157" spans="1:54" s="44" customFormat="1" hidden="1" x14ac:dyDescent="0.2">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row>
    <row r="158" spans="1:54" s="44" customFormat="1" hidden="1" x14ac:dyDescent="0.2">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row>
    <row r="159" spans="1:54" s="44" customFormat="1" hidden="1" x14ac:dyDescent="0.2">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row>
    <row r="160" spans="1:54" s="44" customFormat="1" hidden="1" x14ac:dyDescent="0.2">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row>
    <row r="161" spans="1:54" s="44" customFormat="1" hidden="1" x14ac:dyDescent="0.2">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row>
    <row r="162" spans="1:54" s="44" customFormat="1" hidden="1" x14ac:dyDescent="0.2">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row>
    <row r="163" spans="1:54" s="44" customFormat="1" hidden="1" x14ac:dyDescent="0.2">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row>
    <row r="164" spans="1:54" s="44" customFormat="1" hidden="1" x14ac:dyDescent="0.2">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row>
    <row r="165" spans="1:54" s="44" customFormat="1" hidden="1" x14ac:dyDescent="0.2">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row>
    <row r="166" spans="1:54" s="44" customFormat="1" hidden="1" x14ac:dyDescent="0.2">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row>
    <row r="167" spans="1:54" s="44" customFormat="1" hidden="1" x14ac:dyDescent="0.2">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row>
    <row r="168" spans="1:54" s="44" customFormat="1" hidden="1" x14ac:dyDescent="0.2">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row>
    <row r="169" spans="1:54" s="44" customFormat="1" hidden="1" x14ac:dyDescent="0.2">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row>
    <row r="170" spans="1:54" s="44" customFormat="1" hidden="1" x14ac:dyDescent="0.2">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row>
    <row r="171" spans="1:54" s="44" customFormat="1" hidden="1" x14ac:dyDescent="0.2">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row>
    <row r="172" spans="1:54" s="44" customFormat="1" hidden="1" x14ac:dyDescent="0.2">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row>
    <row r="173" spans="1:54" s="44" customFormat="1" hidden="1" x14ac:dyDescent="0.2">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row>
    <row r="174" spans="1:54" s="44" customFormat="1" hidden="1" x14ac:dyDescent="0.2">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row>
    <row r="175" spans="1:54" s="44" customFormat="1" hidden="1" x14ac:dyDescent="0.2">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row>
    <row r="176" spans="1:54" s="44" customFormat="1" hidden="1" x14ac:dyDescent="0.2">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row>
    <row r="177" spans="1:54" s="44" customFormat="1" hidden="1" x14ac:dyDescent="0.2">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row>
    <row r="178" spans="1:54" s="44" customFormat="1" hidden="1" x14ac:dyDescent="0.2">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row>
    <row r="179" spans="1:54" s="44" customFormat="1" hidden="1" x14ac:dyDescent="0.2">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row>
    <row r="180" spans="1:54" s="44" customFormat="1" hidden="1" x14ac:dyDescent="0.2">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row>
    <row r="181" spans="1:54" s="44" customFormat="1" hidden="1" x14ac:dyDescent="0.2">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row>
    <row r="182" spans="1:54" s="44" customFormat="1" hidden="1" x14ac:dyDescent="0.2">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row>
  </sheetData>
  <sheetProtection password="CCFB" sheet="1" objects="1" scenarios="1" selectLockedCells="1" selectUnlockedCells="1"/>
  <mergeCells count="9">
    <mergeCell ref="D39:I39"/>
    <mergeCell ref="D36:H38"/>
    <mergeCell ref="B5:I6"/>
    <mergeCell ref="D32:F32"/>
    <mergeCell ref="D33:F33"/>
    <mergeCell ref="D22:G22"/>
    <mergeCell ref="D21:F21"/>
    <mergeCell ref="D15:G15"/>
    <mergeCell ref="D14:F14"/>
  </mergeCells>
  <phoneticPr fontId="2" type="noConversion"/>
  <pageMargins left="0.78740157480314965" right="0.78740157480314965" top="0.98425196850393704" bottom="0.98425196850393704" header="0.51181102362204722" footer="0.51181102362204722"/>
  <pageSetup paperSize="9" orientation="portrait" r:id="rId1"/>
  <headerFooter alignWithMargins="0">
    <oddHeader xml:space="preserve">&amp;L &amp;C &amp;R </oddHeader>
    <oddFooter>&amp;L&amp;9&amp;K00-049WM-Fitness Check für KMU
© Fraunhofer IPK (2011)&amp;R&amp;9&amp;K00-049Kontakte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BW65536"/>
  <sheetViews>
    <sheetView topLeftCell="B31" zoomScale="70" zoomScaleNormal="70" workbookViewId="0">
      <selection activeCell="G38" sqref="G38"/>
    </sheetView>
  </sheetViews>
  <sheetFormatPr baseColWidth="10" defaultColWidth="0" defaultRowHeight="12.75" zeroHeight="1" x14ac:dyDescent="0.2"/>
  <cols>
    <col min="1" max="2" width="11.42578125" style="1" customWidth="1"/>
    <col min="3" max="3" width="14.85546875" style="1" customWidth="1"/>
    <col min="4" max="8" width="11.42578125" style="1" customWidth="1"/>
    <col min="9" max="9" width="12.42578125" style="1" customWidth="1"/>
    <col min="10" max="10" width="12.5703125" style="1" customWidth="1"/>
    <col min="11" max="15" width="11.42578125" style="1" customWidth="1"/>
    <col min="16" max="16" width="11.42578125" style="328" customWidth="1"/>
    <col min="17" max="17" width="11.42578125" style="5" customWidth="1"/>
    <col min="18" max="18" width="13.28515625" style="5" customWidth="1"/>
    <col min="19" max="19" width="11.42578125" style="5" customWidth="1"/>
    <col min="20" max="20" width="16.28515625" style="5" customWidth="1"/>
    <col min="21" max="22" width="11.42578125" style="5" customWidth="1"/>
    <col min="23" max="23" width="29" style="329" customWidth="1"/>
    <col min="24" max="32" width="11.42578125" style="1" customWidth="1"/>
    <col min="33" max="33" width="19.7109375" style="1" customWidth="1"/>
    <col min="34" max="34" width="11.42578125" style="230" customWidth="1"/>
    <col min="35" max="36" width="11.42578125" style="1" customWidth="1"/>
    <col min="37" max="37" width="23.85546875" style="1" customWidth="1"/>
    <col min="38" max="42" width="11.42578125" style="1" customWidth="1"/>
    <col min="43" max="43" width="12.7109375" style="1" bestFit="1" customWidth="1"/>
    <col min="44" max="44" width="15.28515625" style="1" customWidth="1"/>
    <col min="45" max="50" width="11.42578125" style="1" customWidth="1"/>
    <col min="51" max="51" width="20.5703125" style="186" customWidth="1"/>
    <col min="52" max="52" width="28" style="1" customWidth="1"/>
    <col min="53" max="53" width="11.42578125" style="1" customWidth="1"/>
    <col min="54" max="54" width="31.7109375" style="1" customWidth="1"/>
    <col min="55" max="55" width="24.28515625" style="201" customWidth="1"/>
    <col min="56" max="56" width="50.140625" style="2" customWidth="1"/>
    <col min="57" max="57" width="11.42578125" style="2" customWidth="1"/>
    <col min="58" max="58" width="14.42578125" style="2" customWidth="1"/>
    <col min="59" max="59" width="20.42578125" style="2" customWidth="1"/>
    <col min="60" max="66" width="11.42578125" style="2" customWidth="1"/>
    <col min="67" max="68" width="0" style="2" hidden="1" customWidth="1"/>
    <col min="69" max="16384" width="0" style="105" hidden="1"/>
  </cols>
  <sheetData>
    <row r="1" spans="1:75" ht="58.5" customHeight="1" x14ac:dyDescent="0.2">
      <c r="A1" s="60"/>
      <c r="P1" s="1"/>
      <c r="Q1" s="1"/>
      <c r="R1" s="1"/>
      <c r="S1" s="1"/>
      <c r="T1" s="1"/>
      <c r="U1" s="1"/>
      <c r="V1" s="1"/>
      <c r="W1" s="1"/>
      <c r="AH1" s="1"/>
      <c r="AY1" s="5"/>
      <c r="AZ1" s="343" t="s">
        <v>173</v>
      </c>
      <c r="BA1" s="336"/>
      <c r="BC1" s="339"/>
    </row>
    <row r="2" spans="1:75" s="118" customFormat="1" ht="26.25" x14ac:dyDescent="0.4">
      <c r="A2" s="60"/>
      <c r="B2" s="61"/>
      <c r="C2" s="632" t="s">
        <v>7</v>
      </c>
      <c r="D2" s="632"/>
      <c r="E2" s="62"/>
      <c r="F2" s="62"/>
      <c r="G2" s="62"/>
      <c r="H2" s="62"/>
      <c r="I2" s="62"/>
      <c r="J2" s="62"/>
      <c r="K2" s="62"/>
      <c r="L2" s="62"/>
      <c r="M2" s="62"/>
      <c r="N2" s="62"/>
      <c r="O2" s="62"/>
      <c r="P2" s="62"/>
      <c r="Q2" s="62"/>
      <c r="R2" s="62"/>
      <c r="S2" s="62"/>
      <c r="T2" s="65"/>
      <c r="U2" s="65"/>
      <c r="V2" s="65"/>
      <c r="W2" s="62"/>
      <c r="X2" s="62"/>
      <c r="Y2" s="62"/>
      <c r="Z2" s="62"/>
      <c r="AA2" s="62"/>
      <c r="AB2" s="62"/>
      <c r="AC2" s="62"/>
      <c r="AD2" s="62"/>
      <c r="AE2" s="62"/>
      <c r="AF2" s="62"/>
      <c r="AG2" s="62"/>
      <c r="AH2" s="62"/>
      <c r="AI2" s="62"/>
      <c r="AJ2" s="62"/>
      <c r="AK2" s="62"/>
      <c r="AL2" s="62"/>
      <c r="AM2" s="62"/>
      <c r="AN2" s="62"/>
      <c r="AO2" s="62"/>
      <c r="AP2" s="62"/>
      <c r="AQ2" s="62"/>
      <c r="AR2" s="65"/>
      <c r="AS2" s="65"/>
      <c r="AT2" s="65"/>
      <c r="AU2" s="65"/>
      <c r="AV2" s="65"/>
      <c r="AW2" s="65"/>
      <c r="AX2" s="62"/>
      <c r="AY2" s="65"/>
      <c r="AZ2" s="342" t="s">
        <v>166</v>
      </c>
      <c r="BA2" s="337"/>
      <c r="BB2" s="341" t="s">
        <v>167</v>
      </c>
      <c r="BC2" s="337"/>
      <c r="BD2" s="340" t="s">
        <v>168</v>
      </c>
      <c r="BE2" s="207"/>
      <c r="BF2" s="207"/>
      <c r="BG2" s="208"/>
      <c r="BH2" s="208"/>
      <c r="BI2" s="184"/>
      <c r="BJ2" s="184"/>
      <c r="BK2" s="184"/>
      <c r="BL2" s="184"/>
      <c r="BM2" s="184"/>
      <c r="BN2" s="166"/>
      <c r="BO2" s="167"/>
      <c r="BP2" s="167"/>
      <c r="BQ2" s="105"/>
      <c r="BR2" s="105"/>
      <c r="BS2" s="105"/>
      <c r="BT2" s="105"/>
      <c r="BU2" s="105"/>
      <c r="BV2" s="105"/>
      <c r="BW2" s="105"/>
    </row>
    <row r="3" spans="1:75" s="118" customFormat="1" ht="15" customHeight="1" thickBot="1" x14ac:dyDescent="0.25">
      <c r="A3" s="60"/>
      <c r="B3" s="63"/>
      <c r="C3" s="63"/>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5"/>
      <c r="AS3" s="190"/>
      <c r="AT3" s="143"/>
      <c r="AU3" s="143"/>
      <c r="AV3" s="143"/>
      <c r="AW3" s="65"/>
      <c r="AX3" s="62"/>
      <c r="AY3" s="65"/>
      <c r="AZ3" s="330" t="str">
        <f>VLOOKUP(BA3,$R$7:$S$14,2,FALSE)</f>
        <v>Wissen über Kunden</v>
      </c>
      <c r="BA3" s="338">
        <f>LARGE(R7:R14,1)</f>
        <v>8.0999999999999996E-3</v>
      </c>
      <c r="BB3" s="182" t="str">
        <f>VLOOKUP(BC3,$T$7:$U$14,2,FALSE)</f>
        <v>Wissen über Kunden</v>
      </c>
      <c r="BC3" s="338">
        <f>LARGE(T7:T14,1)</f>
        <v>8.0000000000000002E-3</v>
      </c>
      <c r="BD3" s="182" t="str">
        <f>VLOOKUP(BE3,$P$7:$S$14,2,FALSE)</f>
        <v>Wissen über die eigene Organisation</v>
      </c>
      <c r="BE3" s="217">
        <f>LARGE($P$7:$P$14,1)</f>
        <v>7.9999999999999993E-4</v>
      </c>
      <c r="BF3" s="182" t="str">
        <f>VLOOKUP(BE3,$P$7:$V$14,7,FALSE)</f>
        <v/>
      </c>
      <c r="BG3" s="166"/>
      <c r="BH3" s="166"/>
      <c r="BI3" s="166"/>
      <c r="BJ3" s="166"/>
      <c r="BK3" s="166"/>
      <c r="BL3" s="166"/>
      <c r="BM3" s="166"/>
      <c r="BN3" s="166"/>
      <c r="BO3" s="167"/>
      <c r="BP3" s="167"/>
      <c r="BQ3" s="105"/>
      <c r="BR3" s="105"/>
      <c r="BS3" s="105"/>
      <c r="BT3" s="105"/>
      <c r="BU3" s="105"/>
      <c r="BV3" s="105"/>
      <c r="BW3" s="105"/>
    </row>
    <row r="4" spans="1:75" s="118" customFormat="1" ht="60" customHeight="1" thickBot="1" x14ac:dyDescent="0.25">
      <c r="A4" s="60"/>
      <c r="B4" s="64"/>
      <c r="C4" s="270"/>
      <c r="D4" s="270" t="s">
        <v>165</v>
      </c>
      <c r="E4" s="271"/>
      <c r="F4" s="271"/>
      <c r="G4" s="271"/>
      <c r="H4" s="271"/>
      <c r="I4" s="271"/>
      <c r="J4" s="271"/>
      <c r="K4" s="271"/>
      <c r="L4" s="271"/>
      <c r="M4" s="271"/>
      <c r="N4" s="271"/>
      <c r="O4" s="279"/>
      <c r="P4" s="271"/>
      <c r="Q4" s="271"/>
      <c r="R4" s="270" t="s">
        <v>164</v>
      </c>
      <c r="S4" s="271"/>
      <c r="T4" s="271"/>
      <c r="U4" s="271"/>
      <c r="V4" s="271"/>
      <c r="W4" s="206"/>
      <c r="X4" s="62"/>
      <c r="Y4" s="62"/>
      <c r="Z4" s="62"/>
      <c r="AA4" s="62"/>
      <c r="AB4" s="62"/>
      <c r="AC4" s="62"/>
      <c r="AD4" s="62"/>
      <c r="AE4" s="62"/>
      <c r="AF4" s="62"/>
      <c r="AG4" s="62"/>
      <c r="AH4" s="62"/>
      <c r="AI4" s="62"/>
      <c r="AJ4" s="62"/>
      <c r="AK4" s="62"/>
      <c r="AL4" s="62"/>
      <c r="AM4" s="62"/>
      <c r="AN4" s="62"/>
      <c r="AO4" s="62"/>
      <c r="AP4" s="62"/>
      <c r="AQ4" s="62"/>
      <c r="AR4" s="62"/>
      <c r="AS4" s="65"/>
      <c r="AT4" s="143"/>
      <c r="AU4" s="143"/>
      <c r="AV4" s="143"/>
      <c r="AW4" s="143"/>
      <c r="AX4" s="65"/>
      <c r="AY4" s="65"/>
      <c r="AZ4" s="330" t="str">
        <f t="shared" ref="AZ4:AZ10" si="0">VLOOKUP(BA4,$R$7:$S$14,2,FALSE)</f>
        <v xml:space="preserve">Wissen über Partner </v>
      </c>
      <c r="BA4" s="338">
        <f>LARGE(R7:R14,2)</f>
        <v>7.1999999999999998E-3</v>
      </c>
      <c r="BB4" s="182" t="str">
        <f t="shared" ref="BB4:BB10" si="1">VLOOKUP(BC4,$T$7:$U$14,2,FALSE)</f>
        <v xml:space="preserve">Wissen über Partner </v>
      </c>
      <c r="BC4" s="338">
        <f>LARGE(T7:T14,2)</f>
        <v>7.0000000000000001E-3</v>
      </c>
      <c r="BD4" s="182" t="str">
        <f t="shared" ref="BD4:BD10" si="2">VLOOKUP(BE4,$P$7:$S$14,2,FALSE)</f>
        <v>Wissen über Märkte u. Wettbewerber</v>
      </c>
      <c r="BE4" s="217">
        <f>LARGE($P$7:$P$14,2)</f>
        <v>7.000000000000001E-4</v>
      </c>
      <c r="BF4" s="182" t="str">
        <f t="shared" ref="BF4:BF10" si="3">VLOOKUP(BE4,$P$7:$V$14,7,FALSE)</f>
        <v/>
      </c>
      <c r="BG4" s="166"/>
      <c r="BH4" s="166"/>
      <c r="BI4" s="166"/>
      <c r="BJ4" s="166"/>
      <c r="BK4" s="166"/>
      <c r="BL4" s="166"/>
      <c r="BM4" s="166"/>
      <c r="BN4" s="166"/>
      <c r="BO4" s="167"/>
      <c r="BP4" s="167"/>
      <c r="BQ4" s="105"/>
      <c r="BR4" s="105"/>
      <c r="BS4" s="105"/>
      <c r="BT4" s="105"/>
      <c r="BU4" s="105"/>
      <c r="BV4" s="105"/>
      <c r="BW4" s="105"/>
    </row>
    <row r="5" spans="1:75" s="118" customFormat="1" ht="45" customHeight="1" x14ac:dyDescent="0.25">
      <c r="A5" s="60"/>
      <c r="B5" s="65"/>
      <c r="C5" s="272"/>
      <c r="D5" s="616" t="s">
        <v>54</v>
      </c>
      <c r="E5" s="616"/>
      <c r="F5" s="616"/>
      <c r="G5" s="616"/>
      <c r="H5" s="273"/>
      <c r="I5" s="634" t="s">
        <v>66</v>
      </c>
      <c r="J5" s="634"/>
      <c r="K5" s="344"/>
      <c r="L5" s="344"/>
      <c r="M5" s="344"/>
      <c r="N5" s="626" t="s">
        <v>65</v>
      </c>
      <c r="O5" s="627"/>
      <c r="P5" s="260" t="s">
        <v>172</v>
      </c>
      <c r="Q5" s="261"/>
      <c r="R5" s="264" t="s">
        <v>162</v>
      </c>
      <c r="S5" s="265"/>
      <c r="T5" s="264" t="s">
        <v>163</v>
      </c>
      <c r="U5" s="266"/>
      <c r="V5" s="268" t="s">
        <v>169</v>
      </c>
      <c r="W5" s="205"/>
      <c r="X5" s="62"/>
      <c r="Y5" s="205"/>
      <c r="Z5" s="62"/>
      <c r="AA5" s="62"/>
      <c r="AB5" s="62"/>
      <c r="AC5" s="62"/>
      <c r="AD5" s="62"/>
      <c r="AE5" s="62"/>
      <c r="AF5" s="62"/>
      <c r="AG5" s="62"/>
      <c r="AH5" s="62"/>
      <c r="AI5" s="62"/>
      <c r="AJ5" s="62"/>
      <c r="AK5" s="62"/>
      <c r="AL5" s="62"/>
      <c r="AM5" s="62"/>
      <c r="AN5" s="62"/>
      <c r="AO5" s="62"/>
      <c r="AP5" s="62"/>
      <c r="AQ5" s="62"/>
      <c r="AR5" s="62"/>
      <c r="AS5" s="65"/>
      <c r="AT5" s="143"/>
      <c r="AU5" s="143"/>
      <c r="AV5" s="143"/>
      <c r="AW5" s="143"/>
      <c r="AX5" s="65"/>
      <c r="AY5" s="65"/>
      <c r="AZ5" s="330" t="str">
        <f t="shared" si="0"/>
        <v>Fach- und Methodenwissen</v>
      </c>
      <c r="BA5" s="338">
        <f>LARGE(R7:R14,3)</f>
        <v>6.3E-3</v>
      </c>
      <c r="BB5" s="182" t="str">
        <f t="shared" si="1"/>
        <v>Fach- und Methodenwissen</v>
      </c>
      <c r="BC5" s="338">
        <f>LARGE(T7:T14,3)</f>
        <v>6.0000000000000001E-3</v>
      </c>
      <c r="BD5" s="182" t="str">
        <f t="shared" si="2"/>
        <v xml:space="preserve">Wissen über Patente </v>
      </c>
      <c r="BE5" s="217">
        <f>LARGE($P$7:$P$14,3)</f>
        <v>5.9999999999999984E-4</v>
      </c>
      <c r="BF5" s="182" t="str">
        <f t="shared" si="3"/>
        <v/>
      </c>
      <c r="BG5" s="166"/>
      <c r="BH5" s="166"/>
      <c r="BI5" s="166"/>
      <c r="BJ5" s="166"/>
      <c r="BK5" s="166"/>
      <c r="BL5" s="166"/>
      <c r="BM5" s="166"/>
      <c r="BN5" s="166"/>
      <c r="BO5" s="167"/>
      <c r="BP5" s="167"/>
      <c r="BQ5" s="105"/>
      <c r="BR5" s="105"/>
      <c r="BS5" s="105"/>
      <c r="BT5" s="105"/>
      <c r="BU5" s="105"/>
      <c r="BV5" s="105"/>
      <c r="BW5" s="105"/>
    </row>
    <row r="6" spans="1:75" s="118" customFormat="1" ht="22.5" customHeight="1" thickBot="1" x14ac:dyDescent="0.25">
      <c r="A6" s="60"/>
      <c r="B6" s="65"/>
      <c r="C6" s="274"/>
      <c r="D6" s="633" t="s">
        <v>55</v>
      </c>
      <c r="E6" s="633"/>
      <c r="F6" s="158"/>
      <c r="G6" s="65"/>
      <c r="H6" s="65"/>
      <c r="I6" s="635" t="s">
        <v>55</v>
      </c>
      <c r="J6" s="635"/>
      <c r="K6" s="345"/>
      <c r="L6" s="345"/>
      <c r="M6" s="345"/>
      <c r="N6" s="345"/>
      <c r="O6" s="346"/>
      <c r="P6" s="262"/>
      <c r="Q6" s="263"/>
      <c r="R6" s="262"/>
      <c r="S6" s="263"/>
      <c r="T6" s="262"/>
      <c r="U6" s="267" t="s">
        <v>138</v>
      </c>
      <c r="V6" s="269"/>
      <c r="W6" s="62"/>
      <c r="X6" s="62"/>
      <c r="Y6" s="62"/>
      <c r="Z6" s="62"/>
      <c r="AA6" s="62"/>
      <c r="AB6" s="62"/>
      <c r="AC6" s="62"/>
      <c r="AD6" s="62"/>
      <c r="AE6" s="62"/>
      <c r="AF6" s="62"/>
      <c r="AG6" s="62"/>
      <c r="AH6" s="62"/>
      <c r="AI6" s="62"/>
      <c r="AJ6" s="62"/>
      <c r="AK6" s="62"/>
      <c r="AL6" s="62"/>
      <c r="AM6" s="62"/>
      <c r="AN6" s="62"/>
      <c r="AO6" s="62"/>
      <c r="AP6" s="62"/>
      <c r="AQ6" s="62"/>
      <c r="AR6" s="62"/>
      <c r="AS6" s="65"/>
      <c r="AT6" s="143"/>
      <c r="AU6" s="143"/>
      <c r="AV6" s="143"/>
      <c r="AW6" s="143"/>
      <c r="AX6" s="65"/>
      <c r="AY6" s="65"/>
      <c r="AZ6" s="330" t="str">
        <f t="shared" si="0"/>
        <v>Wissen über Produkte</v>
      </c>
      <c r="BA6" s="338">
        <f>LARGE(R7:R14,4)</f>
        <v>5.4000000000000003E-3</v>
      </c>
      <c r="BB6" s="182" t="str">
        <f t="shared" si="1"/>
        <v>Wissen über Produkte</v>
      </c>
      <c r="BC6" s="338">
        <f>LARGE(T7:T14,4)</f>
        <v>5.0000000000000001E-3</v>
      </c>
      <c r="BD6" s="182" t="str">
        <f t="shared" si="2"/>
        <v>Wissen über Normen und Gesetze</v>
      </c>
      <c r="BE6" s="217">
        <f>LARGE($P$7:$P$14,4)</f>
        <v>4.9999999999999958E-4</v>
      </c>
      <c r="BF6" s="182" t="str">
        <f t="shared" si="3"/>
        <v/>
      </c>
      <c r="BG6" s="166"/>
      <c r="BH6" s="166"/>
      <c r="BI6" s="166"/>
      <c r="BJ6" s="166"/>
      <c r="BK6" s="166"/>
      <c r="BL6" s="166"/>
      <c r="BM6" s="166"/>
      <c r="BN6" s="166"/>
      <c r="BO6" s="167"/>
      <c r="BP6" s="167"/>
      <c r="BQ6" s="105"/>
      <c r="BR6" s="105"/>
      <c r="BS6" s="105"/>
      <c r="BT6" s="105"/>
      <c r="BU6" s="105"/>
      <c r="BV6" s="105"/>
      <c r="BW6" s="105"/>
    </row>
    <row r="7" spans="1:75" s="52" customFormat="1" ht="80.25" customHeight="1" x14ac:dyDescent="0.2">
      <c r="A7" s="67"/>
      <c r="B7" s="68"/>
      <c r="C7" s="213"/>
      <c r="D7" s="69">
        <v>0</v>
      </c>
      <c r="E7" s="638" t="s">
        <v>19</v>
      </c>
      <c r="F7" s="620"/>
      <c r="G7" s="620"/>
      <c r="H7" s="620"/>
      <c r="I7" s="69">
        <v>0</v>
      </c>
      <c r="J7" s="68"/>
      <c r="K7" s="617" t="str">
        <f>IF(OR(D7=0,I7=0),"",IF(D7=I7,"Sehr gut! Sie wissen über Ihre Kunden bescheid.",IF(I7&lt;D7,"Sie benötigen mehr Wissen über Ihre Kunden, um deren Wünsche optimal bedienen zu können. Machen Sie sich z.B. mit den internen und externen Rahmenbedingungen Ihrer Kunden vertraut.","Wenn Sie mehr über Ihre Kunden wissen als Sie derzeit für Ihr operatives Geschäft benötigen, dann liegt dort vielleicht Potenzial für weitere Geschäftstätigkeiten.")))</f>
        <v/>
      </c>
      <c r="L7" s="617"/>
      <c r="M7" s="617"/>
      <c r="N7" s="617"/>
      <c r="O7" s="618"/>
      <c r="P7" s="219">
        <f>ABS(T7-R7)</f>
        <v>9.9999999999999395E-5</v>
      </c>
      <c r="Q7" s="212" t="s">
        <v>19</v>
      </c>
      <c r="R7" s="211">
        <f>D7+0.0081</f>
        <v>8.0999999999999996E-3</v>
      </c>
      <c r="S7" s="212" t="s">
        <v>19</v>
      </c>
      <c r="T7" s="211">
        <f>I7+0.008</f>
        <v>8.0000000000000002E-3</v>
      </c>
      <c r="U7" s="212" t="s">
        <v>19</v>
      </c>
      <c r="V7" s="220" t="str">
        <f>IF(OR(D7=0,I7=0),"",IF(D7=I7,"Sehr gut! Sie wissen über Ihre Kunden bescheid.",IF(D7&lt;I7,"Sie benötigen mehr Wissen über Ihre Kunden, um deren Wünsche optimal bedienen zu können. Machen Sie sich z.B. mit den internen und externen Rahmenbedingungen Ihrer Kunden vertraut.","Wenn Sie mehr über Ihre Kunden wissen als Sie derzeit für Ihr operatives Geschäft benötigen, dann liegt dort vielleicht Potenzial für weitere Geschäftstätigkeiten.")))</f>
        <v/>
      </c>
      <c r="W7" s="68"/>
      <c r="Y7" s="71"/>
      <c r="Z7" s="71"/>
      <c r="AA7" s="68"/>
      <c r="AB7" s="143"/>
      <c r="AC7" s="143"/>
      <c r="AD7" s="143"/>
      <c r="AE7" s="71"/>
      <c r="AF7" s="71"/>
      <c r="AG7" s="70"/>
      <c r="AH7" s="70"/>
      <c r="AI7" s="70"/>
      <c r="AJ7" s="70"/>
      <c r="AK7" s="70"/>
      <c r="AL7" s="71"/>
      <c r="AM7" s="71"/>
      <c r="AN7" s="71"/>
      <c r="AO7" s="71"/>
      <c r="AP7" s="71"/>
      <c r="AQ7" s="71"/>
      <c r="AR7" s="68"/>
      <c r="AS7" s="143"/>
      <c r="AT7" s="143"/>
      <c r="AU7" s="143"/>
      <c r="AV7" s="143"/>
      <c r="AW7" s="68"/>
      <c r="AX7" s="68"/>
      <c r="AY7" s="68"/>
      <c r="AZ7" s="330" t="str">
        <f t="shared" si="0"/>
        <v>Wissen über Normen und Gesetze</v>
      </c>
      <c r="BA7" s="338">
        <f>LARGE(R7:R14,5)</f>
        <v>4.4999999999999997E-3</v>
      </c>
      <c r="BB7" s="182" t="str">
        <f t="shared" si="1"/>
        <v>Wissen über Normen und Gesetze</v>
      </c>
      <c r="BC7" s="338">
        <f>LARGE(T7:T14,5)</f>
        <v>4.0000000000000001E-3</v>
      </c>
      <c r="BD7" s="182" t="str">
        <f t="shared" si="2"/>
        <v>Wissen über Produkte</v>
      </c>
      <c r="BE7" s="217">
        <f>LARGE($P$7:$P$14,5)</f>
        <v>4.0000000000000018E-4</v>
      </c>
      <c r="BF7" s="182" t="str">
        <f t="shared" si="3"/>
        <v/>
      </c>
      <c r="BG7" s="71"/>
      <c r="BH7" s="71"/>
      <c r="BI7" s="71"/>
      <c r="BJ7" s="71"/>
      <c r="BK7" s="71"/>
      <c r="BL7" s="71"/>
      <c r="BM7" s="71"/>
      <c r="BN7" s="71"/>
      <c r="BO7" s="47"/>
      <c r="BP7" s="47"/>
      <c r="BQ7" s="51"/>
      <c r="BR7" s="51"/>
      <c r="BS7" s="51"/>
      <c r="BT7" s="51"/>
      <c r="BU7" s="51"/>
      <c r="BV7" s="51"/>
      <c r="BW7" s="51"/>
    </row>
    <row r="8" spans="1:75" s="52" customFormat="1" ht="70.5" customHeight="1" x14ac:dyDescent="0.2">
      <c r="A8" s="67"/>
      <c r="B8" s="68"/>
      <c r="C8" s="213"/>
      <c r="D8" s="69">
        <v>0</v>
      </c>
      <c r="E8" s="623" t="s">
        <v>20</v>
      </c>
      <c r="F8" s="620"/>
      <c r="G8" s="620"/>
      <c r="H8" s="620"/>
      <c r="I8" s="69">
        <v>0</v>
      </c>
      <c r="J8" s="68"/>
      <c r="K8" s="617" t="str">
        <f>IF(OR(D8=0,I8=0),"",IF(D8=I8,"Sehr gut! Sie wissen über Ihre Partnerunternehmen bescheid.",IF(I8&lt;D8,"Sie benötigen mehr Wissen über Ihre Geschäftspartner um ihre täglichen Geschäftsabläufe optimal zu gestalten. Verständigen Sie sich miteinander u.a. über (gemeinsame) Ziele, Strategien, Strukturen und Ansprechpartner.","Sie wissen mehr über Ihre Geschäftspartner als Sie derzeit für Ihr operatives Geschäft benötigen, vielleicht liegt dort Potenzial für weitere Geschäftstätigkeiten.")))</f>
        <v/>
      </c>
      <c r="L8" s="617"/>
      <c r="M8" s="617"/>
      <c r="N8" s="617"/>
      <c r="O8" s="618"/>
      <c r="P8" s="258">
        <f t="shared" ref="P8:P14" si="4">ABS(T8-R8)</f>
        <v>1.9999999999999966E-4</v>
      </c>
      <c r="Q8" s="214" t="s">
        <v>20</v>
      </c>
      <c r="R8" s="213">
        <f>D8+0.0072</f>
        <v>7.1999999999999998E-3</v>
      </c>
      <c r="S8" s="214" t="s">
        <v>20</v>
      </c>
      <c r="T8" s="213">
        <f>I8+0.007</f>
        <v>7.0000000000000001E-3</v>
      </c>
      <c r="U8" s="214" t="s">
        <v>20</v>
      </c>
      <c r="V8" s="221" t="str">
        <f>IF(OR(D8=0,I8=0),"",IF(D8=I8,"Sehr gut! Sie wissen über Ihre Partnerunternehmen bescheid.",IF(D8&lt;I8,"Sie benötigen mehr Wissen über Ihre Geschäftspartner um ihre täglichen Geschäftsabläufe optimal zu gestalten. Verständigen Sie sich miteinander u.a. über (gemeinsame) Ziele, Strategien, Strukturen und Ansprechpartner.","Sie wissen mehr über Ihre Geschäftspartner als Sie derzeit für Ihr operatives Geschäft benötigen, vielleicht liegt dort Potenzial für weitere Geschäftstätigkeiten.")))</f>
        <v/>
      </c>
      <c r="W8" s="68"/>
      <c r="Y8" s="71"/>
      <c r="Z8" s="71"/>
      <c r="AA8" s="68"/>
      <c r="AB8" s="143"/>
      <c r="AC8" s="143"/>
      <c r="AD8" s="143"/>
      <c r="AE8" s="71"/>
      <c r="AF8" s="71"/>
      <c r="AG8" s="70"/>
      <c r="AH8" s="70"/>
      <c r="AI8" s="70"/>
      <c r="AJ8" s="70"/>
      <c r="AK8" s="70"/>
      <c r="AL8" s="71"/>
      <c r="AM8" s="71"/>
      <c r="AN8" s="71"/>
      <c r="AO8" s="71"/>
      <c r="AP8" s="71"/>
      <c r="AQ8" s="71"/>
      <c r="AR8" s="68"/>
      <c r="AS8" s="143"/>
      <c r="AT8" s="143"/>
      <c r="AU8" s="143"/>
      <c r="AV8" s="143"/>
      <c r="AW8" s="68"/>
      <c r="AX8" s="71"/>
      <c r="AY8" s="68"/>
      <c r="AZ8" s="330" t="str">
        <f t="shared" si="0"/>
        <v xml:space="preserve">Wissen über Patente </v>
      </c>
      <c r="BA8" s="338">
        <f>LARGE(R7:R14,6)</f>
        <v>3.5999999999999999E-3</v>
      </c>
      <c r="BB8" s="182" t="str">
        <f t="shared" si="1"/>
        <v xml:space="preserve">Wissen über Patente </v>
      </c>
      <c r="BC8" s="338">
        <f>LARGE(T7:T14,6)</f>
        <v>3.0000000000000001E-3</v>
      </c>
      <c r="BD8" s="182" t="str">
        <f t="shared" si="2"/>
        <v>Fach- und Methodenwissen</v>
      </c>
      <c r="BE8" s="217">
        <f>LARGE($P$7:$P$14,6)</f>
        <v>2.9999999999999992E-4</v>
      </c>
      <c r="BF8" s="182" t="str">
        <f t="shared" si="3"/>
        <v/>
      </c>
      <c r="BG8" s="71"/>
      <c r="BH8" s="71"/>
      <c r="BI8" s="71"/>
      <c r="BJ8" s="71"/>
      <c r="BK8" s="71"/>
      <c r="BL8" s="71"/>
      <c r="BM8" s="71"/>
      <c r="BN8" s="71"/>
      <c r="BO8" s="47"/>
      <c r="BP8" s="47"/>
      <c r="BQ8" s="51"/>
      <c r="BR8" s="51"/>
      <c r="BS8" s="51"/>
      <c r="BT8" s="51"/>
      <c r="BU8" s="51"/>
      <c r="BV8" s="51"/>
      <c r="BW8" s="51"/>
    </row>
    <row r="9" spans="1:75" s="52" customFormat="1" ht="72" customHeight="1" x14ac:dyDescent="0.2">
      <c r="A9" s="67"/>
      <c r="B9" s="68"/>
      <c r="C9" s="213"/>
      <c r="D9" s="69">
        <v>0</v>
      </c>
      <c r="E9" s="623" t="s">
        <v>21</v>
      </c>
      <c r="F9" s="620"/>
      <c r="G9" s="620"/>
      <c r="H9" s="620"/>
      <c r="I9" s="69">
        <v>0</v>
      </c>
      <c r="J9" s="68"/>
      <c r="K9" s="617" t="str">
        <f>IF(OR(D9=0,I9=0),"",IF(D9=I9,"Sehr gut! Sie können in vollem Umfang auf ihr Fach- und Methodenwissen zurückgreifen.",IF(I9&lt;D9,"In Ihrem Unternehmen werden zusätzliche fach- und methodenspezifische Kenntnisse benötigt, um ihre Geschäftstätigkeit optimal zu führen. Wissensmanagement hilft, Spezialisten zu identifizieren und gezielte Aus- und Weiterbildung erweitert Kompetenzen.","In Ihrem Unternehmen sind Fach- und Methodenkompetenz als Ressource reichlich vorhanden, vielleicht birgt dies Potenzial für weitere Geschäftstätigkeiten.")))</f>
        <v/>
      </c>
      <c r="L9" s="617"/>
      <c r="M9" s="617"/>
      <c r="N9" s="617"/>
      <c r="O9" s="618"/>
      <c r="P9" s="258">
        <f t="shared" si="4"/>
        <v>2.9999999999999992E-4</v>
      </c>
      <c r="Q9" s="214" t="s">
        <v>21</v>
      </c>
      <c r="R9" s="213">
        <f>D9+0.0063</f>
        <v>6.3E-3</v>
      </c>
      <c r="S9" s="214" t="s">
        <v>21</v>
      </c>
      <c r="T9" s="213">
        <f>I9+0.006</f>
        <v>6.0000000000000001E-3</v>
      </c>
      <c r="U9" s="214" t="s">
        <v>21</v>
      </c>
      <c r="V9" s="221" t="str">
        <f>IF(OR(D9=0,I9=0),"",IF(D9=I9,"Sehr gut! Sie können in vollem Umfang auf ihr Fach- und Methodenwissen zurückgreifen.",IF(D9&lt;I9,"In Ihrem Unternehmen werden zusätzliche fach- und methodenspezifische Kenntnisse benötigt, um ihre Geschäftstätigkeit optimal zu führen. Wissensmanagement hilft, Spezialisten zu identifizieren und gezielte Aus- und Weiterbildung erweitert Kompetenzen.","In Ihrem Unternehmen sind Fach- und Methodenkompetenz als Ressource reichlich vorhanden, vielleicht birgt dies Potenzial für weitere Geschäftstätigkeiten.")))</f>
        <v/>
      </c>
      <c r="W9" s="68"/>
      <c r="Y9" s="71"/>
      <c r="Z9" s="71"/>
      <c r="AA9" s="68"/>
      <c r="AB9" s="143"/>
      <c r="AC9" s="143"/>
      <c r="AD9" s="143"/>
      <c r="AE9" s="71"/>
      <c r="AF9" s="71"/>
      <c r="AG9" s="70"/>
      <c r="AH9" s="70"/>
      <c r="AI9" s="70"/>
      <c r="AJ9" s="70"/>
      <c r="AK9" s="70"/>
      <c r="AL9" s="71"/>
      <c r="AM9" s="71"/>
      <c r="AN9" s="71"/>
      <c r="AO9" s="71"/>
      <c r="AP9" s="71"/>
      <c r="AQ9" s="71"/>
      <c r="AR9" s="68"/>
      <c r="AS9" s="455"/>
      <c r="AT9" s="143"/>
      <c r="AU9" s="143"/>
      <c r="AV9" s="143"/>
      <c r="AW9" s="68"/>
      <c r="AX9" s="71"/>
      <c r="AY9" s="68"/>
      <c r="AZ9" s="330" t="str">
        <f t="shared" si="0"/>
        <v>Wissen über Märkte u. Wettbewerber</v>
      </c>
      <c r="BA9" s="338">
        <f>LARGE(R7:R14,7)</f>
        <v>2.7000000000000001E-3</v>
      </c>
      <c r="BB9" s="182" t="str">
        <f t="shared" si="1"/>
        <v>Wissen über Märkte u. Wettbewerber</v>
      </c>
      <c r="BC9" s="338">
        <f>LARGE(T7:T14,7)</f>
        <v>2E-3</v>
      </c>
      <c r="BD9" s="182" t="str">
        <f t="shared" si="2"/>
        <v xml:space="preserve">Wissen über Partner </v>
      </c>
      <c r="BE9" s="217">
        <f>LARGE($P$7:$P$14,7)</f>
        <v>1.9999999999999966E-4</v>
      </c>
      <c r="BF9" s="182" t="str">
        <f t="shared" si="3"/>
        <v/>
      </c>
      <c r="BG9" s="71"/>
      <c r="BH9" s="71"/>
      <c r="BI9" s="71"/>
      <c r="BJ9" s="71"/>
      <c r="BK9" s="71"/>
      <c r="BL9" s="71"/>
      <c r="BM9" s="71"/>
      <c r="BN9" s="71"/>
      <c r="BO9" s="47"/>
      <c r="BP9" s="47"/>
      <c r="BQ9" s="51"/>
      <c r="BR9" s="51"/>
      <c r="BS9" s="51"/>
      <c r="BT9" s="51"/>
      <c r="BU9" s="51"/>
      <c r="BV9" s="51"/>
      <c r="BW9" s="51"/>
    </row>
    <row r="10" spans="1:75" s="52" customFormat="1" ht="55.5" customHeight="1" x14ac:dyDescent="0.2">
      <c r="A10" s="67"/>
      <c r="B10" s="68"/>
      <c r="C10" s="213"/>
      <c r="D10" s="69">
        <v>0</v>
      </c>
      <c r="E10" s="623" t="s">
        <v>22</v>
      </c>
      <c r="F10" s="620"/>
      <c r="G10" s="620"/>
      <c r="H10" s="620"/>
      <c r="I10" s="69">
        <v>0</v>
      </c>
      <c r="J10" s="68"/>
      <c r="K10" s="617" t="str">
        <f>IF(OR(D10=0,I10=0),"",IF(D10=I10,"Sehr gut! Sie haben das Wissen über die Produkte Ihrer Branche greifbar, um es zur Erreichung Ihrer Geschäftsziele einzusetzen.",IF(I10&lt;D10,"Sie benötigen mehr Wissen über die Produkte Ihrer Branche, um am Wettbewerb erfolgreich teilzunehmen. Eine zentrale Rolle spielt hier das Wissen über Eigenschaft und Funktionalität Ihrer Produkte und Technologien.","Sie wissen mehr über die Produkte Ihrer Branche als Sie derzeit für Ihr operatives Geschäft benötigen, das macht Sie zu einem wichtigen Wissensträger innerhalb Ihres Geschäftsfeldes.")))</f>
        <v/>
      </c>
      <c r="L10" s="617"/>
      <c r="M10" s="617"/>
      <c r="N10" s="617"/>
      <c r="O10" s="618"/>
      <c r="P10" s="258">
        <f t="shared" si="4"/>
        <v>4.0000000000000018E-4</v>
      </c>
      <c r="Q10" s="214" t="s">
        <v>22</v>
      </c>
      <c r="R10" s="213">
        <f>D10+0.0054</f>
        <v>5.4000000000000003E-3</v>
      </c>
      <c r="S10" s="214" t="s">
        <v>22</v>
      </c>
      <c r="T10" s="213">
        <f>I10+0.005</f>
        <v>5.0000000000000001E-3</v>
      </c>
      <c r="U10" s="214" t="s">
        <v>22</v>
      </c>
      <c r="V10" s="221" t="str">
        <f>IF(OR(D10=0,I10=0),"",IF(D10=I10,"Sehr gut! Sie haben das Wissen über die Produkte Ihrer Branche greifbar, um es zur Erreichung Ihrer Geschäftsziele einzusetzen.",IF(D10&lt;I10,"Sie benötigen mehr Wissen über die Produkte Ihrer Branche, um am Wettbewerb erfolgreich teilzunehmen. Eine zentrale Rolle spielt hier das Wissen über Eigenschaft und Funktionalität Ihrer Produkte und Technologien.","Sie wissen mehr über die Produkte Ihrer Branche als Sie derzeit für Ihr operatives Geschäft benötigen, das macht Sie zu einem wichtigen Wissensträger innerhalb Ihres Geschäftsfeldes.")))</f>
        <v/>
      </c>
      <c r="W10" s="68"/>
      <c r="Y10" s="71"/>
      <c r="Z10" s="71"/>
      <c r="AA10" s="68"/>
      <c r="AB10" s="143"/>
      <c r="AC10" s="143"/>
      <c r="AD10" s="143"/>
      <c r="AE10" s="71"/>
      <c r="AF10" s="71"/>
      <c r="AG10" s="70"/>
      <c r="AH10" s="70"/>
      <c r="AI10" s="70"/>
      <c r="AJ10" s="70"/>
      <c r="AK10" s="70"/>
      <c r="AL10" s="71"/>
      <c r="AM10" s="71"/>
      <c r="AN10" s="71"/>
      <c r="AO10" s="71"/>
      <c r="AP10" s="71"/>
      <c r="AQ10" s="71"/>
      <c r="AR10" s="68"/>
      <c r="AS10" s="143"/>
      <c r="AT10" s="143"/>
      <c r="AU10" s="143"/>
      <c r="AV10" s="143"/>
      <c r="AW10" s="68"/>
      <c r="AX10" s="71"/>
      <c r="AY10" s="68"/>
      <c r="AZ10" s="330" t="str">
        <f t="shared" si="0"/>
        <v>Wissen über die eigene Organisation</v>
      </c>
      <c r="BA10" s="338">
        <f>LARGE(R7:R14,8)</f>
        <v>1.8E-3</v>
      </c>
      <c r="BB10" s="182" t="str">
        <f t="shared" si="1"/>
        <v>Wissen über die eigene Organisation</v>
      </c>
      <c r="BC10" s="338">
        <f>LARGE(T7:T14,8)</f>
        <v>1E-3</v>
      </c>
      <c r="BD10" s="182" t="str">
        <f t="shared" si="2"/>
        <v>Wissen über Kunden</v>
      </c>
      <c r="BE10" s="217">
        <f>LARGE($P$7:$P$14,8)</f>
        <v>9.9999999999999395E-5</v>
      </c>
      <c r="BF10" s="182" t="str">
        <f t="shared" si="3"/>
        <v/>
      </c>
      <c r="BG10" s="71"/>
      <c r="BH10" s="71"/>
      <c r="BI10" s="71"/>
      <c r="BJ10" s="71"/>
      <c r="BK10" s="71"/>
      <c r="BL10" s="71"/>
      <c r="BM10" s="71"/>
      <c r="BN10" s="71"/>
      <c r="BO10" s="47"/>
      <c r="BP10" s="47"/>
      <c r="BQ10" s="51"/>
      <c r="BR10" s="51"/>
      <c r="BS10" s="51"/>
      <c r="BT10" s="51"/>
      <c r="BU10" s="51"/>
      <c r="BV10" s="51"/>
      <c r="BW10" s="51"/>
    </row>
    <row r="11" spans="1:75" s="52" customFormat="1" ht="55.5" customHeight="1" x14ac:dyDescent="0.2">
      <c r="A11" s="67"/>
      <c r="B11" s="68"/>
      <c r="C11" s="213"/>
      <c r="D11" s="69">
        <v>0</v>
      </c>
      <c r="E11" s="623" t="s">
        <v>23</v>
      </c>
      <c r="F11" s="620"/>
      <c r="G11" s="620"/>
      <c r="H11" s="620"/>
      <c r="I11" s="69">
        <v>0</v>
      </c>
      <c r="J11" s="68"/>
      <c r="K11" s="617" t="str">
        <f>IF(OR(D11=0,I11=0),"",IF(D11=I11,"Sehr gut! Sie kennen die Normen und Gesetze, die für Ihr Geschäftsfeld relevant sind.",IF(I11&lt;D11,"Sie benötigen mehr Wissen über Normen und Gesetze Ihrer Branche, um sich rechtlich auf sicherem Parkett zu bewegen. Benötigen Sie z.B. Kenntnisse zum Handels-, Arbeits- oder Patentrecht, Produkthaftungsgesetzen, Umweltrichtlinien oder Verpackungsnormen?","Wenn Sie mehr über Normen und Gesetze bezüglich Ihrer Unternehmenstätigkeit wissen als Sie derzeit für Ihr operatives Geschäft benötigen, dann liegt dort vielleicht Potenzial für weitere Geschäftstätigkeiten oder Einsparungen.")))</f>
        <v/>
      </c>
      <c r="L11" s="617"/>
      <c r="M11" s="617"/>
      <c r="N11" s="617"/>
      <c r="O11" s="618"/>
      <c r="P11" s="258">
        <f t="shared" si="4"/>
        <v>4.9999999999999958E-4</v>
      </c>
      <c r="Q11" s="214" t="s">
        <v>23</v>
      </c>
      <c r="R11" s="213">
        <f>D11+0.0045</f>
        <v>4.4999999999999997E-3</v>
      </c>
      <c r="S11" s="214" t="s">
        <v>23</v>
      </c>
      <c r="T11" s="213">
        <f>I11+0.004</f>
        <v>4.0000000000000001E-3</v>
      </c>
      <c r="U11" s="214" t="s">
        <v>23</v>
      </c>
      <c r="V11" s="221" t="str">
        <f>IF(OR(D11=0,I11=0),"",IF(D11=I11,"Sehr gut! Sie kennen die Normen und Gesetze, die für Ihr Geschäftsfeld relevant sind.",IF(D11&lt;I11,"Sie benötigen mehr Wissen über Normen und Gesetze Ihrer Branche, um sich rechtlich auf sicherem Parkett zu bewegen. Benötigen Sie z.B. Kenntnisse zum Handels-, Arbeits- oder Patentrecht, Produkthaftungsgesetzen, Umweltrichtlinien oder Verpackungsnormen?","Wenn Sie mehr über Normen und Gesetze bezüglich Ihrer Unternehmenstätigkeit wissen als Sie derzeit für Ihr operatives Geschäft benötigen, dann liegt dort vielleicht Potenzial für weitere Geschäftstätigkeiten oder Einsparungen.")))</f>
        <v/>
      </c>
      <c r="W11" s="68"/>
      <c r="Y11" s="71"/>
      <c r="Z11" s="71"/>
      <c r="AA11" s="68"/>
      <c r="AB11" s="143"/>
      <c r="AC11" s="143"/>
      <c r="AD11" s="143"/>
      <c r="AE11" s="71"/>
      <c r="AF11" s="71"/>
      <c r="AG11" s="70"/>
      <c r="AH11" s="70"/>
      <c r="AI11" s="70"/>
      <c r="AJ11" s="70"/>
      <c r="AK11" s="70"/>
      <c r="AL11" s="71"/>
      <c r="AM11" s="71"/>
      <c r="AN11" s="71"/>
      <c r="AO11" s="71"/>
      <c r="AP11" s="71"/>
      <c r="AQ11" s="71"/>
      <c r="AR11" s="68"/>
      <c r="AS11" s="68"/>
      <c r="AT11" s="68"/>
      <c r="AU11" s="68"/>
      <c r="AV11" s="68"/>
      <c r="AW11" s="68"/>
      <c r="AX11" s="71"/>
      <c r="AY11" s="68"/>
      <c r="AZ11" s="331"/>
      <c r="BA11" s="525"/>
      <c r="BB11" s="403"/>
      <c r="BC11" s="403"/>
      <c r="BD11" s="403"/>
      <c r="BE11" s="71"/>
      <c r="BF11" s="71"/>
      <c r="BG11" s="71"/>
      <c r="BH11" s="71"/>
      <c r="BI11" s="71"/>
      <c r="BJ11" s="71"/>
      <c r="BK11" s="71"/>
      <c r="BL11" s="71"/>
      <c r="BM11" s="71"/>
      <c r="BN11" s="71"/>
      <c r="BO11" s="47"/>
      <c r="BP11" s="47"/>
      <c r="BQ11" s="51"/>
      <c r="BR11" s="51"/>
      <c r="BS11" s="51"/>
      <c r="BT11" s="51"/>
      <c r="BU11" s="51"/>
      <c r="BV11" s="51"/>
      <c r="BW11" s="51"/>
    </row>
    <row r="12" spans="1:75" s="52" customFormat="1" ht="55.5" customHeight="1" x14ac:dyDescent="0.2">
      <c r="A12" s="72"/>
      <c r="B12" s="73"/>
      <c r="C12" s="275"/>
      <c r="D12" s="69">
        <v>0</v>
      </c>
      <c r="E12" s="623" t="s">
        <v>24</v>
      </c>
      <c r="F12" s="620"/>
      <c r="G12" s="620"/>
      <c r="H12" s="620"/>
      <c r="I12" s="69">
        <v>0</v>
      </c>
      <c r="J12" s="68"/>
      <c r="K12" s="617" t="str">
        <f>IF(OR(D12=0,I12=0),"",IF(D12=I12,"Sehr gut! Ihr Wissen über Patente passt genau zu Ihren zentralen Aufgaben.",IF(I12&lt;D12,"Sie benötigen mehr Wissen über Patente, um ggf. geistiges Eigentum Ihres Unternehmens zu sichern oder um von bestimmtem Patentwissen Gebrauch machen zu können.","Sie wissen mehr über Patente als Sie derzeit für Ihr operatives Geschäft benötigen, vielleicht liegt dort Potenzial für weitere Geschäftstätigkeiten.")))</f>
        <v/>
      </c>
      <c r="L12" s="617"/>
      <c r="M12" s="617"/>
      <c r="N12" s="617"/>
      <c r="O12" s="618"/>
      <c r="P12" s="258">
        <f t="shared" si="4"/>
        <v>5.9999999999999984E-4</v>
      </c>
      <c r="Q12" s="214" t="s">
        <v>24</v>
      </c>
      <c r="R12" s="213">
        <f>D12+0.0036</f>
        <v>3.5999999999999999E-3</v>
      </c>
      <c r="S12" s="214" t="s">
        <v>24</v>
      </c>
      <c r="T12" s="213">
        <f>I12+0.003</f>
        <v>3.0000000000000001E-3</v>
      </c>
      <c r="U12" s="214" t="s">
        <v>24</v>
      </c>
      <c r="V12" s="221" t="str">
        <f>IF(OR(D12=0,I12=0),"",IF(D12=I12,"Sehr gut! Ihr Wissen über Patente passt genau zu Ihren zentralen Aufgaben.",IF(D12&lt;I12,"Sie benötigen mehr Wissen über Patente, um ggf. geistiges Eigentum Ihres Unternehmens zu sichern oder um von bestimmtem Patentwissen Gebrauch machen zu können.","Sie wissen mehr über Patente als Sie derzeit für Ihr operatives Geschäft benötigen, vielleicht liegt dort Potenzial für weitere Geschäftstätigkeiten.")))</f>
        <v/>
      </c>
      <c r="W12" s="68"/>
      <c r="Y12" s="71"/>
      <c r="Z12" s="71"/>
      <c r="AA12" s="68"/>
      <c r="AB12" s="143"/>
      <c r="AC12" s="143"/>
      <c r="AD12" s="143"/>
      <c r="AE12" s="71"/>
      <c r="AF12" s="71"/>
      <c r="AG12" s="70"/>
      <c r="AH12" s="70"/>
      <c r="AI12" s="70"/>
      <c r="AJ12" s="70"/>
      <c r="AK12" s="70"/>
      <c r="AL12" s="71"/>
      <c r="AM12" s="71"/>
      <c r="AN12" s="71"/>
      <c r="AO12" s="71"/>
      <c r="AP12" s="71"/>
      <c r="AQ12" s="71"/>
      <c r="AR12" s="71"/>
      <c r="AS12" s="71"/>
      <c r="AT12" s="71"/>
      <c r="AU12" s="71"/>
      <c r="AV12" s="71"/>
      <c r="AW12" s="71"/>
      <c r="AX12" s="71"/>
      <c r="AY12" s="68"/>
      <c r="AZ12" s="331"/>
      <c r="BA12" s="403"/>
      <c r="BB12" s="403"/>
      <c r="BC12" s="403"/>
      <c r="BD12" s="403"/>
      <c r="BE12" s="71"/>
      <c r="BF12" s="71"/>
      <c r="BG12" s="71"/>
      <c r="BH12" s="71"/>
      <c r="BI12" s="71"/>
      <c r="BJ12" s="71"/>
      <c r="BK12" s="71"/>
      <c r="BL12" s="71"/>
      <c r="BM12" s="71"/>
      <c r="BN12" s="71"/>
      <c r="BO12" s="47"/>
      <c r="BP12" s="47"/>
      <c r="BQ12" s="51"/>
      <c r="BR12" s="51"/>
      <c r="BS12" s="51"/>
      <c r="BT12" s="51"/>
      <c r="BU12" s="51"/>
      <c r="BV12" s="51"/>
      <c r="BW12" s="51"/>
    </row>
    <row r="13" spans="1:75" s="52" customFormat="1" ht="55.5" customHeight="1" x14ac:dyDescent="0.2">
      <c r="A13" s="67"/>
      <c r="B13" s="68"/>
      <c r="C13" s="213"/>
      <c r="D13" s="69">
        <v>0</v>
      </c>
      <c r="E13" s="623" t="s">
        <v>25</v>
      </c>
      <c r="F13" s="620"/>
      <c r="G13" s="620"/>
      <c r="H13" s="620"/>
      <c r="I13" s="69">
        <v>0</v>
      </c>
      <c r="J13" s="68"/>
      <c r="K13" s="617" t="str">
        <f>IF(OR(D13=0,I13=0),"",IF(D13=I13,"Sehr gut! Sie kennen Wettbewerber und Markt und haben keine Probleme auf dieses Wissen zuzugreifen.",IF(I13&lt;D13,"Sie benötigen mehr Wissen über den Markt und Ihre Wettbewerber? Betrachten Sie Ihr Unternehmensumfeld näher (z.B. Absatz- und Beschaffungsmärkte, Markttrends, Marktanteile, Markteintrittsbarrieren oder Stärken und Schwächen der Wettbewerber).","Sie wissen mehr über den Markt und Ihre Wettbewerber als Sie derzeit für Ihr operatives Geschäft benötigen, vielleicht liegt dort Potenzial für weitere Geschäftstätigkeiten.")))</f>
        <v/>
      </c>
      <c r="L13" s="617"/>
      <c r="M13" s="617"/>
      <c r="N13" s="617"/>
      <c r="O13" s="618"/>
      <c r="P13" s="258">
        <f t="shared" si="4"/>
        <v>7.000000000000001E-4</v>
      </c>
      <c r="Q13" s="214" t="s">
        <v>25</v>
      </c>
      <c r="R13" s="213">
        <f>D13+0.0027</f>
        <v>2.7000000000000001E-3</v>
      </c>
      <c r="S13" s="214" t="s">
        <v>25</v>
      </c>
      <c r="T13" s="213">
        <f>I13+0.002</f>
        <v>2E-3</v>
      </c>
      <c r="U13" s="214" t="s">
        <v>25</v>
      </c>
      <c r="V13" s="221" t="str">
        <f>IF(OR(D13=0,I13=0),"",IF(D13=I13,"Sehr gut! Sie kennen Wettbewerber und Markt und haben keine Probleme auf dieses Wissen zuzugreifen.",IF(D13&lt;I13,"Sie benötigen mehr Wissen über den Markt und Ihre Wettbewerber? Betrachten Sie Ihr Unternehmensumfeld näher (z.B. Absatz- und Beschaffungsmärkte, Markttrends, Marktanteile, Markteintrittsbarrieren oder Stärken und Schwächen der Wettbewerber).","Sie wissen mehr über den Markt und Ihre Wettbewerber als Sie derzeit für Ihr operatives Geschäft benötigen, vielleicht liegt dort Potenzial für weitere Geschäftstätigkeiten.")))</f>
        <v/>
      </c>
      <c r="W13" s="68"/>
      <c r="Y13" s="71"/>
      <c r="Z13" s="71"/>
      <c r="AA13" s="68"/>
      <c r="AB13" s="143"/>
      <c r="AC13" s="143"/>
      <c r="AD13" s="143"/>
      <c r="AE13" s="71"/>
      <c r="AF13" s="71"/>
      <c r="AG13" s="70"/>
      <c r="AH13" s="70"/>
      <c r="AI13" s="70"/>
      <c r="AJ13" s="70"/>
      <c r="AK13" s="70"/>
      <c r="AL13" s="71"/>
      <c r="AM13" s="71"/>
      <c r="AN13" s="71"/>
      <c r="AO13" s="71"/>
      <c r="AP13" s="71"/>
      <c r="AQ13" s="71"/>
      <c r="AR13" s="71"/>
      <c r="AS13" s="71"/>
      <c r="AT13" s="71"/>
      <c r="AU13" s="71"/>
      <c r="AV13" s="71"/>
      <c r="AW13" s="71"/>
      <c r="AX13" s="71"/>
      <c r="AY13" s="68"/>
      <c r="AZ13" s="331"/>
      <c r="BA13" s="403"/>
      <c r="BB13" s="403"/>
      <c r="BC13" s="403"/>
      <c r="BD13" s="403"/>
      <c r="BE13" s="71"/>
      <c r="BF13" s="71"/>
      <c r="BG13" s="71"/>
      <c r="BH13" s="71"/>
      <c r="BI13" s="71"/>
      <c r="BJ13" s="71"/>
      <c r="BK13" s="71"/>
      <c r="BL13" s="71"/>
      <c r="BM13" s="71"/>
      <c r="BN13" s="71"/>
      <c r="BO13" s="47"/>
      <c r="BP13" s="47"/>
      <c r="BQ13" s="51"/>
      <c r="BR13" s="51"/>
      <c r="BS13" s="51"/>
      <c r="BT13" s="51"/>
      <c r="BU13" s="51"/>
      <c r="BV13" s="51"/>
      <c r="BW13" s="51"/>
    </row>
    <row r="14" spans="1:75" s="52" customFormat="1" ht="55.5" customHeight="1" thickBot="1" x14ac:dyDescent="0.25">
      <c r="A14" s="72"/>
      <c r="B14" s="73"/>
      <c r="C14" s="276"/>
      <c r="D14" s="277">
        <v>0</v>
      </c>
      <c r="E14" s="636" t="s">
        <v>26</v>
      </c>
      <c r="F14" s="637"/>
      <c r="G14" s="637"/>
      <c r="H14" s="637"/>
      <c r="I14" s="277">
        <v>0</v>
      </c>
      <c r="J14" s="278"/>
      <c r="K14" s="639" t="str">
        <f>IF(OR(D14=0,I14=0),"",IF(D14=I14,"Sehr gut! Sie kennen Ihre Organisation so gut wie es für Ihre Wettbewerbsfähigkeit notwendig ist.",IF(I14&lt;D14,"Sie wollen mehr über Ihre Organisation wissen, können das Wissen (z.b. aufbau- und ablauforganisatorischen Aspekte der eigenen Organisation) jedoch derzeit nicht erschließen. Wissensmanagement kann Ihnen dabei helfen.","Sie wissen mehr über Ihre Organisation als derzeit für Ihr operatives Geschäft notwendig ist, vielleicht liegt dort Potenzial für weitere Geschäftstätigkeiten.")))</f>
        <v/>
      </c>
      <c r="L14" s="639"/>
      <c r="M14" s="639"/>
      <c r="N14" s="639"/>
      <c r="O14" s="640"/>
      <c r="P14" s="259">
        <f t="shared" si="4"/>
        <v>7.9999999999999993E-4</v>
      </c>
      <c r="Q14" s="216" t="s">
        <v>26</v>
      </c>
      <c r="R14" s="215">
        <f>D14+0.0018</f>
        <v>1.8E-3</v>
      </c>
      <c r="S14" s="216" t="s">
        <v>26</v>
      </c>
      <c r="T14" s="215">
        <f>I14+0.001</f>
        <v>1E-3</v>
      </c>
      <c r="U14" s="216" t="s">
        <v>26</v>
      </c>
      <c r="V14" s="222" t="str">
        <f>IF(OR(D14=0,I14=0),"",IF(D14=I14,"Sehr gut! Sie kennen Ihre Organisation so gut wie es für Ihre Wettbewerbsfähigkeit notwendig ist.",IF(D14&lt;I14,"Sie wollen mehr über Ihre Organisation wissen, können das Wissen (z.b. aufbau- und ablauforganisatorischen Aspekte der eigenen Organisation) jedoch derzeit nicht erschließen. Wissensmanagement kann Ihnen dabei helfen.","Sie wissen mehr über Ihre Organisation als derzeit für Ihr operatives Geschäft notwendig ist, vielleicht liegt dort Potenzial für weitere Geschäftstätigkeiten.")))</f>
        <v/>
      </c>
      <c r="W14" s="68"/>
      <c r="Y14" s="71"/>
      <c r="Z14" s="71"/>
      <c r="AA14" s="68"/>
      <c r="AB14" s="190"/>
      <c r="AC14" s="143"/>
      <c r="AD14" s="143"/>
      <c r="AE14" s="71"/>
      <c r="AF14" s="71"/>
      <c r="AG14" s="70"/>
      <c r="AH14" s="70"/>
      <c r="AI14" s="70"/>
      <c r="AJ14" s="70"/>
      <c r="AK14" s="70"/>
      <c r="AL14" s="71"/>
      <c r="AM14" s="71"/>
      <c r="AN14" s="71"/>
      <c r="AO14" s="71"/>
      <c r="AP14" s="71"/>
      <c r="AQ14" s="71"/>
      <c r="AR14" s="71"/>
      <c r="AS14" s="71"/>
      <c r="AT14" s="71"/>
      <c r="AU14" s="71"/>
      <c r="AV14" s="71"/>
      <c r="AW14" s="71"/>
      <c r="AX14" s="71"/>
      <c r="AY14" s="68"/>
      <c r="AZ14" s="331"/>
      <c r="BA14" s="403"/>
      <c r="BB14" s="403"/>
      <c r="BC14" s="403"/>
      <c r="BD14" s="403"/>
      <c r="BE14" s="68"/>
      <c r="BF14" s="68"/>
      <c r="BG14" s="68"/>
      <c r="BH14" s="68"/>
      <c r="BI14" s="68"/>
      <c r="BJ14" s="68"/>
      <c r="BK14" s="68"/>
      <c r="BL14" s="68"/>
      <c r="BM14" s="68"/>
      <c r="BN14" s="68"/>
      <c r="BO14" s="185"/>
      <c r="BP14" s="185"/>
    </row>
    <row r="15" spans="1:75" s="118" customFormat="1" ht="30.75" customHeight="1" thickBot="1" x14ac:dyDescent="0.25">
      <c r="A15" s="74"/>
      <c r="B15" s="75"/>
      <c r="C15" s="526" t="s">
        <v>214</v>
      </c>
      <c r="D15" s="62">
        <f>COUNTIF($D$7:$D$14,"5")</f>
        <v>0</v>
      </c>
      <c r="E15" s="62">
        <f>COUNTIF($D$7:$D$14,"4")</f>
        <v>0</v>
      </c>
      <c r="F15" s="62">
        <f>COUNTIF($D$7:$D$14,"3")</f>
        <v>0</v>
      </c>
      <c r="G15" s="62">
        <f>COUNTIF($D$7:$D$14,"2")</f>
        <v>0</v>
      </c>
      <c r="H15" s="62">
        <f>COUNTIF($D$7:$D$14,"1")</f>
        <v>0</v>
      </c>
      <c r="I15" s="532" t="str">
        <f>IF(D15&gt;=4,"1",IF(AND(D15=0,E15&gt;3),"1",IF(AND(D15=2,E15&gt;1),"1",IF(AND(D15=1,E15&gt;2),"1","0"))))</f>
        <v>0</v>
      </c>
      <c r="J15" s="531" t="str">
        <f>IF(AND((D15+E15)&gt;4,D15&lt;&gt;4),"1","0")</f>
        <v>0</v>
      </c>
      <c r="K15" s="531">
        <f>I15+J15</f>
        <v>0</v>
      </c>
      <c r="L15" s="62"/>
      <c r="M15" s="62"/>
      <c r="N15" s="62"/>
      <c r="O15" s="62"/>
      <c r="P15" s="210"/>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5"/>
      <c r="AW15" s="65"/>
      <c r="AX15" s="65"/>
      <c r="AY15" s="446"/>
      <c r="AZ15" s="65"/>
      <c r="BA15" s="65"/>
      <c r="BB15" s="169"/>
      <c r="BC15" s="169"/>
      <c r="BD15" s="169"/>
      <c r="BE15" s="169"/>
      <c r="BF15" s="169"/>
      <c r="BG15" s="169"/>
      <c r="BH15" s="169"/>
      <c r="BI15" s="169"/>
      <c r="BJ15" s="169"/>
      <c r="BK15" s="169"/>
      <c r="BL15" s="169"/>
      <c r="BM15" s="169"/>
      <c r="BN15" s="168"/>
      <c r="BO15" s="168"/>
    </row>
    <row r="16" spans="1:75" s="176" customFormat="1" ht="60" customHeight="1" thickTop="1" thickBot="1" x14ac:dyDescent="0.25">
      <c r="A16" s="170"/>
      <c r="B16" s="171"/>
      <c r="C16" s="171"/>
      <c r="D16" s="172" t="s">
        <v>32</v>
      </c>
      <c r="E16" s="173"/>
      <c r="F16" s="173"/>
      <c r="G16" s="173"/>
      <c r="H16" s="173"/>
      <c r="I16" s="173"/>
      <c r="J16" s="173"/>
      <c r="K16" s="173"/>
      <c r="L16" s="173"/>
      <c r="M16" s="173"/>
      <c r="N16" s="173"/>
      <c r="O16" s="173"/>
      <c r="P16" s="209"/>
      <c r="Q16" s="173"/>
      <c r="R16" s="173"/>
      <c r="S16" s="173"/>
      <c r="T16" s="174"/>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611" t="s">
        <v>75</v>
      </c>
      <c r="AR16" s="612"/>
      <c r="AS16" s="449"/>
      <c r="AT16" s="450"/>
      <c r="AU16" s="182"/>
      <c r="AV16" s="182"/>
      <c r="AW16" s="182"/>
      <c r="AX16" s="182"/>
      <c r="AY16" s="447"/>
      <c r="AZ16" s="442"/>
      <c r="BA16" s="200"/>
      <c r="BB16" s="200"/>
      <c r="BC16" s="417"/>
      <c r="BD16" s="200"/>
      <c r="BE16" s="200"/>
      <c r="BF16" s="417"/>
      <c r="BG16" s="200"/>
      <c r="BH16" s="200"/>
      <c r="BI16" s="417"/>
      <c r="BJ16" s="200"/>
      <c r="BK16" s="200"/>
      <c r="BL16" s="200"/>
      <c r="BM16" s="200"/>
      <c r="BN16" s="182"/>
      <c r="BO16" s="175"/>
      <c r="BP16" s="175"/>
    </row>
    <row r="17" spans="1:75" s="53" customFormat="1" ht="60" customHeight="1" thickBot="1" x14ac:dyDescent="0.3">
      <c r="A17" s="76"/>
      <c r="B17" s="294"/>
      <c r="C17" s="293"/>
      <c r="D17" s="233"/>
      <c r="E17" s="233"/>
      <c r="F17" s="77"/>
      <c r="G17" s="78"/>
      <c r="H17" s="79"/>
      <c r="I17" s="78"/>
      <c r="J17" s="78"/>
      <c r="K17" s="78"/>
      <c r="L17" s="78"/>
      <c r="N17" s="156"/>
      <c r="O17" s="156"/>
      <c r="P17" s="156"/>
      <c r="Q17" s="80"/>
      <c r="R17" s="68"/>
      <c r="S17" s="65"/>
      <c r="T17" s="65"/>
      <c r="U17" s="65"/>
      <c r="V17" s="65"/>
      <c r="W17" s="78"/>
      <c r="Y17" s="232"/>
      <c r="Z17" s="232"/>
      <c r="AA17" s="156"/>
      <c r="AB17" s="80"/>
      <c r="AC17" s="68"/>
      <c r="AD17" s="65"/>
      <c r="AE17" s="65"/>
      <c r="AF17" s="65"/>
      <c r="AG17" s="78"/>
      <c r="AI17" s="157"/>
      <c r="AJ17" s="157"/>
      <c r="AK17" s="65"/>
      <c r="AL17" s="65"/>
      <c r="AM17" s="65"/>
      <c r="AN17" s="65"/>
      <c r="AO17" s="65"/>
      <c r="AP17" s="78"/>
      <c r="AQ17" s="473" t="s">
        <v>170</v>
      </c>
      <c r="AR17" s="195" t="s">
        <v>189</v>
      </c>
      <c r="AS17" s="154"/>
      <c r="AT17" s="451"/>
      <c r="AU17" s="86"/>
      <c r="AV17" s="442"/>
      <c r="AW17" s="442"/>
      <c r="AX17" s="442"/>
      <c r="AY17" s="448"/>
      <c r="AZ17" s="442"/>
      <c r="BA17" s="183"/>
      <c r="BB17" s="182"/>
      <c r="BC17" s="182"/>
      <c r="BD17" s="183"/>
      <c r="BE17" s="182"/>
      <c r="BF17" s="182"/>
      <c r="BG17" s="183"/>
      <c r="BH17" s="182"/>
      <c r="BI17" s="182"/>
      <c r="BJ17" s="183"/>
      <c r="BK17" s="182"/>
      <c r="BL17" s="182"/>
      <c r="BM17" s="182"/>
      <c r="BN17" s="404"/>
      <c r="BO17" s="181"/>
      <c r="BP17" s="181"/>
    </row>
    <row r="18" spans="1:75" s="118" customFormat="1" ht="60" customHeight="1" x14ac:dyDescent="0.25">
      <c r="A18" s="74"/>
      <c r="B18" s="81"/>
      <c r="C18" s="295"/>
      <c r="D18" s="296"/>
      <c r="E18" s="297"/>
      <c r="F18" s="298" t="s">
        <v>174</v>
      </c>
      <c r="G18" s="297" t="s">
        <v>135</v>
      </c>
      <c r="H18" s="297"/>
      <c r="I18" s="299"/>
      <c r="J18" s="299"/>
      <c r="K18" s="299"/>
      <c r="L18" s="300"/>
      <c r="M18" s="308"/>
      <c r="N18" s="297"/>
      <c r="O18" s="297"/>
      <c r="P18" s="298" t="s">
        <v>174</v>
      </c>
      <c r="Q18" s="297" t="s">
        <v>133</v>
      </c>
      <c r="R18" s="309"/>
      <c r="S18" s="299"/>
      <c r="T18" s="299"/>
      <c r="U18" s="299"/>
      <c r="V18" s="299"/>
      <c r="W18" s="300"/>
      <c r="X18" s="313"/>
      <c r="Y18" s="297"/>
      <c r="Z18" s="297"/>
      <c r="AA18" s="297"/>
      <c r="AB18" s="297" t="s">
        <v>134</v>
      </c>
      <c r="AC18" s="309"/>
      <c r="AD18" s="299"/>
      <c r="AE18" s="299"/>
      <c r="AF18" s="299"/>
      <c r="AG18" s="300"/>
      <c r="AH18" s="314"/>
      <c r="AI18" s="315"/>
      <c r="AJ18" s="315"/>
      <c r="AK18" s="297" t="s">
        <v>176</v>
      </c>
      <c r="AL18" s="299"/>
      <c r="AM18" s="299"/>
      <c r="AN18" s="299"/>
      <c r="AO18" s="299"/>
      <c r="AP18" s="299"/>
      <c r="AQ18" s="473" t="s">
        <v>136</v>
      </c>
      <c r="AR18" s="195" t="s">
        <v>190</v>
      </c>
      <c r="AS18" s="442"/>
      <c r="AT18" s="448"/>
      <c r="AU18" s="86"/>
      <c r="AV18" s="643"/>
      <c r="AW18" s="644"/>
      <c r="AX18" s="644"/>
      <c r="AY18" s="645"/>
      <c r="AZ18" s="442"/>
      <c r="BA18" s="183"/>
      <c r="BB18" s="182"/>
      <c r="BC18" s="182"/>
      <c r="BD18" s="183"/>
      <c r="BE18" s="182"/>
      <c r="BF18" s="182"/>
      <c r="BG18" s="183"/>
      <c r="BH18" s="182"/>
      <c r="BI18" s="182"/>
      <c r="BJ18" s="183"/>
      <c r="BK18" s="182"/>
      <c r="BL18" s="182"/>
      <c r="BM18" s="182"/>
      <c r="BN18" s="404"/>
      <c r="BO18" s="168"/>
      <c r="BP18" s="168"/>
    </row>
    <row r="19" spans="1:75" s="118" customFormat="1" ht="60" customHeight="1" thickBot="1" x14ac:dyDescent="0.25">
      <c r="A19" s="74"/>
      <c r="B19" s="82"/>
      <c r="C19" s="624" t="s">
        <v>78</v>
      </c>
      <c r="D19" s="625"/>
      <c r="E19" s="625"/>
      <c r="F19" s="83">
        <f>G19+0.001</f>
        <v>1E-3</v>
      </c>
      <c r="G19" s="84">
        <v>0</v>
      </c>
      <c r="H19" s="621"/>
      <c r="I19" s="622"/>
      <c r="J19" s="622"/>
      <c r="K19" s="622"/>
      <c r="L19" s="301" t="s">
        <v>139</v>
      </c>
      <c r="M19" s="630" t="s">
        <v>79</v>
      </c>
      <c r="N19" s="615"/>
      <c r="O19" s="615"/>
      <c r="P19" s="83">
        <f>Q19+0.001</f>
        <v>1E-3</v>
      </c>
      <c r="Q19" s="84">
        <v>0</v>
      </c>
      <c r="R19" s="614"/>
      <c r="S19" s="615"/>
      <c r="T19" s="615"/>
      <c r="U19" s="615"/>
      <c r="V19" s="187" t="s">
        <v>145</v>
      </c>
      <c r="W19" s="301"/>
      <c r="X19" s="630" t="s">
        <v>80</v>
      </c>
      <c r="Y19" s="615"/>
      <c r="Z19" s="615"/>
      <c r="AA19" s="83">
        <f>AB19+0.001</f>
        <v>1E-3</v>
      </c>
      <c r="AB19" s="84">
        <v>0</v>
      </c>
      <c r="AC19" s="614"/>
      <c r="AD19" s="615"/>
      <c r="AE19" s="615"/>
      <c r="AF19" s="615"/>
      <c r="AG19" s="301" t="s">
        <v>142</v>
      </c>
      <c r="AH19" s="316" t="s">
        <v>71</v>
      </c>
      <c r="AI19" s="145"/>
      <c r="AJ19" s="83">
        <f>AK19+0.001</f>
        <v>1E-3</v>
      </c>
      <c r="AK19" s="84">
        <v>0</v>
      </c>
      <c r="AL19" s="142" t="str">
        <f>IF(AK19=0,"",IF(AND($AK$25&lt;=75%,AK19&lt;5),CONCATENATE($AR$21,$AU$21,$AL$20),""))</f>
        <v/>
      </c>
      <c r="AM19" s="192" t="s">
        <v>148</v>
      </c>
      <c r="AN19" s="70"/>
      <c r="AO19" s="70"/>
      <c r="AP19" s="65"/>
      <c r="AQ19" s="474" t="s">
        <v>151</v>
      </c>
      <c r="AR19" s="452" t="s">
        <v>188</v>
      </c>
      <c r="AS19" s="453"/>
      <c r="AT19" s="454"/>
      <c r="AU19" s="86"/>
      <c r="AV19" s="643"/>
      <c r="AW19" s="644"/>
      <c r="AX19" s="644"/>
      <c r="AY19" s="645"/>
      <c r="AZ19" s="442"/>
      <c r="BA19" s="183"/>
      <c r="BB19" s="182"/>
      <c r="BC19" s="182"/>
      <c r="BD19" s="183"/>
      <c r="BE19" s="182"/>
      <c r="BF19" s="182"/>
      <c r="BG19" s="183"/>
      <c r="BH19" s="182"/>
      <c r="BI19" s="182"/>
      <c r="BJ19" s="183"/>
      <c r="BK19" s="182"/>
      <c r="BL19" s="182"/>
      <c r="BM19" s="182"/>
      <c r="BN19" s="404"/>
      <c r="BO19" s="168"/>
      <c r="BP19" s="168"/>
    </row>
    <row r="20" spans="1:75" s="118" customFormat="1" ht="128.25" customHeight="1" thickTop="1" x14ac:dyDescent="0.2">
      <c r="A20" s="74"/>
      <c r="B20" s="82"/>
      <c r="C20" s="302"/>
      <c r="D20" s="82"/>
      <c r="E20" s="82"/>
      <c r="F20" s="83"/>
      <c r="G20" s="84"/>
      <c r="H20" s="621"/>
      <c r="I20" s="622"/>
      <c r="J20" s="622"/>
      <c r="K20" s="622"/>
      <c r="L20" s="303"/>
      <c r="M20" s="619"/>
      <c r="N20" s="620"/>
      <c r="O20" s="620"/>
      <c r="P20" s="83"/>
      <c r="Q20" s="84"/>
      <c r="R20" s="614"/>
      <c r="S20" s="615"/>
      <c r="T20" s="615"/>
      <c r="U20" s="615"/>
      <c r="V20" s="70"/>
      <c r="W20" s="303"/>
      <c r="X20" s="619"/>
      <c r="Y20" s="620"/>
      <c r="Z20" s="620"/>
      <c r="AA20" s="83"/>
      <c r="AB20" s="84"/>
      <c r="AC20" s="647"/>
      <c r="AD20" s="615"/>
      <c r="AE20" s="615"/>
      <c r="AF20" s="615"/>
      <c r="AG20" s="303"/>
      <c r="AH20" s="317"/>
      <c r="AI20" s="143"/>
      <c r="AJ20" s="83"/>
      <c r="AK20" s="84"/>
      <c r="AL20" s="142" t="s">
        <v>2</v>
      </c>
      <c r="AN20" s="70"/>
      <c r="AO20" s="70"/>
      <c r="AP20" s="303"/>
      <c r="AQ20" s="418"/>
      <c r="AR20" s="648"/>
      <c r="AS20" s="648"/>
      <c r="AT20" s="648"/>
      <c r="AU20" s="648"/>
      <c r="AV20" s="648"/>
      <c r="AW20" s="648"/>
      <c r="AX20" s="648"/>
      <c r="AY20" s="418"/>
      <c r="AZ20" s="333"/>
      <c r="BA20" s="418"/>
      <c r="BB20" s="418"/>
      <c r="BC20" s="182"/>
      <c r="BD20" s="182"/>
      <c r="BE20" s="182"/>
      <c r="BF20" s="182"/>
      <c r="BG20" s="182"/>
      <c r="BH20" s="182"/>
      <c r="BI20" s="182"/>
      <c r="BJ20" s="182"/>
      <c r="BK20" s="182"/>
      <c r="BL20" s="182"/>
      <c r="BM20" s="182"/>
      <c r="BN20" s="182"/>
      <c r="BO20" s="168"/>
      <c r="BP20" s="168"/>
    </row>
    <row r="21" spans="1:75" s="118" customFormat="1" ht="60" customHeight="1" x14ac:dyDescent="0.2">
      <c r="A21" s="74"/>
      <c r="B21" s="189"/>
      <c r="C21" s="624" t="s">
        <v>77</v>
      </c>
      <c r="D21" s="625"/>
      <c r="E21" s="625"/>
      <c r="F21" s="83">
        <f>G21+0.002</f>
        <v>2E-3</v>
      </c>
      <c r="G21" s="84">
        <v>0</v>
      </c>
      <c r="H21" s="621"/>
      <c r="I21" s="622"/>
      <c r="J21" s="622"/>
      <c r="K21" s="622"/>
      <c r="L21" s="301" t="s">
        <v>140</v>
      </c>
      <c r="M21" s="630" t="s">
        <v>67</v>
      </c>
      <c r="N21" s="615"/>
      <c r="O21" s="615"/>
      <c r="P21" s="83">
        <f>Q21+0.002</f>
        <v>2E-3</v>
      </c>
      <c r="Q21" s="84">
        <v>0</v>
      </c>
      <c r="R21" s="614"/>
      <c r="S21" s="615"/>
      <c r="T21" s="615"/>
      <c r="U21" s="615"/>
      <c r="V21" s="187" t="s">
        <v>146</v>
      </c>
      <c r="W21" s="301"/>
      <c r="X21" s="630" t="s">
        <v>69</v>
      </c>
      <c r="Y21" s="615"/>
      <c r="Z21" s="615"/>
      <c r="AA21" s="83">
        <f>AB21+0.002</f>
        <v>2E-3</v>
      </c>
      <c r="AB21" s="84">
        <v>0</v>
      </c>
      <c r="AC21" s="649"/>
      <c r="AD21" s="650"/>
      <c r="AE21" s="650"/>
      <c r="AF21" s="650"/>
      <c r="AG21" s="301" t="s">
        <v>143</v>
      </c>
      <c r="AH21" s="316" t="s">
        <v>72</v>
      </c>
      <c r="AI21" s="145"/>
      <c r="AJ21" s="83">
        <f>AK21+0.002</f>
        <v>2E-3</v>
      </c>
      <c r="AK21" s="84">
        <v>0</v>
      </c>
      <c r="AL21" s="142" t="str">
        <f>IF(AK21=0,"",IF(AND($AK$25&lt;=75%,AK21&lt;5),CONCATENATE($AR$21,$AU$21,$AL$22),""))</f>
        <v/>
      </c>
      <c r="AM21" s="192" t="s">
        <v>149</v>
      </c>
      <c r="AN21" s="70"/>
      <c r="AO21" s="70"/>
      <c r="AP21" s="303"/>
      <c r="AQ21" s="85"/>
      <c r="AR21" s="413"/>
      <c r="AS21" s="155"/>
      <c r="AT21" s="155"/>
      <c r="AU21" s="644"/>
      <c r="AV21" s="646"/>
      <c r="AW21" s="646"/>
      <c r="AX21" s="646"/>
      <c r="AY21" s="646"/>
      <c r="AZ21" s="333"/>
      <c r="BA21" s="155"/>
      <c r="BB21" s="155"/>
      <c r="BC21" s="155"/>
      <c r="BD21" s="155"/>
      <c r="BE21" s="155"/>
      <c r="BF21" s="155"/>
      <c r="BG21" s="155"/>
      <c r="BH21" s="155"/>
      <c r="BI21" s="155"/>
      <c r="BJ21" s="155"/>
      <c r="BK21" s="155"/>
      <c r="BL21" s="155"/>
      <c r="BM21" s="155"/>
      <c r="BN21" s="155"/>
      <c r="BO21" s="168"/>
      <c r="BP21" s="168"/>
    </row>
    <row r="22" spans="1:75" s="118" customFormat="1" ht="135" customHeight="1" x14ac:dyDescent="0.2">
      <c r="A22" s="74"/>
      <c r="B22" s="82"/>
      <c r="C22" s="302"/>
      <c r="D22" s="82"/>
      <c r="E22" s="82"/>
      <c r="F22" s="83"/>
      <c r="G22" s="84"/>
      <c r="H22" s="621"/>
      <c r="I22" s="622"/>
      <c r="J22" s="622"/>
      <c r="K22" s="622"/>
      <c r="L22" s="303"/>
      <c r="M22" s="619"/>
      <c r="N22" s="620"/>
      <c r="O22" s="620"/>
      <c r="P22" s="83"/>
      <c r="Q22" s="84"/>
      <c r="R22" s="614"/>
      <c r="S22" s="615"/>
      <c r="T22" s="615"/>
      <c r="U22" s="615"/>
      <c r="V22" s="70"/>
      <c r="W22" s="303"/>
      <c r="X22" s="619"/>
      <c r="Y22" s="620"/>
      <c r="Z22" s="620"/>
      <c r="AA22" s="83"/>
      <c r="AB22" s="84"/>
      <c r="AC22" s="647"/>
      <c r="AD22" s="615"/>
      <c r="AE22" s="615"/>
      <c r="AF22" s="615"/>
      <c r="AG22" s="303"/>
      <c r="AH22" s="317"/>
      <c r="AI22" s="143"/>
      <c r="AJ22" s="83"/>
      <c r="AK22" s="84"/>
      <c r="AL22" s="142" t="s">
        <v>0</v>
      </c>
      <c r="AN22" s="70"/>
      <c r="AO22" s="70"/>
      <c r="AP22" s="303"/>
      <c r="AQ22" s="85"/>
      <c r="AR22" s="86"/>
      <c r="AS22" s="86"/>
      <c r="AT22" s="86"/>
      <c r="AU22" s="87"/>
      <c r="AV22" s="86"/>
      <c r="AW22" s="65"/>
      <c r="AX22" s="86"/>
      <c r="AY22" s="86"/>
      <c r="AZ22" s="334"/>
      <c r="BA22" s="86"/>
      <c r="BB22" s="86"/>
      <c r="BC22" s="86"/>
      <c r="BD22" s="86"/>
      <c r="BE22" s="86"/>
      <c r="BF22" s="86"/>
      <c r="BG22" s="86"/>
      <c r="BH22" s="86"/>
      <c r="BI22" s="86"/>
      <c r="BJ22" s="86"/>
      <c r="BK22" s="86"/>
      <c r="BL22" s="86"/>
      <c r="BM22" s="86"/>
      <c r="BN22" s="169"/>
      <c r="BO22" s="168"/>
      <c r="BP22" s="168"/>
    </row>
    <row r="23" spans="1:75" s="118" customFormat="1" ht="97.5" customHeight="1" x14ac:dyDescent="0.2">
      <c r="A23" s="74"/>
      <c r="B23" s="82"/>
      <c r="C23" s="624" t="s">
        <v>76</v>
      </c>
      <c r="D23" s="625"/>
      <c r="E23" s="625"/>
      <c r="F23" s="83">
        <f>G23+0.003</f>
        <v>3.0000000000000001E-3</v>
      </c>
      <c r="G23" s="84">
        <v>0</v>
      </c>
      <c r="H23" s="621"/>
      <c r="I23" s="622"/>
      <c r="J23" s="622"/>
      <c r="K23" s="622"/>
      <c r="L23" s="301" t="s">
        <v>141</v>
      </c>
      <c r="M23" s="630" t="s">
        <v>68</v>
      </c>
      <c r="N23" s="615"/>
      <c r="O23" s="615"/>
      <c r="P23" s="83">
        <f>Q23+0.003</f>
        <v>3.0000000000000001E-3</v>
      </c>
      <c r="Q23" s="84">
        <v>0</v>
      </c>
      <c r="R23" s="614"/>
      <c r="S23" s="615"/>
      <c r="T23" s="615"/>
      <c r="U23" s="615"/>
      <c r="V23" s="187" t="s">
        <v>147</v>
      </c>
      <c r="W23" s="301"/>
      <c r="X23" s="630" t="s">
        <v>70</v>
      </c>
      <c r="Y23" s="615"/>
      <c r="Z23" s="615"/>
      <c r="AA23" s="83">
        <f>AB23+0.003</f>
        <v>3.0000000000000001E-3</v>
      </c>
      <c r="AB23" s="84">
        <v>0</v>
      </c>
      <c r="AC23" s="614"/>
      <c r="AD23" s="615"/>
      <c r="AE23" s="615"/>
      <c r="AF23" s="615"/>
      <c r="AG23" s="301" t="s">
        <v>144</v>
      </c>
      <c r="AH23" s="316" t="s">
        <v>73</v>
      </c>
      <c r="AI23" s="145"/>
      <c r="AJ23" s="83">
        <f>AK23+0.003</f>
        <v>3.0000000000000001E-3</v>
      </c>
      <c r="AK23" s="84">
        <v>0</v>
      </c>
      <c r="AL23" s="142" t="str">
        <f>IF(AK23=0,"",IF(AND($AK$25&lt;=75%,AK23&lt;5),CONCATENATE($AR$21,$AU$21,$AL$24),""))</f>
        <v/>
      </c>
      <c r="AM23" s="192" t="s">
        <v>150</v>
      </c>
      <c r="AN23" s="70"/>
      <c r="AO23" s="70"/>
      <c r="AP23" s="303"/>
      <c r="AQ23" s="85"/>
      <c r="AR23" s="414"/>
      <c r="AS23" s="65"/>
      <c r="AT23" s="65"/>
      <c r="AU23" s="86"/>
      <c r="AV23" s="86"/>
      <c r="AW23" s="65"/>
      <c r="AX23" s="86"/>
      <c r="AY23" s="86"/>
      <c r="AZ23" s="334"/>
      <c r="BA23" s="86"/>
      <c r="BB23" s="86"/>
      <c r="BC23" s="86"/>
      <c r="BD23" s="86"/>
      <c r="BE23" s="86"/>
      <c r="BF23" s="86"/>
      <c r="BG23" s="86"/>
      <c r="BH23" s="86"/>
      <c r="BI23" s="86"/>
      <c r="BJ23" s="86"/>
      <c r="BK23" s="86"/>
      <c r="BL23" s="86"/>
      <c r="BM23" s="86"/>
      <c r="BN23" s="169"/>
      <c r="BO23" s="168"/>
      <c r="BP23" s="168"/>
      <c r="BW23" s="105"/>
    </row>
    <row r="24" spans="1:75" s="118" customFormat="1" ht="85.5" customHeight="1" x14ac:dyDescent="0.2">
      <c r="A24" s="74"/>
      <c r="B24" s="82"/>
      <c r="C24" s="302"/>
      <c r="D24" s="82"/>
      <c r="E24" s="82"/>
      <c r="F24" s="82"/>
      <c r="G24" s="89"/>
      <c r="H24" s="621"/>
      <c r="I24" s="622"/>
      <c r="J24" s="622"/>
      <c r="K24" s="622"/>
      <c r="L24" s="303"/>
      <c r="M24" s="619"/>
      <c r="N24" s="620"/>
      <c r="O24" s="620"/>
      <c r="P24" s="144"/>
      <c r="Q24" s="89"/>
      <c r="R24" s="614"/>
      <c r="S24" s="615"/>
      <c r="T24" s="615"/>
      <c r="U24" s="615"/>
      <c r="V24" s="70"/>
      <c r="W24" s="303"/>
      <c r="X24" s="619"/>
      <c r="Y24" s="620"/>
      <c r="Z24" s="620"/>
      <c r="AA24" s="144"/>
      <c r="AB24" s="89"/>
      <c r="AC24" s="647"/>
      <c r="AD24" s="615"/>
      <c r="AE24" s="615"/>
      <c r="AF24" s="615"/>
      <c r="AG24" s="303"/>
      <c r="AH24" s="317"/>
      <c r="AI24" s="143"/>
      <c r="AJ24" s="144"/>
      <c r="AK24" s="89"/>
      <c r="AL24" s="142" t="s">
        <v>1</v>
      </c>
      <c r="AM24" s="70"/>
      <c r="AN24" s="70"/>
      <c r="AO24" s="70"/>
      <c r="AP24" s="303"/>
      <c r="AQ24" s="65"/>
      <c r="AR24" s="65"/>
      <c r="AS24" s="65"/>
      <c r="AT24" s="65"/>
      <c r="AU24" s="65"/>
      <c r="AV24" s="65"/>
      <c r="AW24" s="65"/>
      <c r="AX24" s="65"/>
      <c r="AY24" s="65"/>
      <c r="AZ24" s="332"/>
      <c r="BA24" s="65"/>
      <c r="BB24" s="65"/>
      <c r="BC24" s="169"/>
      <c r="BD24" s="169"/>
      <c r="BE24" s="169"/>
      <c r="BF24" s="169"/>
      <c r="BG24" s="169"/>
      <c r="BH24" s="169"/>
      <c r="BI24" s="169"/>
      <c r="BJ24" s="169"/>
      <c r="BK24" s="169"/>
      <c r="BL24" s="169"/>
      <c r="BM24" s="169"/>
      <c r="BN24" s="169"/>
      <c r="BO24" s="168"/>
      <c r="BP24" s="168"/>
      <c r="BQ24" s="54"/>
      <c r="BT24" s="54"/>
      <c r="BU24" s="105"/>
      <c r="BV24" s="105"/>
      <c r="BW24" s="105"/>
    </row>
    <row r="25" spans="1:75" s="118" customFormat="1" ht="60" customHeight="1" x14ac:dyDescent="0.2">
      <c r="A25" s="74"/>
      <c r="B25" s="65"/>
      <c r="C25" s="304"/>
      <c r="D25" s="65"/>
      <c r="E25" s="65"/>
      <c r="F25" s="65"/>
      <c r="G25" s="90">
        <f>IF(G27=3,0,(SUM(G19:G23)-(3-G27))/(12-(G27*4)))</f>
        <v>0</v>
      </c>
      <c r="H25" s="65"/>
      <c r="I25" s="65"/>
      <c r="J25" s="65"/>
      <c r="K25" s="65"/>
      <c r="L25" s="303"/>
      <c r="M25" s="310"/>
      <c r="N25" s="65"/>
      <c r="O25" s="65"/>
      <c r="P25" s="65"/>
      <c r="Q25" s="90">
        <f>IF(Q27=3,0,(SUM(Q19:Q23)-(3-Q27))/(12-(Q27*4)))</f>
        <v>0</v>
      </c>
      <c r="R25" s="65"/>
      <c r="S25" s="65"/>
      <c r="T25" s="65"/>
      <c r="U25" s="65"/>
      <c r="V25" s="65"/>
      <c r="W25" s="303"/>
      <c r="X25" s="304"/>
      <c r="Y25" s="65"/>
      <c r="Z25" s="65"/>
      <c r="AA25" s="65"/>
      <c r="AB25" s="90">
        <f>IF(AB27=3,0,((SUM(AB19:AB23)-(3-AB27))/(12-(AB27*4))))</f>
        <v>0</v>
      </c>
      <c r="AC25" s="65"/>
      <c r="AD25" s="65"/>
      <c r="AE25" s="65"/>
      <c r="AF25" s="65"/>
      <c r="AG25" s="303"/>
      <c r="AH25" s="304"/>
      <c r="AI25" s="65"/>
      <c r="AJ25" s="65"/>
      <c r="AK25" s="90">
        <f>IF(AK27,0,(SUM(AK19:AK23)-(3-AK27))/(12-(AK27*4)))</f>
        <v>0</v>
      </c>
      <c r="AL25" s="65"/>
      <c r="AM25" s="65"/>
      <c r="AN25" s="65"/>
      <c r="AO25" s="65"/>
      <c r="AP25" s="303"/>
      <c r="AQ25" s="65"/>
      <c r="AR25" s="65"/>
      <c r="AS25" s="65"/>
      <c r="AT25" s="65"/>
      <c r="AU25" s="65"/>
      <c r="AV25" s="65"/>
      <c r="AW25" s="86"/>
      <c r="AX25" s="86"/>
      <c r="AY25" s="86"/>
      <c r="AZ25" s="334"/>
      <c r="BA25" s="86"/>
      <c r="BB25" s="86"/>
      <c r="BC25" s="86"/>
      <c r="BD25" s="86"/>
      <c r="BE25" s="86"/>
      <c r="BF25" s="86"/>
      <c r="BG25" s="86"/>
      <c r="BH25" s="86"/>
      <c r="BI25" s="86"/>
      <c r="BJ25" s="86"/>
      <c r="BK25" s="86"/>
      <c r="BL25" s="86"/>
      <c r="BM25" s="86"/>
      <c r="BN25" s="86"/>
      <c r="BO25" s="168"/>
      <c r="BP25" s="168"/>
      <c r="BU25" s="105"/>
      <c r="BV25" s="105"/>
      <c r="BW25" s="105"/>
    </row>
    <row r="26" spans="1:75" s="118" customFormat="1" ht="60" customHeight="1" thickBot="1" x14ac:dyDescent="0.3">
      <c r="A26" s="74"/>
      <c r="B26" s="65"/>
      <c r="C26" s="305"/>
      <c r="D26" s="286"/>
      <c r="E26" s="286"/>
      <c r="F26" s="306"/>
      <c r="G26" s="307" t="str">
        <f>IF(OR(G19=0,G21=0,G23=0),"",IF(OR(G25&gt;80%),CHAR(74),IF(OR(G25&lt;49%),CHAR(76),CHAR(75))))</f>
        <v/>
      </c>
      <c r="H26" s="631" t="str">
        <f>IF(OR(G19=0,G21=0,G23=0),"",IF(OR(G$25&gt;80%),CONCATENATE($AR$19),IF(OR(G$25&lt;49%),CONCATENATE($AR$17),CONCATENATE($AR$18))))</f>
        <v/>
      </c>
      <c r="I26" s="631"/>
      <c r="J26" s="631"/>
      <c r="K26" s="631"/>
      <c r="L26" s="405" t="s">
        <v>205</v>
      </c>
      <c r="M26" s="311"/>
      <c r="N26" s="286"/>
      <c r="O26" s="286"/>
      <c r="P26" s="306"/>
      <c r="Q26" s="307" t="str">
        <f>IF(OR(Q19=0,Q21=0,Q23=0),"",IF(OR(Q25&gt;80%),CHAR(74),IF(OR(Q25&lt;49%),CHAR(76),CHAR(75))))</f>
        <v/>
      </c>
      <c r="R26" s="631" t="str">
        <f>IF(OR(Q19=0,Q21=0,Q23=0),"",IF(OR(Q$25&gt;80%),CONCATENATE($AR$19),IF(OR(Q$25&lt;50%),CONCATENATE($AR$17),CONCATENATE($AR$18))))</f>
        <v/>
      </c>
      <c r="S26" s="631"/>
      <c r="T26" s="631"/>
      <c r="U26" s="631"/>
      <c r="V26" s="312"/>
      <c r="W26" s="406" t="s">
        <v>201</v>
      </c>
      <c r="X26" s="311"/>
      <c r="Y26" s="286"/>
      <c r="Z26" s="286"/>
      <c r="AA26" s="286"/>
      <c r="AB26" s="307" t="str">
        <f>IF(OR(AB19=0,AB21=0,AB23=0),"",IF(OR(AB25&gt;80%),CHAR(74),IF(OR(AB25&lt;49%),CHAR(76),CHAR(75))))</f>
        <v/>
      </c>
      <c r="AC26" s="631" t="str">
        <f>IF(OR(AB19=0,AB21=0,AB23=0),"",IF(OR(AB$25&gt;80%),CONCATENATE($AR$19),IF(OR(AB$25&lt;49%),CONCATENATE($AR$17),CONCATENATE($AR$18,))))</f>
        <v/>
      </c>
      <c r="AD26" s="631"/>
      <c r="AE26" s="631"/>
      <c r="AF26" s="631"/>
      <c r="AG26" s="407" t="s">
        <v>213</v>
      </c>
      <c r="AH26" s="311"/>
      <c r="AI26" s="286"/>
      <c r="AJ26" s="286"/>
      <c r="AK26" s="307" t="str">
        <f>IF(OR(AK19=0,AK21=0,AK23=0),"",IF(OR(AK25&gt;80%),CHAR(74),IF(OR(AK25&lt;49%),CHAR(76),CHAR(75))))</f>
        <v/>
      </c>
      <c r="AL26" s="312" t="str">
        <f>IF(OR(AK19=0,AK21=0,AK23=0),"",IF(OR(AK$25&gt;80%),CONCATENATE($AR$19),IF(OR(AK$25&lt;50%),CONCATENATE($AR$17),CONCATENATE($AR$18))))</f>
        <v/>
      </c>
      <c r="AM26" s="312"/>
      <c r="AN26" s="312"/>
      <c r="AO26" s="312"/>
      <c r="AP26" s="407" t="s">
        <v>202</v>
      </c>
      <c r="AQ26" s="65"/>
      <c r="AR26" s="65"/>
      <c r="AS26" s="65"/>
      <c r="AT26" s="65"/>
      <c r="AU26" s="65"/>
      <c r="AV26" s="65"/>
      <c r="AW26" s="86"/>
      <c r="AX26" s="86"/>
      <c r="AY26" s="86"/>
      <c r="AZ26" s="334"/>
      <c r="BA26" s="86"/>
      <c r="BB26" s="86"/>
      <c r="BC26" s="86"/>
      <c r="BD26" s="86"/>
      <c r="BE26" s="86"/>
      <c r="BF26" s="86"/>
      <c r="BG26" s="86"/>
      <c r="BH26" s="86"/>
      <c r="BI26" s="86"/>
      <c r="BJ26" s="86"/>
      <c r="BK26" s="86"/>
      <c r="BL26" s="86"/>
      <c r="BM26" s="86"/>
      <c r="BN26" s="86"/>
      <c r="BO26" s="168"/>
      <c r="BP26" s="168"/>
      <c r="BU26" s="105"/>
      <c r="BV26" s="105"/>
      <c r="BW26" s="105"/>
    </row>
    <row r="27" spans="1:75" s="118" customFormat="1" ht="20.25" x14ac:dyDescent="0.2">
      <c r="A27" s="74"/>
      <c r="B27" s="65"/>
      <c r="C27" s="65"/>
      <c r="D27" s="62"/>
      <c r="E27" s="62"/>
      <c r="F27" s="62"/>
      <c r="G27" s="390">
        <f>COUNTIF(G19:G23,0)</f>
        <v>3</v>
      </c>
      <c r="H27" s="68"/>
      <c r="I27" s="62"/>
      <c r="J27" s="62"/>
      <c r="K27" s="62"/>
      <c r="L27" s="91"/>
      <c r="M27" s="80"/>
      <c r="N27" s="68"/>
      <c r="O27" s="91"/>
      <c r="P27" s="91"/>
      <c r="Q27" s="390">
        <f>COUNTIF(Q19:Q23,0)</f>
        <v>3</v>
      </c>
      <c r="R27" s="68"/>
      <c r="S27" s="91"/>
      <c r="T27" s="80"/>
      <c r="U27" s="68"/>
      <c r="V27" s="68"/>
      <c r="W27" s="91"/>
      <c r="X27" s="85"/>
      <c r="Y27" s="88"/>
      <c r="Z27" s="88"/>
      <c r="AA27" s="88"/>
      <c r="AB27" s="390">
        <f>COUNTIF(AB19:AB23,0)</f>
        <v>3</v>
      </c>
      <c r="AC27" s="62"/>
      <c r="AD27" s="62"/>
      <c r="AE27" s="62"/>
      <c r="AF27" s="62"/>
      <c r="AG27" s="62"/>
      <c r="AH27" s="62"/>
      <c r="AI27" s="62"/>
      <c r="AJ27" s="62"/>
      <c r="AK27" s="390">
        <f>COUNTIF(AK19:AK23,0)</f>
        <v>3</v>
      </c>
      <c r="AL27" s="62"/>
      <c r="AM27" s="62"/>
      <c r="AN27" s="62"/>
      <c r="AO27" s="62"/>
      <c r="AP27" s="62"/>
      <c r="AQ27" s="62"/>
      <c r="AR27" s="62"/>
      <c r="AS27" s="62"/>
      <c r="AT27" s="62"/>
      <c r="AU27" s="62"/>
      <c r="AV27" s="62"/>
      <c r="AW27" s="62"/>
      <c r="AX27" s="62"/>
      <c r="AY27" s="65"/>
      <c r="AZ27" s="332"/>
      <c r="BA27" s="62"/>
      <c r="BB27" s="62"/>
      <c r="BC27" s="166"/>
      <c r="BD27" s="166"/>
      <c r="BE27" s="166"/>
      <c r="BF27" s="166"/>
      <c r="BG27" s="166"/>
      <c r="BH27" s="166"/>
      <c r="BI27" s="166"/>
      <c r="BJ27" s="166"/>
      <c r="BK27" s="166"/>
      <c r="BL27" s="166"/>
      <c r="BM27" s="166"/>
      <c r="BN27" s="166"/>
      <c r="BO27" s="167"/>
      <c r="BP27" s="167"/>
      <c r="BQ27" s="105"/>
      <c r="BR27" s="105"/>
      <c r="BS27" s="105"/>
      <c r="BT27" s="105"/>
      <c r="BU27" s="105"/>
      <c r="BV27" s="105"/>
      <c r="BW27" s="105"/>
    </row>
    <row r="28" spans="1:75" s="118" customFormat="1" ht="20.25" x14ac:dyDescent="0.2">
      <c r="A28" s="74"/>
      <c r="B28" s="64"/>
      <c r="C28" s="64"/>
      <c r="D28" s="65"/>
      <c r="E28" s="65"/>
      <c r="F28" s="65"/>
      <c r="G28" s="65"/>
      <c r="H28" s="65"/>
      <c r="I28" s="65"/>
      <c r="J28" s="65"/>
      <c r="K28" s="210"/>
      <c r="L28" s="291"/>
      <c r="M28" s="291"/>
      <c r="N28" s="291"/>
      <c r="O28" s="291"/>
      <c r="P28" s="291"/>
      <c r="Q28" s="291"/>
      <c r="R28" s="291"/>
      <c r="S28" s="291"/>
      <c r="T28" s="291"/>
      <c r="U28" s="291"/>
      <c r="V28" s="291"/>
      <c r="W28" s="210"/>
      <c r="X28" s="65"/>
      <c r="Y28" s="65"/>
      <c r="Z28" s="65"/>
      <c r="AA28" s="65"/>
      <c r="AB28" s="62"/>
      <c r="AC28" s="62"/>
      <c r="AD28" s="62"/>
      <c r="AE28" s="62"/>
      <c r="AF28" s="62"/>
      <c r="AG28" s="62"/>
      <c r="AH28" s="62"/>
      <c r="AI28" s="62"/>
      <c r="AJ28" s="62"/>
      <c r="AK28" s="62"/>
      <c r="AL28" s="62"/>
      <c r="AM28" s="62"/>
      <c r="AN28" s="62"/>
      <c r="AO28" s="62"/>
      <c r="AP28" s="62"/>
      <c r="AQ28" s="62"/>
      <c r="AR28" s="62"/>
      <c r="AS28" s="62"/>
      <c r="AT28" s="65"/>
      <c r="AU28" s="65"/>
      <c r="AV28" s="65"/>
      <c r="AW28" s="65"/>
      <c r="AX28" s="65"/>
      <c r="AY28" s="65"/>
      <c r="AZ28" s="335"/>
      <c r="BA28" s="65"/>
      <c r="BB28" s="65"/>
      <c r="BC28" s="169"/>
      <c r="BD28" s="169"/>
      <c r="BE28" s="169"/>
      <c r="BF28" s="169"/>
      <c r="BG28" s="169"/>
      <c r="BH28" s="169"/>
      <c r="BI28" s="169"/>
      <c r="BJ28" s="169"/>
      <c r="BK28" s="169"/>
      <c r="BL28" s="169"/>
      <c r="BM28" s="169"/>
      <c r="BN28" s="169"/>
      <c r="BO28" s="168"/>
      <c r="BP28" s="168"/>
    </row>
    <row r="29" spans="1:75" s="176" customFormat="1" ht="60" customHeight="1" thickBot="1" x14ac:dyDescent="0.25">
      <c r="A29" s="177"/>
      <c r="B29" s="172"/>
      <c r="C29" s="172" t="s">
        <v>121</v>
      </c>
      <c r="D29" s="172" t="s">
        <v>122</v>
      </c>
      <c r="E29" s="173"/>
      <c r="F29" s="173"/>
      <c r="G29" s="173"/>
      <c r="H29" s="173"/>
      <c r="I29" s="173"/>
      <c r="J29" s="173"/>
      <c r="K29" s="173"/>
      <c r="L29" s="286"/>
      <c r="M29" s="287"/>
      <c r="N29" s="287"/>
      <c r="O29" s="287"/>
      <c r="P29" s="287"/>
      <c r="Q29" s="287"/>
      <c r="R29" s="287"/>
      <c r="S29" s="287"/>
      <c r="T29" s="288"/>
      <c r="U29" s="289"/>
      <c r="V29" s="290"/>
      <c r="W29" s="173"/>
      <c r="X29" s="173"/>
      <c r="Y29" s="173"/>
      <c r="Z29" s="173"/>
      <c r="AA29" s="173"/>
      <c r="AB29" s="173"/>
      <c r="AC29" s="173"/>
      <c r="AD29" s="173"/>
      <c r="AE29" s="173"/>
      <c r="AF29" s="173"/>
      <c r="AG29" s="173"/>
      <c r="AH29" s="173"/>
      <c r="AI29" s="173"/>
      <c r="AJ29" s="173"/>
      <c r="AK29" s="173"/>
      <c r="AL29" s="173"/>
      <c r="AM29" s="173"/>
      <c r="AN29" s="173"/>
      <c r="AO29" s="173"/>
      <c r="AP29" s="173"/>
      <c r="AQ29" s="173"/>
      <c r="AR29" s="178"/>
      <c r="AS29" s="178"/>
      <c r="AT29" s="179"/>
      <c r="AU29" s="179"/>
      <c r="AV29" s="180"/>
      <c r="AW29" s="180"/>
      <c r="AX29" s="180"/>
      <c r="AY29" s="180"/>
      <c r="AZ29" s="335"/>
      <c r="BA29" s="200"/>
      <c r="BB29" s="200"/>
      <c r="BC29" s="417"/>
      <c r="BD29" s="200"/>
      <c r="BE29" s="200"/>
      <c r="BF29" s="417"/>
      <c r="BG29" s="200"/>
      <c r="BH29" s="200"/>
      <c r="BI29" s="417"/>
      <c r="BJ29" s="200"/>
      <c r="BK29" s="200"/>
      <c r="BL29" s="169"/>
      <c r="BM29" s="169"/>
      <c r="BN29" s="169"/>
      <c r="BO29" s="175"/>
      <c r="BP29" s="175"/>
    </row>
    <row r="30" spans="1:75" s="118" customFormat="1" ht="30" customHeight="1" thickBot="1" x14ac:dyDescent="0.25">
      <c r="A30" s="74"/>
      <c r="B30" s="65"/>
      <c r="C30" s="65"/>
      <c r="D30" s="65"/>
      <c r="E30" s="65"/>
      <c r="F30" s="65"/>
      <c r="G30" s="94"/>
      <c r="H30" s="94"/>
      <c r="I30" s="94"/>
      <c r="J30" s="94"/>
      <c r="K30" s="94"/>
      <c r="L30" s="94"/>
      <c r="M30" s="95"/>
      <c r="N30" s="95"/>
      <c r="O30" s="95"/>
      <c r="P30" s="95"/>
      <c r="Q30" s="95"/>
      <c r="R30" s="94"/>
      <c r="S30" s="94"/>
      <c r="T30" s="94"/>
      <c r="U30" s="94"/>
      <c r="V30" s="94"/>
      <c r="W30" s="65"/>
      <c r="X30" s="65"/>
      <c r="Y30" s="65"/>
      <c r="Z30" s="65"/>
      <c r="AA30" s="65"/>
      <c r="AB30" s="65"/>
      <c r="AC30" s="65"/>
      <c r="AD30" s="65"/>
      <c r="AE30" s="65"/>
      <c r="AF30" s="65"/>
      <c r="AG30" s="65"/>
      <c r="AH30" s="65"/>
      <c r="AI30" s="65"/>
      <c r="AJ30" s="65"/>
      <c r="AK30" s="65"/>
      <c r="AL30" s="65"/>
      <c r="AM30" s="65"/>
      <c r="AN30" s="65"/>
      <c r="AO30" s="65"/>
      <c r="AP30" s="65"/>
      <c r="AQ30" s="65"/>
      <c r="AR30" s="65"/>
      <c r="AS30" s="66"/>
      <c r="AT30" s="65"/>
      <c r="AU30" s="65"/>
      <c r="AV30" s="65"/>
      <c r="AW30" s="65"/>
      <c r="AX30" s="65"/>
      <c r="AY30" s="65"/>
      <c r="AZ30" s="335"/>
      <c r="BA30" s="183"/>
      <c r="BB30" s="182"/>
      <c r="BC30" s="182"/>
      <c r="BD30" s="183"/>
      <c r="BE30" s="182"/>
      <c r="BF30" s="182"/>
      <c r="BG30" s="183"/>
      <c r="BH30" s="182"/>
      <c r="BI30" s="182"/>
      <c r="BJ30" s="183"/>
      <c r="BK30" s="182"/>
      <c r="BL30" s="169"/>
      <c r="BM30" s="169"/>
      <c r="BN30" s="169"/>
      <c r="BO30" s="168"/>
      <c r="BP30" s="168"/>
    </row>
    <row r="31" spans="1:75" s="118" customFormat="1" ht="69.95" customHeight="1" thickBot="1" x14ac:dyDescent="0.25">
      <c r="A31" s="74"/>
      <c r="B31" s="65"/>
      <c r="C31" s="318"/>
      <c r="D31" s="299"/>
      <c r="E31" s="299"/>
      <c r="F31" s="299"/>
      <c r="G31" s="299"/>
      <c r="H31" s="299"/>
      <c r="I31" s="299"/>
      <c r="J31" s="299"/>
      <c r="K31" s="299"/>
      <c r="L31" s="299"/>
      <c r="M31" s="296"/>
      <c r="N31" s="319"/>
      <c r="O31" s="320"/>
      <c r="P31" s="321"/>
      <c r="Q31" s="296"/>
      <c r="R31" s="320"/>
      <c r="S31" s="320"/>
      <c r="T31" s="320"/>
      <c r="U31" s="320"/>
      <c r="V31" s="320"/>
      <c r="W31" s="300"/>
      <c r="X31" s="629" t="s">
        <v>87</v>
      </c>
      <c r="Y31" s="629"/>
      <c r="Z31" s="629"/>
      <c r="AA31" s="95"/>
      <c r="AB31" s="94" t="s">
        <v>137</v>
      </c>
      <c r="AC31" s="94"/>
      <c r="AD31" s="94"/>
      <c r="AE31" s="94"/>
      <c r="AF31" s="94"/>
      <c r="AG31" s="94"/>
      <c r="AH31" s="65"/>
      <c r="AI31" s="65"/>
      <c r="AJ31" s="65"/>
      <c r="AK31" s="65"/>
      <c r="AL31" s="65"/>
      <c r="AM31" s="65"/>
      <c r="AN31" s="65"/>
      <c r="AO31" s="65"/>
      <c r="AP31" s="65"/>
      <c r="AQ31" s="65"/>
      <c r="AR31" s="65"/>
      <c r="AS31" s="66"/>
      <c r="AT31" s="62"/>
      <c r="AU31" s="62"/>
      <c r="AV31" s="62"/>
      <c r="AW31" s="62"/>
      <c r="AX31" s="62"/>
      <c r="AY31" s="65"/>
      <c r="AZ31" s="335"/>
      <c r="BA31" s="183"/>
      <c r="BB31" s="182"/>
      <c r="BC31" s="182"/>
      <c r="BD31" s="183"/>
      <c r="BE31" s="182"/>
      <c r="BF31" s="182"/>
      <c r="BG31" s="183"/>
      <c r="BH31" s="182"/>
      <c r="BI31" s="182"/>
      <c r="BJ31" s="183"/>
      <c r="BK31" s="182"/>
      <c r="BL31" s="169"/>
      <c r="BM31" s="166"/>
      <c r="BN31" s="166"/>
      <c r="BO31" s="167"/>
      <c r="BP31" s="168"/>
      <c r="BQ31" s="105"/>
      <c r="BR31" s="105"/>
      <c r="BS31" s="105"/>
      <c r="BT31" s="105"/>
      <c r="BU31" s="105"/>
      <c r="BV31" s="105"/>
      <c r="BW31" s="105"/>
    </row>
    <row r="32" spans="1:75" s="118" customFormat="1" ht="69.95" customHeight="1" thickTop="1" thickBot="1" x14ac:dyDescent="0.25">
      <c r="A32" s="74"/>
      <c r="B32" s="65"/>
      <c r="C32" s="304"/>
      <c r="D32" s="65"/>
      <c r="E32" s="65"/>
      <c r="F32" s="65"/>
      <c r="G32" s="65"/>
      <c r="H32" s="65"/>
      <c r="I32" s="65"/>
      <c r="J32" s="65"/>
      <c r="K32" s="65"/>
      <c r="L32" s="65"/>
      <c r="N32" s="169"/>
      <c r="O32" s="281"/>
      <c r="P32" s="322"/>
      <c r="Q32" s="191" t="s">
        <v>177</v>
      </c>
      <c r="R32" s="281"/>
      <c r="S32" s="143"/>
      <c r="T32" s="143"/>
      <c r="U32" s="143"/>
      <c r="V32" s="143"/>
      <c r="W32" s="303"/>
      <c r="X32" s="641" t="s">
        <v>57</v>
      </c>
      <c r="Y32" s="641"/>
      <c r="Z32" s="641"/>
      <c r="AA32" s="641"/>
      <c r="AB32" s="641"/>
      <c r="AC32" s="641"/>
      <c r="AD32" s="641"/>
      <c r="AE32" s="641"/>
      <c r="AF32" s="641"/>
      <c r="AG32" s="641"/>
      <c r="AH32" s="65"/>
      <c r="AI32" s="65"/>
      <c r="AJ32" s="472" t="s">
        <v>117</v>
      </c>
      <c r="AK32" s="463"/>
      <c r="AL32" s="463"/>
      <c r="AM32" s="464"/>
      <c r="AN32" s="456"/>
      <c r="AO32" s="456"/>
      <c r="AP32" s="456"/>
      <c r="AQ32" s="456"/>
      <c r="AR32" s="456"/>
      <c r="AS32" s="461"/>
      <c r="AT32" s="62"/>
      <c r="AU32" s="62"/>
      <c r="AV32" s="62"/>
      <c r="AW32" s="62"/>
      <c r="AX32" s="62"/>
      <c r="AY32" s="65"/>
      <c r="AZ32" s="335"/>
      <c r="BA32" s="183"/>
      <c r="BB32" s="182"/>
      <c r="BC32" s="182"/>
      <c r="BD32" s="183"/>
      <c r="BE32" s="182"/>
      <c r="BF32" s="182"/>
      <c r="BG32" s="183"/>
      <c r="BH32" s="182"/>
      <c r="BI32" s="182"/>
      <c r="BJ32" s="183"/>
      <c r="BK32" s="182"/>
      <c r="BL32" s="169"/>
      <c r="BM32" s="166"/>
      <c r="BN32" s="166"/>
      <c r="BO32" s="167"/>
      <c r="BP32" s="167"/>
      <c r="BQ32" s="105"/>
      <c r="BR32" s="105"/>
      <c r="BS32" s="105"/>
      <c r="BT32" s="105"/>
      <c r="BU32" s="105"/>
      <c r="BV32" s="105"/>
      <c r="BW32" s="105"/>
    </row>
    <row r="33" spans="1:75" s="118" customFormat="1" ht="69.95" customHeight="1" thickBot="1" x14ac:dyDescent="0.25">
      <c r="A33" s="96"/>
      <c r="B33" s="65"/>
      <c r="C33" s="304"/>
      <c r="D33" s="65"/>
      <c r="E33" s="65"/>
      <c r="F33" s="65"/>
      <c r="G33" s="65"/>
      <c r="H33" s="65"/>
      <c r="I33" s="65"/>
      <c r="J33" s="65"/>
      <c r="K33" s="65"/>
      <c r="L33" s="65"/>
      <c r="N33" s="169"/>
      <c r="O33" s="282"/>
      <c r="P33" s="323"/>
      <c r="Q33" s="284">
        <v>0</v>
      </c>
      <c r="R33" s="282"/>
      <c r="S33" s="199"/>
      <c r="T33" s="199"/>
      <c r="U33" s="199"/>
      <c r="V33" s="199"/>
      <c r="W33" s="303"/>
      <c r="X33" s="613" t="s">
        <v>90</v>
      </c>
      <c r="Y33" s="613"/>
      <c r="Z33" s="613"/>
      <c r="AA33" s="153">
        <f>AB33+0.001</f>
        <v>1E-3</v>
      </c>
      <c r="AB33" s="84">
        <v>0</v>
      </c>
      <c r="AC33" s="614"/>
      <c r="AD33" s="615"/>
      <c r="AE33" s="615"/>
      <c r="AF33" s="615"/>
      <c r="AG33" s="615"/>
      <c r="AH33" s="65"/>
      <c r="AI33" s="65" t="s">
        <v>160</v>
      </c>
      <c r="AJ33" s="471" t="s">
        <v>161</v>
      </c>
      <c r="AK33" s="225" t="s">
        <v>189</v>
      </c>
      <c r="AL33" s="147"/>
      <c r="AM33" s="466"/>
      <c r="AN33" s="459"/>
      <c r="AO33" s="459"/>
      <c r="AP33" s="459"/>
      <c r="AQ33" s="459"/>
      <c r="AR33" s="459"/>
      <c r="AS33" s="462"/>
      <c r="AT33" s="62"/>
      <c r="AU33" s="62"/>
      <c r="AV33" s="62"/>
      <c r="AW33" s="62"/>
      <c r="AX33" s="62"/>
      <c r="AY33" s="65"/>
      <c r="AZ33" s="332"/>
      <c r="BA33" s="183"/>
      <c r="BB33" s="182"/>
      <c r="BC33" s="169"/>
      <c r="BD33" s="169"/>
      <c r="BE33" s="169"/>
      <c r="BF33" s="169"/>
      <c r="BG33" s="200"/>
      <c r="BH33" s="169"/>
      <c r="BI33" s="169"/>
      <c r="BJ33" s="169"/>
      <c r="BK33" s="169"/>
      <c r="BL33" s="169"/>
      <c r="BM33" s="166"/>
      <c r="BN33" s="166"/>
      <c r="BO33" s="167"/>
      <c r="BP33" s="167"/>
      <c r="BQ33" s="105"/>
      <c r="BR33" s="105"/>
      <c r="BS33" s="105"/>
      <c r="BT33" s="105"/>
      <c r="BU33" s="105"/>
      <c r="BV33" s="105"/>
      <c r="BW33" s="105"/>
    </row>
    <row r="34" spans="1:75" s="56" customFormat="1" ht="69.95" customHeight="1" thickBot="1" x14ac:dyDescent="0.25">
      <c r="A34" s="96"/>
      <c r="B34" s="95"/>
      <c r="C34" s="628" t="s">
        <v>86</v>
      </c>
      <c r="D34" s="629"/>
      <c r="E34" s="629"/>
      <c r="F34" s="95"/>
      <c r="G34" s="94" t="s">
        <v>171</v>
      </c>
      <c r="H34" s="94"/>
      <c r="I34" s="94"/>
      <c r="J34" s="94"/>
      <c r="K34" s="94"/>
      <c r="L34" s="91"/>
      <c r="N34" s="169"/>
      <c r="O34" s="281"/>
      <c r="P34" s="322"/>
      <c r="Q34" s="284">
        <v>0</v>
      </c>
      <c r="R34" s="281"/>
      <c r="S34" s="190"/>
      <c r="T34" s="143"/>
      <c r="U34" s="143"/>
      <c r="V34" s="143"/>
      <c r="W34" s="303"/>
      <c r="X34" s="613" t="s">
        <v>88</v>
      </c>
      <c r="Y34" s="613"/>
      <c r="Z34" s="613"/>
      <c r="AA34" s="153">
        <f>AB34+0.002</f>
        <v>2E-3</v>
      </c>
      <c r="AB34" s="84">
        <v>0</v>
      </c>
      <c r="AC34" s="614"/>
      <c r="AD34" s="615"/>
      <c r="AE34" s="615"/>
      <c r="AF34" s="615"/>
      <c r="AG34" s="615"/>
      <c r="AH34" s="91"/>
      <c r="AI34" s="91" t="s">
        <v>159</v>
      </c>
      <c r="AJ34" s="465" t="s">
        <v>74</v>
      </c>
      <c r="AK34" s="225" t="s">
        <v>187</v>
      </c>
      <c r="AL34" s="147"/>
      <c r="AM34" s="466"/>
      <c r="AN34" s="459"/>
      <c r="AO34" s="459"/>
      <c r="AP34" s="459"/>
      <c r="AQ34" s="460"/>
      <c r="AR34" s="459"/>
      <c r="AS34" s="462"/>
      <c r="AT34" s="97"/>
      <c r="AU34" s="97"/>
      <c r="AV34" s="280"/>
      <c r="AW34" s="97"/>
      <c r="AX34" s="97"/>
      <c r="AY34" s="65"/>
      <c r="AZ34" s="332"/>
      <c r="BA34" s="183"/>
      <c r="BB34" s="182"/>
      <c r="BC34" s="91"/>
      <c r="BD34" s="91"/>
      <c r="BE34" s="91"/>
      <c r="BF34" s="182"/>
      <c r="BG34" s="183"/>
      <c r="BH34" s="182"/>
      <c r="BI34" s="91"/>
      <c r="BJ34" s="91"/>
      <c r="BK34" s="91"/>
      <c r="BL34" s="97"/>
      <c r="BM34" s="97"/>
      <c r="BN34" s="97"/>
      <c r="BO34" s="48"/>
      <c r="BP34" s="48"/>
      <c r="BQ34" s="55"/>
      <c r="BR34" s="55"/>
      <c r="BS34" s="55"/>
      <c r="BT34" s="55"/>
      <c r="BU34" s="55"/>
      <c r="BV34" s="55"/>
      <c r="BW34" s="55"/>
    </row>
    <row r="35" spans="1:75" s="58" customFormat="1" ht="69.95" customHeight="1" thickBot="1" x14ac:dyDescent="0.25">
      <c r="A35" s="96"/>
      <c r="B35" s="70"/>
      <c r="C35" s="630" t="s">
        <v>81</v>
      </c>
      <c r="D35" s="615"/>
      <c r="E35" s="615"/>
      <c r="F35" s="153">
        <f>G35+0.001</f>
        <v>1E-3</v>
      </c>
      <c r="G35" s="84">
        <v>0</v>
      </c>
      <c r="H35" s="614"/>
      <c r="I35" s="615"/>
      <c r="J35" s="615"/>
      <c r="K35" s="615"/>
      <c r="L35" s="197" t="s">
        <v>152</v>
      </c>
      <c r="N35" s="169"/>
      <c r="O35" s="169"/>
      <c r="P35" s="324"/>
      <c r="Q35" s="284">
        <v>0</v>
      </c>
      <c r="R35" s="169"/>
      <c r="S35" s="285" t="s">
        <v>8</v>
      </c>
      <c r="T35" s="169"/>
      <c r="U35" s="169"/>
      <c r="V35" s="65"/>
      <c r="W35" s="303"/>
      <c r="X35" s="613" t="s">
        <v>89</v>
      </c>
      <c r="Y35" s="613"/>
      <c r="Z35" s="613"/>
      <c r="AA35" s="153">
        <f>AB35+0.003</f>
        <v>3.0000000000000001E-3</v>
      </c>
      <c r="AB35" s="84">
        <v>0</v>
      </c>
      <c r="AC35" s="614"/>
      <c r="AD35" s="615"/>
      <c r="AE35" s="615"/>
      <c r="AF35" s="615"/>
      <c r="AG35" s="615"/>
      <c r="AH35" s="98"/>
      <c r="AI35" s="98" t="s">
        <v>158</v>
      </c>
      <c r="AJ35" s="467" t="s">
        <v>132</v>
      </c>
      <c r="AK35" s="468" t="s">
        <v>188</v>
      </c>
      <c r="AL35" s="469"/>
      <c r="AM35" s="470"/>
      <c r="AN35" s="458"/>
      <c r="AO35" s="458"/>
      <c r="AP35" s="458"/>
      <c r="AQ35" s="65"/>
      <c r="AR35" s="65"/>
      <c r="AS35" s="66"/>
      <c r="AT35" s="63"/>
      <c r="AU35" s="63"/>
      <c r="AV35" s="63"/>
      <c r="AW35" s="63"/>
      <c r="AX35" s="63"/>
      <c r="AY35" s="65"/>
      <c r="AZ35" s="332"/>
      <c r="BA35" s="63"/>
      <c r="BB35" s="98"/>
      <c r="BC35" s="98"/>
      <c r="BD35" s="98"/>
      <c r="BE35" s="98"/>
      <c r="BF35" s="182"/>
      <c r="BG35" s="183"/>
      <c r="BH35" s="182"/>
      <c r="BI35" s="98"/>
      <c r="BJ35" s="98"/>
      <c r="BK35" s="98"/>
      <c r="BL35" s="63"/>
      <c r="BM35" s="63"/>
      <c r="BN35" s="63"/>
      <c r="BO35" s="46"/>
      <c r="BP35" s="46"/>
      <c r="BQ35" s="57"/>
      <c r="BR35" s="57"/>
      <c r="BS35" s="57"/>
      <c r="BT35" s="57"/>
      <c r="BU35" s="57"/>
      <c r="BV35" s="57"/>
      <c r="BW35" s="57"/>
    </row>
    <row r="36" spans="1:75" s="118" customFormat="1" ht="69.95" customHeight="1" thickTop="1" x14ac:dyDescent="0.2">
      <c r="A36" s="96"/>
      <c r="B36" s="70"/>
      <c r="C36" s="630" t="s">
        <v>82</v>
      </c>
      <c r="D36" s="615"/>
      <c r="E36" s="615"/>
      <c r="F36" s="153">
        <f>G36+0.002</f>
        <v>2E-3</v>
      </c>
      <c r="G36" s="84">
        <v>0</v>
      </c>
      <c r="H36" s="614"/>
      <c r="I36" s="615"/>
      <c r="J36" s="615"/>
      <c r="K36" s="615"/>
      <c r="L36" s="187" t="s">
        <v>153</v>
      </c>
      <c r="N36" s="191"/>
      <c r="O36" s="191"/>
      <c r="P36" s="325">
        <f>COUNTIF(Q33:Q36,0)</f>
        <v>4</v>
      </c>
      <c r="Q36" s="284">
        <v>0</v>
      </c>
      <c r="R36" s="191"/>
      <c r="S36" s="191"/>
      <c r="T36" s="191"/>
      <c r="U36" s="191"/>
      <c r="V36" s="191"/>
      <c r="W36" s="303"/>
      <c r="X36" s="641" t="s">
        <v>56</v>
      </c>
      <c r="Y36" s="641"/>
      <c r="Z36" s="641"/>
      <c r="AA36" s="641"/>
      <c r="AB36" s="641"/>
      <c r="AC36" s="641"/>
      <c r="AD36" s="641"/>
      <c r="AE36" s="641"/>
      <c r="AF36" s="641"/>
      <c r="AG36" s="641"/>
      <c r="AH36" s="65"/>
      <c r="AI36" s="65"/>
      <c r="AJ36" s="456"/>
      <c r="AK36" s="456"/>
      <c r="AL36" s="456"/>
      <c r="AM36" s="456"/>
      <c r="AN36" s="456"/>
      <c r="AO36" s="456"/>
      <c r="AP36" s="456"/>
      <c r="AQ36" s="456"/>
      <c r="AR36" s="456"/>
      <c r="AS36" s="461"/>
      <c r="AT36" s="62"/>
      <c r="AU36" s="62"/>
      <c r="AV36" s="62"/>
      <c r="AW36" s="62"/>
      <c r="AX36" s="62"/>
      <c r="AY36" s="65"/>
      <c r="AZ36" s="332"/>
      <c r="BA36" s="62"/>
      <c r="BB36" s="65"/>
      <c r="BC36" s="169"/>
      <c r="BD36" s="169"/>
      <c r="BE36" s="169"/>
      <c r="BF36" s="182"/>
      <c r="BG36" s="183"/>
      <c r="BH36" s="182"/>
      <c r="BI36" s="169"/>
      <c r="BJ36" s="169"/>
      <c r="BK36" s="169"/>
      <c r="BL36" s="166"/>
      <c r="BM36" s="166"/>
      <c r="BN36" s="166"/>
      <c r="BO36" s="167"/>
      <c r="BP36" s="167"/>
      <c r="BQ36" s="105"/>
      <c r="BR36" s="105"/>
      <c r="BS36" s="105"/>
      <c r="BT36" s="105"/>
      <c r="BU36" s="105"/>
      <c r="BV36" s="105"/>
      <c r="BW36" s="105"/>
    </row>
    <row r="37" spans="1:75" s="118" customFormat="1" ht="69.95" customHeight="1" x14ac:dyDescent="0.2">
      <c r="A37" s="96"/>
      <c r="B37" s="70"/>
      <c r="C37" s="630" t="s">
        <v>83</v>
      </c>
      <c r="D37" s="615"/>
      <c r="E37" s="615"/>
      <c r="F37" s="153">
        <f>G37+0.003</f>
        <v>3.0000000000000001E-3</v>
      </c>
      <c r="G37" s="84">
        <v>0</v>
      </c>
      <c r="H37" s="614"/>
      <c r="I37" s="615"/>
      <c r="J37" s="615"/>
      <c r="K37" s="615"/>
      <c r="L37" s="187" t="s">
        <v>154</v>
      </c>
      <c r="M37" s="160"/>
      <c r="N37" s="152"/>
      <c r="O37" s="152"/>
      <c r="P37" s="326">
        <f>Q37+0.001</f>
        <v>1E-3</v>
      </c>
      <c r="Q37" s="283">
        <f>IF(P36=4,0,(SUM(Q33:Q36))/(4-P36))</f>
        <v>0</v>
      </c>
      <c r="R37" s="614"/>
      <c r="S37" s="615"/>
      <c r="T37" s="615"/>
      <c r="U37" s="615"/>
      <c r="V37" s="192" t="s">
        <v>8</v>
      </c>
      <c r="W37" s="303"/>
      <c r="X37" s="613" t="s">
        <v>91</v>
      </c>
      <c r="Y37" s="613"/>
      <c r="Z37" s="613"/>
      <c r="AA37" s="153">
        <f>AB37+0.004</f>
        <v>4.0000000000000001E-3</v>
      </c>
      <c r="AB37" s="84">
        <v>0</v>
      </c>
      <c r="AC37" s="614"/>
      <c r="AD37" s="615"/>
      <c r="AE37" s="615"/>
      <c r="AF37" s="615"/>
      <c r="AG37" s="615"/>
      <c r="AH37" s="65"/>
      <c r="AI37" s="65"/>
      <c r="AJ37" s="85"/>
      <c r="AK37" s="146"/>
      <c r="AL37" s="146"/>
      <c r="AM37" s="146"/>
      <c r="AN37" s="457"/>
      <c r="AO37" s="458"/>
      <c r="AP37" s="458"/>
      <c r="AQ37" s="65"/>
      <c r="AR37" s="65"/>
      <c r="AS37" s="66"/>
      <c r="AT37" s="62"/>
      <c r="AU37" s="62"/>
      <c r="AV37" s="62"/>
      <c r="AW37" s="62"/>
      <c r="AX37" s="62"/>
      <c r="AY37" s="65"/>
      <c r="AZ37" s="332"/>
      <c r="BA37" s="62"/>
      <c r="BB37" s="65"/>
      <c r="BC37" s="169"/>
      <c r="BD37" s="169"/>
      <c r="BE37" s="169"/>
      <c r="BF37" s="169"/>
      <c r="BG37" s="169"/>
      <c r="BH37" s="169"/>
      <c r="BI37" s="169"/>
      <c r="BJ37" s="169"/>
      <c r="BK37" s="169"/>
      <c r="BL37" s="166"/>
      <c r="BM37" s="166"/>
      <c r="BN37" s="166"/>
      <c r="BO37" s="167"/>
      <c r="BP37" s="167"/>
      <c r="BQ37" s="105"/>
      <c r="BW37" s="105"/>
    </row>
    <row r="38" spans="1:75" s="118" customFormat="1" ht="69.95" customHeight="1" x14ac:dyDescent="0.2">
      <c r="A38" s="96"/>
      <c r="B38" s="70"/>
      <c r="C38" s="630" t="s">
        <v>84</v>
      </c>
      <c r="D38" s="615"/>
      <c r="E38" s="615"/>
      <c r="F38" s="153">
        <f>G38+0.004</f>
        <v>4.0000000000000001E-3</v>
      </c>
      <c r="G38" s="84">
        <v>0</v>
      </c>
      <c r="H38" s="614"/>
      <c r="I38" s="615"/>
      <c r="J38" s="615"/>
      <c r="K38" s="615"/>
      <c r="L38" s="187" t="s">
        <v>155</v>
      </c>
      <c r="M38" s="620"/>
      <c r="N38" s="620"/>
      <c r="O38" s="620"/>
      <c r="P38" s="326">
        <f>Q38+0.002</f>
        <v>2E-3</v>
      </c>
      <c r="Q38" s="84">
        <v>0</v>
      </c>
      <c r="R38" s="614"/>
      <c r="S38" s="615"/>
      <c r="T38" s="615"/>
      <c r="U38" s="615"/>
      <c r="V38" s="192" t="s">
        <v>156</v>
      </c>
      <c r="W38" s="303"/>
      <c r="X38" s="613" t="s">
        <v>93</v>
      </c>
      <c r="Y38" s="613"/>
      <c r="Z38" s="613"/>
      <c r="AA38" s="153">
        <f>AB38+0.005</f>
        <v>5.0000000000000001E-3</v>
      </c>
      <c r="AB38" s="84">
        <v>0</v>
      </c>
      <c r="AC38" s="614"/>
      <c r="AD38" s="615"/>
      <c r="AE38" s="615"/>
      <c r="AF38" s="615"/>
      <c r="AG38" s="615"/>
      <c r="AH38" s="292"/>
      <c r="AI38" s="65"/>
      <c r="AJ38" s="85"/>
      <c r="AK38" s="146"/>
      <c r="AL38" s="146"/>
      <c r="AM38" s="146"/>
      <c r="AN38" s="458"/>
      <c r="AO38" s="458"/>
      <c r="AP38" s="458"/>
      <c r="AQ38" s="65"/>
      <c r="AR38" s="65"/>
      <c r="AS38" s="66"/>
      <c r="AT38" s="62"/>
      <c r="AU38" s="62"/>
      <c r="AV38" s="62"/>
      <c r="AW38" s="62"/>
      <c r="AX38" s="62"/>
      <c r="AY38" s="65"/>
      <c r="AZ38" s="332"/>
      <c r="BA38" s="62"/>
      <c r="BB38" s="65"/>
      <c r="BC38" s="169"/>
      <c r="BD38" s="169"/>
      <c r="BE38" s="169"/>
      <c r="BF38" s="169"/>
      <c r="BG38" s="169"/>
      <c r="BH38" s="169"/>
      <c r="BI38" s="169"/>
      <c r="BJ38" s="169"/>
      <c r="BK38" s="169"/>
      <c r="BL38" s="166"/>
      <c r="BM38" s="166"/>
      <c r="BN38" s="166"/>
      <c r="BO38" s="167"/>
      <c r="BP38" s="168"/>
      <c r="BW38" s="105"/>
    </row>
    <row r="39" spans="1:75" s="118" customFormat="1" ht="69.95" customHeight="1" x14ac:dyDescent="0.2">
      <c r="A39" s="96"/>
      <c r="B39" s="70"/>
      <c r="C39" s="630" t="s">
        <v>85</v>
      </c>
      <c r="D39" s="615"/>
      <c r="E39" s="615"/>
      <c r="F39" s="153">
        <f>G39+0.005</f>
        <v>5.0000000000000001E-3</v>
      </c>
      <c r="G39" s="84">
        <v>0</v>
      </c>
      <c r="H39" s="614"/>
      <c r="I39" s="615"/>
      <c r="J39" s="615"/>
      <c r="K39" s="615"/>
      <c r="L39" s="187" t="s">
        <v>175</v>
      </c>
      <c r="M39" s="620"/>
      <c r="N39" s="620"/>
      <c r="O39" s="620"/>
      <c r="P39" s="326">
        <f>Q39+0.003</f>
        <v>3.0000000000000001E-3</v>
      </c>
      <c r="Q39" s="84">
        <v>0</v>
      </c>
      <c r="R39" s="614"/>
      <c r="S39" s="615"/>
      <c r="T39" s="615"/>
      <c r="U39" s="615"/>
      <c r="V39" s="192" t="s">
        <v>157</v>
      </c>
      <c r="W39" s="303"/>
      <c r="X39" s="613" t="s">
        <v>92</v>
      </c>
      <c r="Y39" s="613"/>
      <c r="Z39" s="613"/>
      <c r="AA39" s="153">
        <f>AB39+0.006</f>
        <v>6.0000000000000001E-3</v>
      </c>
      <c r="AB39" s="89">
        <v>0</v>
      </c>
      <c r="AC39" s="614"/>
      <c r="AD39" s="615"/>
      <c r="AE39" s="615"/>
      <c r="AF39" s="615"/>
      <c r="AG39" s="615"/>
      <c r="AH39" s="292"/>
      <c r="AI39" s="65"/>
      <c r="AJ39" s="65"/>
      <c r="AK39" s="65"/>
      <c r="AL39" s="65"/>
      <c r="AM39" s="65"/>
      <c r="AN39" s="65"/>
      <c r="AO39" s="65"/>
      <c r="AP39" s="65"/>
      <c r="AQ39" s="65"/>
      <c r="AR39" s="65"/>
      <c r="AS39" s="66"/>
      <c r="AT39" s="62"/>
      <c r="AU39" s="62"/>
      <c r="AV39" s="62"/>
      <c r="AW39" s="62"/>
      <c r="AX39" s="62"/>
      <c r="AY39" s="65"/>
      <c r="AZ39" s="332"/>
      <c r="BA39" s="62"/>
      <c r="BB39" s="65"/>
      <c r="BC39" s="169"/>
      <c r="BD39" s="169"/>
      <c r="BE39" s="169"/>
      <c r="BF39" s="169"/>
      <c r="BG39" s="169"/>
      <c r="BH39" s="169"/>
      <c r="BI39" s="169"/>
      <c r="BJ39" s="169"/>
      <c r="BK39" s="169"/>
      <c r="BL39" s="166"/>
      <c r="BM39" s="166"/>
      <c r="BN39" s="166"/>
      <c r="BO39" s="167"/>
      <c r="BP39" s="168"/>
      <c r="BQ39" s="52"/>
      <c r="BW39" s="105"/>
    </row>
    <row r="40" spans="1:75" s="118" customFormat="1" ht="69.95" customHeight="1" x14ac:dyDescent="0.2">
      <c r="A40" s="96"/>
      <c r="B40" s="65"/>
      <c r="C40" s="304"/>
      <c r="D40" s="65"/>
      <c r="E40" s="65"/>
      <c r="F40" s="66"/>
      <c r="G40" s="100">
        <f>IF(G42=5,0,(SUM(G35:G39)-(5-G42))/(20-(G42*4)))</f>
        <v>0</v>
      </c>
      <c r="H40" s="65"/>
      <c r="I40" s="65"/>
      <c r="J40" s="65"/>
      <c r="K40" s="65"/>
      <c r="L40" s="65"/>
      <c r="M40" s="65"/>
      <c r="N40" s="65"/>
      <c r="O40" s="65"/>
      <c r="P40" s="304"/>
      <c r="Q40" s="100">
        <f>IF(Q42=3,0,(SUM(Q37:Q39)-(3-Q42))/((12-(Q42*4))))</f>
        <v>0</v>
      </c>
      <c r="R40" s="65"/>
      <c r="S40" s="65"/>
      <c r="T40" s="65"/>
      <c r="U40" s="65"/>
      <c r="V40" s="65"/>
      <c r="W40" s="303"/>
      <c r="X40" s="65"/>
      <c r="Y40" s="65"/>
      <c r="Z40" s="65"/>
      <c r="AA40" s="65"/>
      <c r="AB40" s="101">
        <f>IF(AB42=6,0,((SUM(AB37:AB39)+SUM(AB33:AB35))-(6-AB42))/(24-(AB42*4)))</f>
        <v>0</v>
      </c>
      <c r="AC40" s="65"/>
      <c r="AD40" s="65"/>
      <c r="AE40" s="65"/>
      <c r="AF40" s="65"/>
      <c r="AG40" s="65"/>
      <c r="AH40" s="292"/>
      <c r="AI40" s="65"/>
      <c r="AJ40" s="85"/>
      <c r="AK40" s="146"/>
      <c r="AL40" s="146"/>
      <c r="AM40" s="146"/>
      <c r="AN40" s="88"/>
      <c r="AO40" s="98"/>
      <c r="AP40" s="65"/>
      <c r="AQ40" s="65"/>
      <c r="AR40" s="65"/>
      <c r="AS40" s="66"/>
      <c r="AT40" s="65"/>
      <c r="AU40" s="65"/>
      <c r="AV40" s="65"/>
      <c r="AW40" s="65"/>
      <c r="AX40" s="65"/>
      <c r="AY40" s="65"/>
      <c r="AZ40" s="332"/>
      <c r="BA40" s="65"/>
      <c r="BB40" s="65"/>
      <c r="BC40" s="169"/>
      <c r="BD40" s="169"/>
      <c r="BE40" s="169"/>
      <c r="BF40" s="169"/>
      <c r="BG40" s="169"/>
      <c r="BH40" s="169"/>
      <c r="BI40" s="169"/>
      <c r="BJ40" s="169"/>
      <c r="BK40" s="169"/>
      <c r="BL40" s="169"/>
      <c r="BM40" s="169"/>
      <c r="BN40" s="169"/>
      <c r="BO40" s="168"/>
      <c r="BP40" s="168"/>
      <c r="BQ40" s="52"/>
    </row>
    <row r="41" spans="1:75" s="118" customFormat="1" ht="90" customHeight="1" thickBot="1" x14ac:dyDescent="0.25">
      <c r="A41" s="96"/>
      <c r="B41" s="92"/>
      <c r="C41" s="305"/>
      <c r="D41" s="286"/>
      <c r="E41" s="286"/>
      <c r="F41" s="354"/>
      <c r="G41" s="307" t="str">
        <f>IF(OR(G35=0,G36=0,G37=0,G38=0,G39=0),"",IF(OR(G40&gt;79%),CHAR(74),IF(OR(G40&lt;49%),CHAR(76),CHAR(75))))</f>
        <v/>
      </c>
      <c r="H41" s="631" t="str">
        <f>IF(OR(G38=0,G39=0),"",IF(OR(G$40&gt;80%),CONCATENATE($AK$35),IF(OR(G$40&lt;49%),CONCATENATE($AK$33),CONCATENATE($AK$34))))</f>
        <v/>
      </c>
      <c r="I41" s="631"/>
      <c r="J41" s="631"/>
      <c r="K41" s="631"/>
      <c r="L41" s="352" t="s">
        <v>206</v>
      </c>
      <c r="M41" s="286"/>
      <c r="N41" s="286"/>
      <c r="O41" s="286"/>
      <c r="P41" s="327"/>
      <c r="Q41" s="93" t="str">
        <f>IF(OR(Q38=0,Q39=0),"",IF(OR(Q40&gt;75%),CHAR(74),IF(OR(Q40&lt;49%),CHAR(76),CHAR(75))))</f>
        <v/>
      </c>
      <c r="R41" s="642" t="str">
        <f>IF(OR(Q38=0,Q39=0),"",IF(OR(Q$40&gt;80%),CONCATENATE($AK$35),IF(OR(Q$40&lt;49%),CONCATENATE($AK$33),CONCATENATE($AK$34))))</f>
        <v/>
      </c>
      <c r="S41" s="642"/>
      <c r="T41" s="642"/>
      <c r="U41" s="642"/>
      <c r="V41" s="151"/>
      <c r="W41" s="353" t="s">
        <v>195</v>
      </c>
      <c r="X41" s="92"/>
      <c r="Y41" s="92"/>
      <c r="Z41" s="92"/>
      <c r="AA41" s="92"/>
      <c r="AB41" s="93" t="str">
        <f>IF(OR(AB33=0,AB34=0,AB35=0,AB37=0,AB38=0,AB39=0),"",IF(OR(AB40&gt;80%),CHAR(74),IF(OR(AB40&lt;49%),CHAR(76),CHAR(75))))</f>
        <v/>
      </c>
      <c r="AC41" s="642" t="str">
        <f>IF(OR(AB35=0,X36=0,AB37=0,AB38=0,AB39=0),"",IF(OR(AB40&gt;80%),CONCATENATE($AK$35),IF(OR(AB40&lt;49%),CONCATENATE($AK$33),CONCATENATE($AK$34))))</f>
        <v/>
      </c>
      <c r="AD41" s="642"/>
      <c r="AE41" s="642"/>
      <c r="AF41" s="642"/>
      <c r="AG41" s="352" t="s">
        <v>203</v>
      </c>
      <c r="AH41" s="292"/>
      <c r="AI41" s="92"/>
      <c r="AJ41" s="92"/>
      <c r="AK41" s="92"/>
      <c r="AL41" s="92"/>
      <c r="AM41" s="92"/>
      <c r="AN41" s="92"/>
      <c r="AO41" s="92"/>
      <c r="AP41" s="92"/>
      <c r="AQ41" s="92"/>
      <c r="AR41" s="92"/>
      <c r="AS41" s="99"/>
      <c r="AT41" s="65"/>
      <c r="AU41" s="65"/>
      <c r="AV41" s="65"/>
      <c r="AW41" s="65"/>
      <c r="AX41" s="65"/>
      <c r="AY41" s="186"/>
      <c r="AZ41" s="332"/>
      <c r="BA41" s="65"/>
      <c r="BB41" s="65"/>
      <c r="BC41" s="169"/>
      <c r="BD41" s="169"/>
      <c r="BE41" s="169"/>
      <c r="BF41" s="169"/>
      <c r="BG41" s="169"/>
      <c r="BH41" s="169"/>
      <c r="BI41" s="169"/>
      <c r="BJ41" s="169"/>
      <c r="BK41" s="169"/>
      <c r="BL41" s="169"/>
      <c r="BM41" s="169"/>
      <c r="BN41" s="169"/>
      <c r="BO41" s="168"/>
      <c r="BP41" s="168"/>
    </row>
    <row r="42" spans="1:75" s="118" customFormat="1" ht="66" customHeight="1" x14ac:dyDescent="0.2">
      <c r="A42" s="1"/>
      <c r="B42" s="1"/>
      <c r="C42" s="1"/>
      <c r="D42" s="1"/>
      <c r="E42" s="1"/>
      <c r="F42" s="1"/>
      <c r="G42" s="390">
        <f>COUNTIF(G35:G39,0)</f>
        <v>5</v>
      </c>
      <c r="H42" s="1"/>
      <c r="I42" s="1"/>
      <c r="J42" s="1"/>
      <c r="K42" s="1"/>
      <c r="L42" s="1"/>
      <c r="M42" s="1"/>
      <c r="N42" s="1"/>
      <c r="O42" s="1"/>
      <c r="P42" s="328"/>
      <c r="Q42" s="390">
        <f>COUNTIF(Q37:Q39,0)</f>
        <v>3</v>
      </c>
      <c r="R42" s="5"/>
      <c r="S42" s="5"/>
      <c r="T42" s="5"/>
      <c r="U42" s="5"/>
      <c r="V42" s="5"/>
      <c r="W42" s="329"/>
      <c r="X42" s="1"/>
      <c r="Y42" s="1"/>
      <c r="Z42" s="1"/>
      <c r="AA42" s="1"/>
      <c r="AB42" s="390">
        <f>COUNTIF(AB33:AB39,0)</f>
        <v>6</v>
      </c>
      <c r="AC42" s="1"/>
      <c r="AD42" s="1"/>
      <c r="AE42" s="1"/>
      <c r="AF42" s="1"/>
      <c r="AG42" s="1"/>
      <c r="AH42" s="230"/>
      <c r="AI42" s="1"/>
      <c r="AJ42" s="1"/>
      <c r="AK42" s="1"/>
      <c r="AL42" s="1"/>
      <c r="AM42" s="1"/>
      <c r="AN42" s="1"/>
      <c r="AO42" s="1"/>
      <c r="AP42" s="1"/>
      <c r="AQ42" s="1"/>
      <c r="AR42" s="1"/>
      <c r="AS42" s="1"/>
      <c r="AT42" s="1"/>
      <c r="AU42" s="1"/>
      <c r="AV42" s="1"/>
      <c r="AW42" s="1"/>
      <c r="AX42" s="1"/>
      <c r="AY42" s="186"/>
      <c r="AZ42" s="332"/>
      <c r="BA42" s="1"/>
      <c r="BB42" s="1"/>
      <c r="BC42" s="6"/>
      <c r="BD42" s="2"/>
      <c r="BE42" s="2"/>
      <c r="BF42" s="2"/>
      <c r="BG42" s="2"/>
      <c r="BH42" s="2"/>
      <c r="BI42" s="2"/>
      <c r="BJ42" s="2"/>
      <c r="BK42" s="2"/>
      <c r="BL42" s="2"/>
      <c r="BM42" s="2"/>
      <c r="BN42" s="2"/>
      <c r="BO42" s="2"/>
      <c r="BP42" s="2"/>
      <c r="BQ42" s="105"/>
      <c r="BR42" s="105"/>
      <c r="BS42" s="105"/>
      <c r="BT42" s="105"/>
      <c r="BU42" s="105"/>
      <c r="BV42" s="105"/>
      <c r="BW42" s="105"/>
    </row>
    <row r="43" spans="1:75" hidden="1" x14ac:dyDescent="0.2">
      <c r="BC43" s="6"/>
    </row>
    <row r="44" spans="1:75" hidden="1" x14ac:dyDescent="0.2">
      <c r="BC44" s="6"/>
    </row>
    <row r="45" spans="1:75" hidden="1" x14ac:dyDescent="0.2">
      <c r="BC45" s="6"/>
    </row>
    <row r="46" spans="1:75" hidden="1" x14ac:dyDescent="0.2">
      <c r="BC46" s="6"/>
    </row>
    <row r="47" spans="1:75" hidden="1" x14ac:dyDescent="0.2">
      <c r="BC47" s="6"/>
    </row>
    <row r="48" spans="1:75" hidden="1" x14ac:dyDescent="0.2">
      <c r="BC48" s="6"/>
    </row>
    <row r="49" spans="55:55" hidden="1" x14ac:dyDescent="0.2">
      <c r="BC49" s="6"/>
    </row>
    <row r="50" spans="55:55" hidden="1" x14ac:dyDescent="0.2">
      <c r="BC50" s="6"/>
    </row>
    <row r="51" spans="55:55" hidden="1" x14ac:dyDescent="0.2">
      <c r="BC51" s="6"/>
    </row>
    <row r="52" spans="55:55" hidden="1" x14ac:dyDescent="0.2">
      <c r="BC52" s="6"/>
    </row>
    <row r="53" spans="55:55" hidden="1" x14ac:dyDescent="0.2">
      <c r="BC53" s="6"/>
    </row>
    <row r="54" spans="55:55" hidden="1" x14ac:dyDescent="0.2">
      <c r="BC54" s="6"/>
    </row>
    <row r="55" spans="55:55" hidden="1" x14ac:dyDescent="0.2">
      <c r="BC55" s="6"/>
    </row>
    <row r="56" spans="55:55" hidden="1" x14ac:dyDescent="0.2">
      <c r="BC56" s="6"/>
    </row>
    <row r="57" spans="55:55" hidden="1" x14ac:dyDescent="0.2">
      <c r="BC57" s="6"/>
    </row>
    <row r="58" spans="55:55" hidden="1" x14ac:dyDescent="0.2">
      <c r="BC58" s="6"/>
    </row>
    <row r="59" spans="55:55" hidden="1" x14ac:dyDescent="0.2">
      <c r="BC59" s="6"/>
    </row>
    <row r="60" spans="55:55" hidden="1" x14ac:dyDescent="0.2">
      <c r="BC60" s="6"/>
    </row>
    <row r="61" spans="55:55" hidden="1" x14ac:dyDescent="0.2">
      <c r="BC61" s="6"/>
    </row>
    <row r="62" spans="55:55" hidden="1" x14ac:dyDescent="0.2">
      <c r="BC62" s="6"/>
    </row>
    <row r="63" spans="55:55" hidden="1" x14ac:dyDescent="0.2">
      <c r="BC63" s="6"/>
    </row>
    <row r="64" spans="55:55" hidden="1" x14ac:dyDescent="0.2">
      <c r="BC64" s="6"/>
    </row>
    <row r="65" spans="55:55" hidden="1" x14ac:dyDescent="0.2">
      <c r="BC65" s="6"/>
    </row>
    <row r="66" spans="55:55" hidden="1" x14ac:dyDescent="0.2">
      <c r="BC66" s="6"/>
    </row>
    <row r="67" spans="55:55" hidden="1" x14ac:dyDescent="0.2">
      <c r="BC67" s="6"/>
    </row>
    <row r="68" spans="55:55" hidden="1" x14ac:dyDescent="0.2">
      <c r="BC68" s="6"/>
    </row>
    <row r="69" spans="55:55" hidden="1" x14ac:dyDescent="0.2">
      <c r="BC69" s="6"/>
    </row>
    <row r="70" spans="55:55" hidden="1" x14ac:dyDescent="0.2">
      <c r="BC70" s="6"/>
    </row>
    <row r="71" spans="55:55" hidden="1" x14ac:dyDescent="0.2">
      <c r="BC71" s="6"/>
    </row>
    <row r="72" spans="55:55" hidden="1" x14ac:dyDescent="0.2">
      <c r="BC72" s="6"/>
    </row>
    <row r="73" spans="55:55" hidden="1" x14ac:dyDescent="0.2">
      <c r="BC73" s="6"/>
    </row>
    <row r="74" spans="55:55" hidden="1" x14ac:dyDescent="0.2">
      <c r="BC74" s="6"/>
    </row>
    <row r="75" spans="55:55" hidden="1" x14ac:dyDescent="0.2">
      <c r="BC75" s="6"/>
    </row>
    <row r="76" spans="55:55" hidden="1" x14ac:dyDescent="0.2">
      <c r="BC76" s="6"/>
    </row>
    <row r="77" spans="55:55" hidden="1" x14ac:dyDescent="0.2">
      <c r="BC77" s="6"/>
    </row>
    <row r="78" spans="55:55" hidden="1" x14ac:dyDescent="0.2">
      <c r="BC78" s="6"/>
    </row>
    <row r="79" spans="55:55" hidden="1" x14ac:dyDescent="0.2">
      <c r="BC79" s="6"/>
    </row>
    <row r="80" spans="55:55" hidden="1" x14ac:dyDescent="0.2">
      <c r="BC80" s="6"/>
    </row>
    <row r="81" spans="55:55" hidden="1" x14ac:dyDescent="0.2">
      <c r="BC81" s="6"/>
    </row>
    <row r="82" spans="55:55" hidden="1" x14ac:dyDescent="0.2">
      <c r="BC82" s="6"/>
    </row>
    <row r="83" spans="55:55" hidden="1" x14ac:dyDescent="0.2">
      <c r="BC83" s="6"/>
    </row>
    <row r="84" spans="55:55" hidden="1" x14ac:dyDescent="0.2">
      <c r="BC84" s="6"/>
    </row>
    <row r="85" spans="55:55" hidden="1" x14ac:dyDescent="0.2">
      <c r="BC85" s="6"/>
    </row>
    <row r="86" spans="55:55" hidden="1" x14ac:dyDescent="0.2">
      <c r="BC86" s="6"/>
    </row>
    <row r="87" spans="55:55" hidden="1" x14ac:dyDescent="0.2">
      <c r="BC87" s="6"/>
    </row>
    <row r="88" spans="55:55" hidden="1" x14ac:dyDescent="0.2">
      <c r="BC88" s="6"/>
    </row>
    <row r="89" spans="55:55" hidden="1" x14ac:dyDescent="0.2">
      <c r="BC89" s="6"/>
    </row>
    <row r="90" spans="55:55" hidden="1" x14ac:dyDescent="0.2">
      <c r="BC90" s="6"/>
    </row>
    <row r="91" spans="55:55" hidden="1" x14ac:dyDescent="0.2">
      <c r="BC91" s="6"/>
    </row>
    <row r="92" spans="55:55" hidden="1" x14ac:dyDescent="0.2">
      <c r="BC92" s="6"/>
    </row>
    <row r="93" spans="55:55" hidden="1" x14ac:dyDescent="0.2">
      <c r="BC93" s="6"/>
    </row>
    <row r="94" spans="55:55" hidden="1" x14ac:dyDescent="0.2">
      <c r="BC94" s="6"/>
    </row>
    <row r="95" spans="55:55" hidden="1" x14ac:dyDescent="0.2">
      <c r="BC95" s="6"/>
    </row>
    <row r="96" spans="55:55" hidden="1" x14ac:dyDescent="0.2">
      <c r="BC96" s="6"/>
    </row>
    <row r="97" spans="55:55" hidden="1" x14ac:dyDescent="0.2">
      <c r="BC97" s="6"/>
    </row>
    <row r="98" spans="55:55" hidden="1" x14ac:dyDescent="0.2">
      <c r="BC98" s="6"/>
    </row>
    <row r="99" spans="55:55" hidden="1" x14ac:dyDescent="0.2">
      <c r="BC99" s="6"/>
    </row>
    <row r="100" spans="55:55" hidden="1" x14ac:dyDescent="0.2">
      <c r="BC100" s="6"/>
    </row>
    <row r="101" spans="55:55" hidden="1" x14ac:dyDescent="0.2">
      <c r="BC101" s="6"/>
    </row>
    <row r="102" spans="55:55" hidden="1" x14ac:dyDescent="0.2">
      <c r="BC102" s="6"/>
    </row>
    <row r="103" spans="55:55" hidden="1" x14ac:dyDescent="0.2">
      <c r="BC103" s="6"/>
    </row>
    <row r="104" spans="55:55" hidden="1" x14ac:dyDescent="0.2">
      <c r="BC104" s="6"/>
    </row>
    <row r="105" spans="55:55" hidden="1" x14ac:dyDescent="0.2">
      <c r="BC105" s="6"/>
    </row>
    <row r="106" spans="55:55" hidden="1" x14ac:dyDescent="0.2">
      <c r="BC106" s="6"/>
    </row>
    <row r="107" spans="55:55" hidden="1" x14ac:dyDescent="0.2">
      <c r="BC107" s="6"/>
    </row>
    <row r="108" spans="55:55" hidden="1" x14ac:dyDescent="0.2">
      <c r="BC108" s="6"/>
    </row>
    <row r="109" spans="55:55" hidden="1" x14ac:dyDescent="0.2">
      <c r="BC109" s="6"/>
    </row>
    <row r="110" spans="55:55" hidden="1" x14ac:dyDescent="0.2">
      <c r="BC110" s="6"/>
    </row>
    <row r="111" spans="55:55" hidden="1" x14ac:dyDescent="0.2">
      <c r="BC111" s="6"/>
    </row>
    <row r="112" spans="55:55" hidden="1" x14ac:dyDescent="0.2">
      <c r="BC112" s="6"/>
    </row>
    <row r="113" spans="55:55" hidden="1" x14ac:dyDescent="0.2">
      <c r="BC113" s="6"/>
    </row>
    <row r="114" spans="55:55" hidden="1" x14ac:dyDescent="0.2">
      <c r="BC114" s="6"/>
    </row>
    <row r="115" spans="55:55" hidden="1" x14ac:dyDescent="0.2">
      <c r="BC115" s="6"/>
    </row>
    <row r="116" spans="55:55" hidden="1" x14ac:dyDescent="0.2">
      <c r="BC116" s="6"/>
    </row>
    <row r="117" spans="55:55" hidden="1" x14ac:dyDescent="0.2">
      <c r="BC117" s="6"/>
    </row>
    <row r="118" spans="55:55" hidden="1" x14ac:dyDescent="0.2">
      <c r="BC118" s="6"/>
    </row>
    <row r="119" spans="55:55" hidden="1" x14ac:dyDescent="0.2">
      <c r="BC119" s="6"/>
    </row>
    <row r="120" spans="55:55" hidden="1" x14ac:dyDescent="0.2">
      <c r="BC120" s="6"/>
    </row>
    <row r="121" spans="55:55" hidden="1" x14ac:dyDescent="0.2">
      <c r="BC121" s="6"/>
    </row>
    <row r="122" spans="55:55" hidden="1" x14ac:dyDescent="0.2">
      <c r="BC122" s="6"/>
    </row>
    <row r="123" spans="55:55" hidden="1" x14ac:dyDescent="0.2">
      <c r="BC123" s="6"/>
    </row>
    <row r="124" spans="55:55" hidden="1" x14ac:dyDescent="0.2">
      <c r="BC124" s="6"/>
    </row>
    <row r="125" spans="55:55" hidden="1" x14ac:dyDescent="0.2">
      <c r="BC125" s="6"/>
    </row>
    <row r="126" spans="55:55" hidden="1" x14ac:dyDescent="0.2">
      <c r="BC126" s="6"/>
    </row>
    <row r="127" spans="55:55" hidden="1" x14ac:dyDescent="0.2">
      <c r="BC127" s="6"/>
    </row>
    <row r="128" spans="55:55" hidden="1" x14ac:dyDescent="0.2">
      <c r="BC128" s="6"/>
    </row>
    <row r="129" spans="55:55" hidden="1" x14ac:dyDescent="0.2">
      <c r="BC129" s="6"/>
    </row>
    <row r="130" spans="55:55" hidden="1" x14ac:dyDescent="0.2">
      <c r="BC130" s="6"/>
    </row>
    <row r="131" spans="55:55" hidden="1" x14ac:dyDescent="0.2">
      <c r="BC131" s="6"/>
    </row>
    <row r="132" spans="55:55" hidden="1" x14ac:dyDescent="0.2">
      <c r="BC132" s="6"/>
    </row>
    <row r="133" spans="55:55" hidden="1" x14ac:dyDescent="0.2">
      <c r="BC133" s="6"/>
    </row>
    <row r="134" spans="55:55" hidden="1" x14ac:dyDescent="0.2">
      <c r="BC134" s="6"/>
    </row>
    <row r="135" spans="55:55" hidden="1" x14ac:dyDescent="0.2">
      <c r="BC135" s="6"/>
    </row>
    <row r="136" spans="55:55" hidden="1" x14ac:dyDescent="0.2">
      <c r="BC136" s="6"/>
    </row>
    <row r="137" spans="55:55" hidden="1" x14ac:dyDescent="0.2">
      <c r="BC137" s="6"/>
    </row>
    <row r="138" spans="55:55" hidden="1" x14ac:dyDescent="0.2">
      <c r="BC138" s="6"/>
    </row>
    <row r="139" spans="55:55" hidden="1" x14ac:dyDescent="0.2">
      <c r="BC139" s="6"/>
    </row>
    <row r="140" spans="55:55" hidden="1" x14ac:dyDescent="0.2">
      <c r="BC140" s="6"/>
    </row>
    <row r="141" spans="55:55" hidden="1" x14ac:dyDescent="0.2">
      <c r="BC141" s="6"/>
    </row>
    <row r="142" spans="55:55" hidden="1" x14ac:dyDescent="0.2">
      <c r="BC142" s="6"/>
    </row>
    <row r="143" spans="55:55" hidden="1" x14ac:dyDescent="0.2">
      <c r="BC143" s="6"/>
    </row>
    <row r="144" spans="55:55" hidden="1" x14ac:dyDescent="0.2">
      <c r="BC144" s="6"/>
    </row>
    <row r="145" spans="55:55" hidden="1" x14ac:dyDescent="0.2">
      <c r="BC145" s="6"/>
    </row>
    <row r="146" spans="55:55" hidden="1" x14ac:dyDescent="0.2">
      <c r="BC146" s="6"/>
    </row>
    <row r="147" spans="55:55" hidden="1" x14ac:dyDescent="0.2">
      <c r="BC147" s="6"/>
    </row>
    <row r="148" spans="55:55" hidden="1" x14ac:dyDescent="0.2">
      <c r="BC148" s="6"/>
    </row>
    <row r="149" spans="55:55" hidden="1" x14ac:dyDescent="0.2">
      <c r="BC149" s="6"/>
    </row>
    <row r="150" spans="55:55" hidden="1" x14ac:dyDescent="0.2">
      <c r="BC150" s="6"/>
    </row>
    <row r="151" spans="55:55" hidden="1" x14ac:dyDescent="0.2">
      <c r="BC151" s="6"/>
    </row>
    <row r="152" spans="55:55" hidden="1" x14ac:dyDescent="0.2">
      <c r="BC152" s="6"/>
    </row>
    <row r="153" spans="55:55" hidden="1" x14ac:dyDescent="0.2">
      <c r="BC153" s="6"/>
    </row>
    <row r="154" spans="55:55" hidden="1" x14ac:dyDescent="0.2">
      <c r="BC154" s="6"/>
    </row>
    <row r="155" spans="55:55" hidden="1" x14ac:dyDescent="0.2">
      <c r="BC155" s="6"/>
    </row>
    <row r="156" spans="55:55" hidden="1" x14ac:dyDescent="0.2">
      <c r="BC156" s="6"/>
    </row>
    <row r="157" spans="55:55" hidden="1" x14ac:dyDescent="0.2">
      <c r="BC157" s="6"/>
    </row>
    <row r="158" spans="55:55" hidden="1" x14ac:dyDescent="0.2">
      <c r="BC158" s="6"/>
    </row>
    <row r="159" spans="55:55" hidden="1" x14ac:dyDescent="0.2">
      <c r="BC159" s="6"/>
    </row>
    <row r="160" spans="55:55" hidden="1" x14ac:dyDescent="0.2">
      <c r="BC160" s="6"/>
    </row>
    <row r="161" spans="55:55" hidden="1" x14ac:dyDescent="0.2">
      <c r="BC161" s="6"/>
    </row>
    <row r="162" spans="55:55" hidden="1" x14ac:dyDescent="0.2">
      <c r="BC162" s="6"/>
    </row>
    <row r="163" spans="55:55" hidden="1" x14ac:dyDescent="0.2">
      <c r="BC163" s="6"/>
    </row>
    <row r="164" spans="55:55" hidden="1" x14ac:dyDescent="0.2">
      <c r="BC164" s="6"/>
    </row>
    <row r="165" spans="55:55" hidden="1" x14ac:dyDescent="0.2">
      <c r="BC165" s="6"/>
    </row>
    <row r="166" spans="55:55" hidden="1" x14ac:dyDescent="0.2">
      <c r="BC166" s="6"/>
    </row>
    <row r="167" spans="55:55" hidden="1" x14ac:dyDescent="0.2">
      <c r="BC167" s="6"/>
    </row>
    <row r="168" spans="55:55" hidden="1" x14ac:dyDescent="0.2">
      <c r="BC168" s="6"/>
    </row>
    <row r="169" spans="55:55" hidden="1" x14ac:dyDescent="0.2">
      <c r="BC169" s="6"/>
    </row>
    <row r="170" spans="55:55" hidden="1" x14ac:dyDescent="0.2">
      <c r="BC170" s="6"/>
    </row>
    <row r="171" spans="55:55" hidden="1" x14ac:dyDescent="0.2">
      <c r="BC171" s="6"/>
    </row>
    <row r="172" spans="55:55" hidden="1" x14ac:dyDescent="0.2">
      <c r="BC172" s="6"/>
    </row>
    <row r="173" spans="55:55" hidden="1" x14ac:dyDescent="0.2">
      <c r="BC173" s="6"/>
    </row>
    <row r="174" spans="55:55" hidden="1" x14ac:dyDescent="0.2">
      <c r="BC174" s="6"/>
    </row>
    <row r="175" spans="55:55" hidden="1" x14ac:dyDescent="0.2">
      <c r="BC175" s="6"/>
    </row>
    <row r="176" spans="55:55" hidden="1" x14ac:dyDescent="0.2">
      <c r="BC176" s="6"/>
    </row>
    <row r="177" spans="55:55" hidden="1" x14ac:dyDescent="0.2">
      <c r="BC177" s="6"/>
    </row>
    <row r="178" spans="55:55" hidden="1" x14ac:dyDescent="0.2">
      <c r="BC178" s="6"/>
    </row>
    <row r="179" spans="55:55" hidden="1" x14ac:dyDescent="0.2">
      <c r="BC179" s="6"/>
    </row>
    <row r="180" spans="55:55" hidden="1" x14ac:dyDescent="0.2">
      <c r="BC180" s="6"/>
    </row>
    <row r="181" spans="55:55" hidden="1" x14ac:dyDescent="0.2">
      <c r="BC181" s="6"/>
    </row>
    <row r="182" spans="55:55" hidden="1" x14ac:dyDescent="0.2">
      <c r="BC182" s="6"/>
    </row>
    <row r="183" spans="55:55" hidden="1" x14ac:dyDescent="0.2">
      <c r="BC183" s="6"/>
    </row>
    <row r="184" spans="55:55" hidden="1" x14ac:dyDescent="0.2">
      <c r="BC184" s="6"/>
    </row>
    <row r="185" spans="55:55" hidden="1" x14ac:dyDescent="0.2">
      <c r="BC185" s="6"/>
    </row>
    <row r="186" spans="55:55" hidden="1" x14ac:dyDescent="0.2">
      <c r="BC186" s="6"/>
    </row>
    <row r="187" spans="55:55" hidden="1" x14ac:dyDescent="0.2">
      <c r="BC187" s="6"/>
    </row>
    <row r="188" spans="55:55" hidden="1" x14ac:dyDescent="0.2">
      <c r="BC188" s="6"/>
    </row>
    <row r="189" spans="55:55" hidden="1" x14ac:dyDescent="0.2">
      <c r="BC189" s="6"/>
    </row>
    <row r="190" spans="55:55" hidden="1" x14ac:dyDescent="0.2">
      <c r="BC190" s="6"/>
    </row>
    <row r="191" spans="55:55" hidden="1" x14ac:dyDescent="0.2">
      <c r="BC191" s="6"/>
    </row>
    <row r="192" spans="55:55" hidden="1" x14ac:dyDescent="0.2">
      <c r="BC192" s="6"/>
    </row>
    <row r="193" spans="55:55" hidden="1" x14ac:dyDescent="0.2">
      <c r="BC193" s="6"/>
    </row>
    <row r="194" spans="55:55" hidden="1" x14ac:dyDescent="0.2">
      <c r="BC194" s="6"/>
    </row>
    <row r="195" spans="55:55" hidden="1" x14ac:dyDescent="0.2">
      <c r="BC195" s="6"/>
    </row>
    <row r="196" spans="55:55" hidden="1" x14ac:dyDescent="0.2">
      <c r="BC196" s="6"/>
    </row>
    <row r="197" spans="55:55" hidden="1" x14ac:dyDescent="0.2">
      <c r="BC197" s="6"/>
    </row>
    <row r="198" spans="55:55" hidden="1" x14ac:dyDescent="0.2">
      <c r="BC198" s="6"/>
    </row>
    <row r="199" spans="55:55" hidden="1" x14ac:dyDescent="0.2">
      <c r="BC199" s="6"/>
    </row>
    <row r="200" spans="55:55" hidden="1" x14ac:dyDescent="0.2">
      <c r="BC200" s="6"/>
    </row>
    <row r="201" spans="55:55" hidden="1" x14ac:dyDescent="0.2">
      <c r="BC201" s="6"/>
    </row>
    <row r="202" spans="55:55" hidden="1" x14ac:dyDescent="0.2">
      <c r="BC202" s="6"/>
    </row>
    <row r="203" spans="55:55" hidden="1" x14ac:dyDescent="0.2">
      <c r="BC203" s="6"/>
    </row>
    <row r="204" spans="55:55" hidden="1" x14ac:dyDescent="0.2">
      <c r="BC204" s="6"/>
    </row>
    <row r="205" spans="55:55" hidden="1" x14ac:dyDescent="0.2">
      <c r="BC205" s="6"/>
    </row>
    <row r="206" spans="55:55" hidden="1" x14ac:dyDescent="0.2">
      <c r="BC206" s="6"/>
    </row>
    <row r="207" spans="55:55" hidden="1" x14ac:dyDescent="0.2">
      <c r="BC207" s="6"/>
    </row>
    <row r="208" spans="55:55" hidden="1" x14ac:dyDescent="0.2">
      <c r="BC208" s="6"/>
    </row>
    <row r="209" spans="55:55" hidden="1" x14ac:dyDescent="0.2">
      <c r="BC209" s="6"/>
    </row>
    <row r="210" spans="55:55" hidden="1" x14ac:dyDescent="0.2">
      <c r="BC210" s="6"/>
    </row>
    <row r="211" spans="55:55" hidden="1" x14ac:dyDescent="0.2">
      <c r="BC211" s="6"/>
    </row>
    <row r="212" spans="55:55" hidden="1" x14ac:dyDescent="0.2">
      <c r="BC212" s="6"/>
    </row>
    <row r="213" spans="55:55" hidden="1" x14ac:dyDescent="0.2">
      <c r="BC213" s="6"/>
    </row>
    <row r="214" spans="55:55" hidden="1" x14ac:dyDescent="0.2">
      <c r="BC214" s="6"/>
    </row>
    <row r="215" spans="55:55" hidden="1" x14ac:dyDescent="0.2">
      <c r="BC215" s="6"/>
    </row>
    <row r="216" spans="55:55" hidden="1" x14ac:dyDescent="0.2">
      <c r="BC216" s="6"/>
    </row>
    <row r="217" spans="55:55" hidden="1" x14ac:dyDescent="0.2">
      <c r="BC217" s="6"/>
    </row>
    <row r="218" spans="55:55" hidden="1" x14ac:dyDescent="0.2">
      <c r="BC218" s="6"/>
    </row>
    <row r="219" spans="55:55" hidden="1" x14ac:dyDescent="0.2">
      <c r="BC219" s="6"/>
    </row>
    <row r="220" spans="55:55" hidden="1" x14ac:dyDescent="0.2">
      <c r="BC220" s="6"/>
    </row>
    <row r="221" spans="55:55" hidden="1" x14ac:dyDescent="0.2">
      <c r="BC221" s="6"/>
    </row>
    <row r="222" spans="55:55" hidden="1" x14ac:dyDescent="0.2">
      <c r="BC222" s="6"/>
    </row>
    <row r="223" spans="55:55" hidden="1" x14ac:dyDescent="0.2">
      <c r="BC223" s="6"/>
    </row>
    <row r="224" spans="55:55" hidden="1" x14ac:dyDescent="0.2">
      <c r="BC224" s="6"/>
    </row>
    <row r="225" spans="55:55" hidden="1" x14ac:dyDescent="0.2">
      <c r="BC225" s="6"/>
    </row>
    <row r="226" spans="55:55" hidden="1" x14ac:dyDescent="0.2">
      <c r="BC226" s="6"/>
    </row>
    <row r="227" spans="55:55" hidden="1" x14ac:dyDescent="0.2">
      <c r="BC227" s="6"/>
    </row>
    <row r="228" spans="55:55" hidden="1" x14ac:dyDescent="0.2">
      <c r="BC228" s="6"/>
    </row>
    <row r="229" spans="55:55" hidden="1" x14ac:dyDescent="0.2">
      <c r="BC229" s="6"/>
    </row>
    <row r="230" spans="55:55" hidden="1" x14ac:dyDescent="0.2">
      <c r="BC230" s="6"/>
    </row>
    <row r="231" spans="55:55" hidden="1" x14ac:dyDescent="0.2">
      <c r="BC231" s="6"/>
    </row>
    <row r="232" spans="55:55" hidden="1" x14ac:dyDescent="0.2">
      <c r="BC232" s="6"/>
    </row>
    <row r="233" spans="55:55" hidden="1" x14ac:dyDescent="0.2">
      <c r="BC233" s="6"/>
    </row>
    <row r="234" spans="55:55" hidden="1" x14ac:dyDescent="0.2">
      <c r="BC234" s="6"/>
    </row>
    <row r="235" spans="55:55" hidden="1" x14ac:dyDescent="0.2">
      <c r="BC235" s="6"/>
    </row>
    <row r="236" spans="55:55" hidden="1" x14ac:dyDescent="0.2">
      <c r="BC236" s="6"/>
    </row>
    <row r="237" spans="55:55" hidden="1" x14ac:dyDescent="0.2">
      <c r="BC237" s="6"/>
    </row>
    <row r="238" spans="55:55" hidden="1" x14ac:dyDescent="0.2">
      <c r="BC238" s="6"/>
    </row>
    <row r="239" spans="55:55" hidden="1" x14ac:dyDescent="0.2">
      <c r="BC239" s="6"/>
    </row>
    <row r="240" spans="55:55" hidden="1" x14ac:dyDescent="0.2">
      <c r="BC240" s="6"/>
    </row>
    <row r="241" spans="55:55" hidden="1" x14ac:dyDescent="0.2">
      <c r="BC241" s="6"/>
    </row>
    <row r="242" spans="55:55" hidden="1" x14ac:dyDescent="0.2">
      <c r="BC242" s="6"/>
    </row>
    <row r="243" spans="55:55" hidden="1" x14ac:dyDescent="0.2">
      <c r="BC243" s="6"/>
    </row>
    <row r="244" spans="55:55" hidden="1" x14ac:dyDescent="0.2">
      <c r="BC244" s="6"/>
    </row>
    <row r="245" spans="55:55" hidden="1" x14ac:dyDescent="0.2">
      <c r="BC245" s="6"/>
    </row>
    <row r="246" spans="55:55" hidden="1" x14ac:dyDescent="0.2">
      <c r="BC246" s="6"/>
    </row>
    <row r="247" spans="55:55" hidden="1" x14ac:dyDescent="0.2">
      <c r="BC247" s="6"/>
    </row>
    <row r="248" spans="55:55" hidden="1" x14ac:dyDescent="0.2">
      <c r="BC248" s="6"/>
    </row>
    <row r="249" spans="55:55" hidden="1" x14ac:dyDescent="0.2">
      <c r="BC249" s="6"/>
    </row>
    <row r="250" spans="55:55" hidden="1" x14ac:dyDescent="0.2">
      <c r="BC250" s="6"/>
    </row>
    <row r="251" spans="55:55" hidden="1" x14ac:dyDescent="0.2">
      <c r="BC251" s="6"/>
    </row>
    <row r="252" spans="55:55" hidden="1" x14ac:dyDescent="0.2">
      <c r="BC252" s="6"/>
    </row>
    <row r="253" spans="55:55" hidden="1" x14ac:dyDescent="0.2">
      <c r="BC253" s="6"/>
    </row>
    <row r="254" spans="55:55" hidden="1" x14ac:dyDescent="0.2">
      <c r="BC254" s="6"/>
    </row>
    <row r="255" spans="55:55" hidden="1" x14ac:dyDescent="0.2">
      <c r="BC255" s="6"/>
    </row>
    <row r="256" spans="55:55" hidden="1" x14ac:dyDescent="0.2">
      <c r="BC256" s="6"/>
    </row>
    <row r="257" spans="55:55" hidden="1" x14ac:dyDescent="0.2">
      <c r="BC257" s="6"/>
    </row>
    <row r="258" spans="55:55" hidden="1" x14ac:dyDescent="0.2">
      <c r="BC258" s="6"/>
    </row>
    <row r="259" spans="55:55" hidden="1" x14ac:dyDescent="0.2">
      <c r="BC259" s="6"/>
    </row>
    <row r="260" spans="55:55" hidden="1" x14ac:dyDescent="0.2">
      <c r="BC260" s="6"/>
    </row>
    <row r="261" spans="55:55" hidden="1" x14ac:dyDescent="0.2">
      <c r="BC261" s="6"/>
    </row>
    <row r="262" spans="55:55" hidden="1" x14ac:dyDescent="0.2">
      <c r="BC262" s="6"/>
    </row>
    <row r="263" spans="55:55" hidden="1" x14ac:dyDescent="0.2">
      <c r="BC263" s="6"/>
    </row>
    <row r="264" spans="55:55" hidden="1" x14ac:dyDescent="0.2">
      <c r="BC264" s="6"/>
    </row>
    <row r="265" spans="55:55" hidden="1" x14ac:dyDescent="0.2">
      <c r="BC265" s="6"/>
    </row>
    <row r="266" spans="55:55" hidden="1" x14ac:dyDescent="0.2">
      <c r="BC266" s="6"/>
    </row>
    <row r="267" spans="55:55" hidden="1" x14ac:dyDescent="0.2">
      <c r="BC267" s="6"/>
    </row>
    <row r="268" spans="55:55" hidden="1" x14ac:dyDescent="0.2">
      <c r="BC268" s="6"/>
    </row>
    <row r="269" spans="55:55" hidden="1" x14ac:dyDescent="0.2">
      <c r="BC269" s="6"/>
    </row>
    <row r="270" spans="55:55" hidden="1" x14ac:dyDescent="0.2">
      <c r="BC270" s="6"/>
    </row>
    <row r="271" spans="55:55" hidden="1" x14ac:dyDescent="0.2">
      <c r="BC271" s="6"/>
    </row>
    <row r="272" spans="55:55" hidden="1" x14ac:dyDescent="0.2">
      <c r="BC272" s="6"/>
    </row>
    <row r="273" spans="55:55" hidden="1" x14ac:dyDescent="0.2">
      <c r="BC273" s="6"/>
    </row>
    <row r="274" spans="55:55" hidden="1" x14ac:dyDescent="0.2">
      <c r="BC274" s="6"/>
    </row>
    <row r="275" spans="55:55" hidden="1" x14ac:dyDescent="0.2">
      <c r="BC275" s="6"/>
    </row>
    <row r="276" spans="55:55" hidden="1" x14ac:dyDescent="0.2">
      <c r="BC276" s="6"/>
    </row>
    <row r="277" spans="55:55" hidden="1" x14ac:dyDescent="0.2">
      <c r="BC277" s="6"/>
    </row>
    <row r="278" spans="55:55" hidden="1" x14ac:dyDescent="0.2">
      <c r="BC278" s="6"/>
    </row>
    <row r="279" spans="55:55" hidden="1" x14ac:dyDescent="0.2">
      <c r="BC279" s="6"/>
    </row>
    <row r="280" spans="55:55" hidden="1" x14ac:dyDescent="0.2">
      <c r="BC280" s="6"/>
    </row>
    <row r="281" spans="55:55" hidden="1" x14ac:dyDescent="0.2">
      <c r="BC281" s="6"/>
    </row>
    <row r="282" spans="55:55" hidden="1" x14ac:dyDescent="0.2">
      <c r="BC282" s="6"/>
    </row>
    <row r="283" spans="55:55" hidden="1" x14ac:dyDescent="0.2">
      <c r="BC283" s="6"/>
    </row>
    <row r="284" spans="55:55" hidden="1" x14ac:dyDescent="0.2">
      <c r="BC284" s="6"/>
    </row>
    <row r="285" spans="55:55" hidden="1" x14ac:dyDescent="0.2">
      <c r="BC285" s="6"/>
    </row>
    <row r="286" spans="55:55" hidden="1" x14ac:dyDescent="0.2">
      <c r="BC286" s="6"/>
    </row>
    <row r="287" spans="55:55" hidden="1" x14ac:dyDescent="0.2">
      <c r="BC287" s="6"/>
    </row>
    <row r="288" spans="55:55" hidden="1" x14ac:dyDescent="0.2">
      <c r="BC288" s="6"/>
    </row>
    <row r="289" spans="55:55" hidden="1" x14ac:dyDescent="0.2">
      <c r="BC289" s="6"/>
    </row>
    <row r="290" spans="55:55" hidden="1" x14ac:dyDescent="0.2">
      <c r="BC290" s="6"/>
    </row>
    <row r="291" spans="55:55" hidden="1" x14ac:dyDescent="0.2">
      <c r="BC291" s="6"/>
    </row>
    <row r="292" spans="55:55" hidden="1" x14ac:dyDescent="0.2">
      <c r="BC292" s="6"/>
    </row>
    <row r="293" spans="55:55" hidden="1" x14ac:dyDescent="0.2">
      <c r="BC293" s="6"/>
    </row>
    <row r="294" spans="55:55" hidden="1" x14ac:dyDescent="0.2">
      <c r="BC294" s="6"/>
    </row>
    <row r="295" spans="55:55" hidden="1" x14ac:dyDescent="0.2">
      <c r="BC295" s="6"/>
    </row>
    <row r="296" spans="55:55" hidden="1" x14ac:dyDescent="0.2">
      <c r="BC296" s="6"/>
    </row>
    <row r="297" spans="55:55" hidden="1" x14ac:dyDescent="0.2">
      <c r="BC297" s="6"/>
    </row>
    <row r="298" spans="55:55" hidden="1" x14ac:dyDescent="0.2">
      <c r="BC298" s="6"/>
    </row>
    <row r="299" spans="55:55" hidden="1" x14ac:dyDescent="0.2">
      <c r="BC299" s="6"/>
    </row>
    <row r="300" spans="55:55" hidden="1" x14ac:dyDescent="0.2">
      <c r="BC300" s="6"/>
    </row>
    <row r="301" spans="55:55" hidden="1" x14ac:dyDescent="0.2">
      <c r="BC301" s="6"/>
    </row>
    <row r="302" spans="55:55" hidden="1" x14ac:dyDescent="0.2">
      <c r="BC302" s="6"/>
    </row>
    <row r="303" spans="55:55" hidden="1" x14ac:dyDescent="0.2">
      <c r="BC303" s="6"/>
    </row>
    <row r="304" spans="55:55" hidden="1" x14ac:dyDescent="0.2">
      <c r="BC304" s="6"/>
    </row>
    <row r="305" spans="55:55" hidden="1" x14ac:dyDescent="0.2">
      <c r="BC305" s="6"/>
    </row>
    <row r="306" spans="55:55" hidden="1" x14ac:dyDescent="0.2">
      <c r="BC306" s="6"/>
    </row>
    <row r="307" spans="55:55" hidden="1" x14ac:dyDescent="0.2">
      <c r="BC307" s="6"/>
    </row>
    <row r="308" spans="55:55" hidden="1" x14ac:dyDescent="0.2">
      <c r="BC308" s="6"/>
    </row>
    <row r="309" spans="55:55" hidden="1" x14ac:dyDescent="0.2">
      <c r="BC309" s="6"/>
    </row>
    <row r="310" spans="55:55" hidden="1" x14ac:dyDescent="0.2">
      <c r="BC310" s="6"/>
    </row>
    <row r="311" spans="55:55" hidden="1" x14ac:dyDescent="0.2">
      <c r="BC311" s="6"/>
    </row>
    <row r="312" spans="55:55" hidden="1" x14ac:dyDescent="0.2">
      <c r="BC312" s="6"/>
    </row>
    <row r="313" spans="55:55" hidden="1" x14ac:dyDescent="0.2">
      <c r="BC313" s="6"/>
    </row>
    <row r="314" spans="55:55" hidden="1" x14ac:dyDescent="0.2">
      <c r="BC314" s="6"/>
    </row>
    <row r="315" spans="55:55" hidden="1" x14ac:dyDescent="0.2">
      <c r="BC315" s="6"/>
    </row>
    <row r="316" spans="55:55" hidden="1" x14ac:dyDescent="0.2">
      <c r="BC316" s="6"/>
    </row>
    <row r="317" spans="55:55" hidden="1" x14ac:dyDescent="0.2">
      <c r="BC317" s="6"/>
    </row>
    <row r="318" spans="55:55" hidden="1" x14ac:dyDescent="0.2">
      <c r="BC318" s="6"/>
    </row>
    <row r="319" spans="55:55" hidden="1" x14ac:dyDescent="0.2">
      <c r="BC319" s="6"/>
    </row>
    <row r="320" spans="55:55" hidden="1" x14ac:dyDescent="0.2">
      <c r="BC320" s="6"/>
    </row>
    <row r="321" spans="55:55" hidden="1" x14ac:dyDescent="0.2">
      <c r="BC321" s="6"/>
    </row>
    <row r="322" spans="55:55" hidden="1" x14ac:dyDescent="0.2">
      <c r="BC322" s="6"/>
    </row>
    <row r="323" spans="55:55" hidden="1" x14ac:dyDescent="0.2">
      <c r="BC323" s="6"/>
    </row>
    <row r="324" spans="55:55" hidden="1" x14ac:dyDescent="0.2">
      <c r="BC324" s="6"/>
    </row>
    <row r="325" spans="55:55" hidden="1" x14ac:dyDescent="0.2">
      <c r="BC325" s="6"/>
    </row>
    <row r="326" spans="55:55" hidden="1" x14ac:dyDescent="0.2">
      <c r="BC326" s="6"/>
    </row>
    <row r="327" spans="55:55" hidden="1" x14ac:dyDescent="0.2">
      <c r="BC327" s="6"/>
    </row>
    <row r="328" spans="55:55" hidden="1" x14ac:dyDescent="0.2">
      <c r="BC328" s="6"/>
    </row>
    <row r="329" spans="55:55" hidden="1" x14ac:dyDescent="0.2">
      <c r="BC329" s="6"/>
    </row>
    <row r="330" spans="55:55" hidden="1" x14ac:dyDescent="0.2">
      <c r="BC330" s="6"/>
    </row>
    <row r="331" spans="55:55" hidden="1" x14ac:dyDescent="0.2">
      <c r="BC331" s="6"/>
    </row>
    <row r="332" spans="55:55" hidden="1" x14ac:dyDescent="0.2">
      <c r="BC332" s="6"/>
    </row>
    <row r="333" spans="55:55" hidden="1" x14ac:dyDescent="0.2">
      <c r="BC333" s="6"/>
    </row>
    <row r="334" spans="55:55" hidden="1" x14ac:dyDescent="0.2">
      <c r="BC334" s="6"/>
    </row>
    <row r="335" spans="55:55" hidden="1" x14ac:dyDescent="0.2">
      <c r="BC335" s="6"/>
    </row>
    <row r="336" spans="55:55" hidden="1" x14ac:dyDescent="0.2">
      <c r="BC336" s="6"/>
    </row>
    <row r="337" spans="55:55" hidden="1" x14ac:dyDescent="0.2">
      <c r="BC337" s="6"/>
    </row>
    <row r="338" spans="55:55" hidden="1" x14ac:dyDescent="0.2">
      <c r="BC338" s="6"/>
    </row>
    <row r="339" spans="55:55" hidden="1" x14ac:dyDescent="0.2">
      <c r="BC339" s="6"/>
    </row>
    <row r="340" spans="55:55" hidden="1" x14ac:dyDescent="0.2">
      <c r="BC340" s="6"/>
    </row>
    <row r="341" spans="55:55" hidden="1" x14ac:dyDescent="0.2">
      <c r="BC341" s="6"/>
    </row>
    <row r="342" spans="55:55" hidden="1" x14ac:dyDescent="0.2">
      <c r="BC342" s="6"/>
    </row>
    <row r="343" spans="55:55" hidden="1" x14ac:dyDescent="0.2">
      <c r="BC343" s="6"/>
    </row>
    <row r="344" spans="55:55" hidden="1" x14ac:dyDescent="0.2">
      <c r="BC344" s="6"/>
    </row>
    <row r="345" spans="55:55" hidden="1" x14ac:dyDescent="0.2">
      <c r="BC345" s="6"/>
    </row>
    <row r="346" spans="55:55" hidden="1" x14ac:dyDescent="0.2">
      <c r="BC346" s="6"/>
    </row>
    <row r="347" spans="55:55" hidden="1" x14ac:dyDescent="0.2">
      <c r="BC347" s="6"/>
    </row>
    <row r="348" spans="55:55" hidden="1" x14ac:dyDescent="0.2">
      <c r="BC348" s="6"/>
    </row>
    <row r="349" spans="55:55" hidden="1" x14ac:dyDescent="0.2">
      <c r="BC349" s="6"/>
    </row>
    <row r="350" spans="55:55" hidden="1" x14ac:dyDescent="0.2">
      <c r="BC350" s="6"/>
    </row>
    <row r="351" spans="55:55" hidden="1" x14ac:dyDescent="0.2">
      <c r="BC351" s="6"/>
    </row>
    <row r="352" spans="55:55" hidden="1" x14ac:dyDescent="0.2">
      <c r="BC352" s="6"/>
    </row>
    <row r="353" spans="55:55" hidden="1" x14ac:dyDescent="0.2">
      <c r="BC353" s="6"/>
    </row>
    <row r="354" spans="55:55" hidden="1" x14ac:dyDescent="0.2">
      <c r="BC354" s="6"/>
    </row>
    <row r="355" spans="55:55" hidden="1" x14ac:dyDescent="0.2">
      <c r="BC355" s="6"/>
    </row>
    <row r="356" spans="55:55" hidden="1" x14ac:dyDescent="0.2">
      <c r="BC356" s="6"/>
    </row>
    <row r="357" spans="55:55" hidden="1" x14ac:dyDescent="0.2">
      <c r="BC357" s="6"/>
    </row>
    <row r="358" spans="55:55" hidden="1" x14ac:dyDescent="0.2">
      <c r="BC358" s="6"/>
    </row>
    <row r="359" spans="55:55" hidden="1" x14ac:dyDescent="0.2">
      <c r="BC359" s="6"/>
    </row>
    <row r="360" spans="55:55" hidden="1" x14ac:dyDescent="0.2">
      <c r="BC360" s="6"/>
    </row>
    <row r="361" spans="55:55" hidden="1" x14ac:dyDescent="0.2">
      <c r="BC361" s="6"/>
    </row>
    <row r="362" spans="55:55" hidden="1" x14ac:dyDescent="0.2">
      <c r="BC362" s="6"/>
    </row>
    <row r="363" spans="55:55" hidden="1" x14ac:dyDescent="0.2">
      <c r="BC363" s="6"/>
    </row>
    <row r="364" spans="55:55" hidden="1" x14ac:dyDescent="0.2">
      <c r="BC364" s="6"/>
    </row>
    <row r="365" spans="55:55" hidden="1" x14ac:dyDescent="0.2">
      <c r="BC365" s="6"/>
    </row>
    <row r="366" spans="55:55" hidden="1" x14ac:dyDescent="0.2">
      <c r="BC366" s="6"/>
    </row>
    <row r="367" spans="55:55" hidden="1" x14ac:dyDescent="0.2">
      <c r="BC367" s="6"/>
    </row>
    <row r="368" spans="55:55" hidden="1" x14ac:dyDescent="0.2">
      <c r="BC368" s="6"/>
    </row>
    <row r="369" spans="55:55" hidden="1" x14ac:dyDescent="0.2">
      <c r="BC369" s="6"/>
    </row>
    <row r="370" spans="55:55" hidden="1" x14ac:dyDescent="0.2">
      <c r="BC370" s="6"/>
    </row>
    <row r="371" spans="55:55" hidden="1" x14ac:dyDescent="0.2">
      <c r="BC371" s="6"/>
    </row>
    <row r="372" spans="55:55" hidden="1" x14ac:dyDescent="0.2">
      <c r="BC372" s="6"/>
    </row>
    <row r="373" spans="55:55" hidden="1" x14ac:dyDescent="0.2">
      <c r="BC373" s="6"/>
    </row>
    <row r="374" spans="55:55" hidden="1" x14ac:dyDescent="0.2">
      <c r="BC374" s="6"/>
    </row>
    <row r="375" spans="55:55" hidden="1" x14ac:dyDescent="0.2">
      <c r="BC375" s="6"/>
    </row>
    <row r="376" spans="55:55" hidden="1" x14ac:dyDescent="0.2">
      <c r="BC376" s="6"/>
    </row>
    <row r="377" spans="55:55" hidden="1" x14ac:dyDescent="0.2">
      <c r="BC377" s="6"/>
    </row>
    <row r="378" spans="55:55" hidden="1" x14ac:dyDescent="0.2">
      <c r="BC378" s="6"/>
    </row>
    <row r="379" spans="55:55" hidden="1" x14ac:dyDescent="0.2">
      <c r="BC379" s="6"/>
    </row>
    <row r="380" spans="55:55" hidden="1" x14ac:dyDescent="0.2">
      <c r="BC380" s="6"/>
    </row>
    <row r="381" spans="55:55" hidden="1" x14ac:dyDescent="0.2">
      <c r="BC381" s="6"/>
    </row>
    <row r="382" spans="55:55" hidden="1" x14ac:dyDescent="0.2">
      <c r="BC382" s="6"/>
    </row>
    <row r="383" spans="55:55" hidden="1" x14ac:dyDescent="0.2">
      <c r="BC383" s="6"/>
    </row>
    <row r="384" spans="55:55" hidden="1" x14ac:dyDescent="0.2">
      <c r="BC384" s="6"/>
    </row>
    <row r="385" spans="55:55" hidden="1" x14ac:dyDescent="0.2">
      <c r="BC385" s="6"/>
    </row>
    <row r="386" spans="55:55" hidden="1" x14ac:dyDescent="0.2">
      <c r="BC386" s="6"/>
    </row>
    <row r="387" spans="55:55" hidden="1" x14ac:dyDescent="0.2">
      <c r="BC387" s="6"/>
    </row>
    <row r="388" spans="55:55" hidden="1" x14ac:dyDescent="0.2">
      <c r="BC388" s="6"/>
    </row>
    <row r="389" spans="55:55" hidden="1" x14ac:dyDescent="0.2">
      <c r="BC389" s="6"/>
    </row>
    <row r="390" spans="55:55" hidden="1" x14ac:dyDescent="0.2">
      <c r="BC390" s="6"/>
    </row>
    <row r="391" spans="55:55" hidden="1" x14ac:dyDescent="0.2">
      <c r="BC391" s="6"/>
    </row>
    <row r="392" spans="55:55" hidden="1" x14ac:dyDescent="0.2">
      <c r="BC392" s="6"/>
    </row>
    <row r="393" spans="55:55" hidden="1" x14ac:dyDescent="0.2">
      <c r="BC393" s="6"/>
    </row>
    <row r="394" spans="55:55" hidden="1" x14ac:dyDescent="0.2">
      <c r="BC394" s="6"/>
    </row>
    <row r="395" spans="55:55" hidden="1" x14ac:dyDescent="0.2">
      <c r="BC395" s="6"/>
    </row>
    <row r="396" spans="55:55" hidden="1" x14ac:dyDescent="0.2">
      <c r="BC396" s="6"/>
    </row>
    <row r="397" spans="55:55" hidden="1" x14ac:dyDescent="0.2">
      <c r="BC397" s="6"/>
    </row>
    <row r="398" spans="55:55" hidden="1" x14ac:dyDescent="0.2">
      <c r="BC398" s="6"/>
    </row>
    <row r="399" spans="55:55" hidden="1" x14ac:dyDescent="0.2">
      <c r="BC399" s="6"/>
    </row>
    <row r="400" spans="55:55" hidden="1" x14ac:dyDescent="0.2">
      <c r="BC400" s="6"/>
    </row>
    <row r="401" spans="55:55" hidden="1" x14ac:dyDescent="0.2">
      <c r="BC401" s="6"/>
    </row>
    <row r="402" spans="55:55" hidden="1" x14ac:dyDescent="0.2">
      <c r="BC402" s="6"/>
    </row>
    <row r="403" spans="55:55" hidden="1" x14ac:dyDescent="0.2">
      <c r="BC403" s="6"/>
    </row>
    <row r="404" spans="55:55" hidden="1" x14ac:dyDescent="0.2">
      <c r="BC404" s="6"/>
    </row>
    <row r="405" spans="55:55" hidden="1" x14ac:dyDescent="0.2">
      <c r="BC405" s="6"/>
    </row>
    <row r="406" spans="55:55" hidden="1" x14ac:dyDescent="0.2">
      <c r="BC406" s="6"/>
    </row>
    <row r="407" spans="55:55" hidden="1" x14ac:dyDescent="0.2">
      <c r="BC407" s="6"/>
    </row>
    <row r="408" spans="55:55" hidden="1" x14ac:dyDescent="0.2">
      <c r="BC408" s="6"/>
    </row>
    <row r="409" spans="55:55" hidden="1" x14ac:dyDescent="0.2">
      <c r="BC409" s="6"/>
    </row>
    <row r="410" spans="55:55" hidden="1" x14ac:dyDescent="0.2">
      <c r="BC410" s="6"/>
    </row>
    <row r="411" spans="55:55" hidden="1" x14ac:dyDescent="0.2">
      <c r="BC411" s="6"/>
    </row>
    <row r="412" spans="55:55" hidden="1" x14ac:dyDescent="0.2">
      <c r="BC412" s="6"/>
    </row>
    <row r="413" spans="55:55" hidden="1" x14ac:dyDescent="0.2">
      <c r="BC413" s="6"/>
    </row>
    <row r="414" spans="55:55" hidden="1" x14ac:dyDescent="0.2">
      <c r="BC414" s="6"/>
    </row>
    <row r="415" spans="55:55" hidden="1" x14ac:dyDescent="0.2">
      <c r="BC415" s="6"/>
    </row>
    <row r="416" spans="55:55" hidden="1" x14ac:dyDescent="0.2">
      <c r="BC416" s="6"/>
    </row>
    <row r="417" spans="55:55" hidden="1" x14ac:dyDescent="0.2">
      <c r="BC417" s="6"/>
    </row>
    <row r="418" spans="55:55" hidden="1" x14ac:dyDescent="0.2">
      <c r="BC418" s="6"/>
    </row>
    <row r="419" spans="55:55" hidden="1" x14ac:dyDescent="0.2">
      <c r="BC419" s="6"/>
    </row>
    <row r="420" spans="55:55" hidden="1" x14ac:dyDescent="0.2">
      <c r="BC420" s="6"/>
    </row>
    <row r="421" spans="55:55" hidden="1" x14ac:dyDescent="0.2">
      <c r="BC421" s="6"/>
    </row>
    <row r="422" spans="55:55" hidden="1" x14ac:dyDescent="0.2">
      <c r="BC422" s="6"/>
    </row>
    <row r="423" spans="55:55" hidden="1" x14ac:dyDescent="0.2">
      <c r="BC423" s="6"/>
    </row>
    <row r="424" spans="55:55" hidden="1" x14ac:dyDescent="0.2">
      <c r="BC424" s="6"/>
    </row>
    <row r="425" spans="55:55" hidden="1" x14ac:dyDescent="0.2">
      <c r="BC425" s="6"/>
    </row>
    <row r="426" spans="55:55" hidden="1" x14ac:dyDescent="0.2">
      <c r="BC426" s="6"/>
    </row>
    <row r="427" spans="55:55" hidden="1" x14ac:dyDescent="0.2">
      <c r="BC427" s="6"/>
    </row>
    <row r="428" spans="55:55" hidden="1" x14ac:dyDescent="0.2">
      <c r="BC428" s="6"/>
    </row>
    <row r="429" spans="55:55" hidden="1" x14ac:dyDescent="0.2">
      <c r="BC429" s="6"/>
    </row>
    <row r="430" spans="55:55" hidden="1" x14ac:dyDescent="0.2">
      <c r="BC430" s="6"/>
    </row>
    <row r="431" spans="55:55" hidden="1" x14ac:dyDescent="0.2">
      <c r="BC431" s="6"/>
    </row>
    <row r="432" spans="55:55" hidden="1" x14ac:dyDescent="0.2">
      <c r="BC432" s="6"/>
    </row>
    <row r="433" spans="55:55" hidden="1" x14ac:dyDescent="0.2">
      <c r="BC433" s="6"/>
    </row>
    <row r="434" spans="55:55" hidden="1" x14ac:dyDescent="0.2">
      <c r="BC434" s="6"/>
    </row>
    <row r="435" spans="55:55" hidden="1" x14ac:dyDescent="0.2">
      <c r="BC435" s="6"/>
    </row>
    <row r="436" spans="55:55" hidden="1" x14ac:dyDescent="0.2">
      <c r="BC436" s="6"/>
    </row>
    <row r="437" spans="55:55" hidden="1" x14ac:dyDescent="0.2">
      <c r="BC437" s="6"/>
    </row>
    <row r="438" spans="55:55" hidden="1" x14ac:dyDescent="0.2">
      <c r="BC438" s="6"/>
    </row>
    <row r="439" spans="55:55" hidden="1" x14ac:dyDescent="0.2">
      <c r="BC439" s="6"/>
    </row>
    <row r="440" spans="55:55" hidden="1" x14ac:dyDescent="0.2">
      <c r="BC440" s="6"/>
    </row>
    <row r="441" spans="55:55" hidden="1" x14ac:dyDescent="0.2">
      <c r="BC441" s="6"/>
    </row>
    <row r="442" spans="55:55" hidden="1" x14ac:dyDescent="0.2">
      <c r="BC442" s="6"/>
    </row>
    <row r="443" spans="55:55" hidden="1" x14ac:dyDescent="0.2">
      <c r="BC443" s="6"/>
    </row>
    <row r="444" spans="55:55" hidden="1" x14ac:dyDescent="0.2">
      <c r="BC444" s="6"/>
    </row>
    <row r="445" spans="55:55" hidden="1" x14ac:dyDescent="0.2">
      <c r="BC445" s="6"/>
    </row>
    <row r="446" spans="55:55" hidden="1" x14ac:dyDescent="0.2">
      <c r="BC446" s="6"/>
    </row>
    <row r="447" spans="55:55" hidden="1" x14ac:dyDescent="0.2">
      <c r="BC447" s="6"/>
    </row>
    <row r="448" spans="55:55" hidden="1" x14ac:dyDescent="0.2">
      <c r="BC448" s="6"/>
    </row>
    <row r="449" spans="55:55" hidden="1" x14ac:dyDescent="0.2">
      <c r="BC449" s="6"/>
    </row>
    <row r="450" spans="55:55" hidden="1" x14ac:dyDescent="0.2">
      <c r="BC450" s="6"/>
    </row>
    <row r="451" spans="55:55" hidden="1" x14ac:dyDescent="0.2">
      <c r="BC451" s="6"/>
    </row>
    <row r="452" spans="55:55" hidden="1" x14ac:dyDescent="0.2">
      <c r="BC452" s="6"/>
    </row>
    <row r="453" spans="55:55" hidden="1" x14ac:dyDescent="0.2">
      <c r="BC453" s="6"/>
    </row>
    <row r="454" spans="55:55" hidden="1" x14ac:dyDescent="0.2">
      <c r="BC454" s="6"/>
    </row>
    <row r="455" spans="55:55" hidden="1" x14ac:dyDescent="0.2">
      <c r="BC455" s="6"/>
    </row>
    <row r="456" spans="55:55" hidden="1" x14ac:dyDescent="0.2">
      <c r="BC456" s="6"/>
    </row>
    <row r="457" spans="55:55" hidden="1" x14ac:dyDescent="0.2">
      <c r="BC457" s="6"/>
    </row>
    <row r="458" spans="55:55" hidden="1" x14ac:dyDescent="0.2">
      <c r="BC458" s="6"/>
    </row>
    <row r="459" spans="55:55" hidden="1" x14ac:dyDescent="0.2">
      <c r="BC459" s="6"/>
    </row>
    <row r="460" spans="55:55" hidden="1" x14ac:dyDescent="0.2">
      <c r="BC460" s="6"/>
    </row>
    <row r="461" spans="55:55" hidden="1" x14ac:dyDescent="0.2">
      <c r="BC461" s="6"/>
    </row>
    <row r="462" spans="55:55" hidden="1" x14ac:dyDescent="0.2">
      <c r="BC462" s="6"/>
    </row>
    <row r="463" spans="55:55" hidden="1" x14ac:dyDescent="0.2">
      <c r="BC463" s="6"/>
    </row>
    <row r="464" spans="55:55" hidden="1" x14ac:dyDescent="0.2">
      <c r="BC464" s="6"/>
    </row>
    <row r="465" spans="55:55" hidden="1" x14ac:dyDescent="0.2">
      <c r="BC465" s="6"/>
    </row>
    <row r="466" spans="55:55" hidden="1" x14ac:dyDescent="0.2">
      <c r="BC466" s="6"/>
    </row>
    <row r="467" spans="55:55" hidden="1" x14ac:dyDescent="0.2">
      <c r="BC467" s="6"/>
    </row>
    <row r="468" spans="55:55" hidden="1" x14ac:dyDescent="0.2">
      <c r="BC468" s="6"/>
    </row>
    <row r="469" spans="55:55" hidden="1" x14ac:dyDescent="0.2">
      <c r="BC469" s="6"/>
    </row>
    <row r="470" spans="55:55" hidden="1" x14ac:dyDescent="0.2">
      <c r="BC470" s="6"/>
    </row>
    <row r="471" spans="55:55" hidden="1" x14ac:dyDescent="0.2">
      <c r="BC471" s="6"/>
    </row>
    <row r="472" spans="55:55" hidden="1" x14ac:dyDescent="0.2">
      <c r="BC472" s="6"/>
    </row>
    <row r="473" spans="55:55" hidden="1" x14ac:dyDescent="0.2">
      <c r="BC473" s="6"/>
    </row>
    <row r="474" spans="55:55" hidden="1" x14ac:dyDescent="0.2">
      <c r="BC474" s="6"/>
    </row>
    <row r="475" spans="55:55" hidden="1" x14ac:dyDescent="0.2">
      <c r="BC475" s="6"/>
    </row>
    <row r="476" spans="55:55" hidden="1" x14ac:dyDescent="0.2">
      <c r="BC476" s="6"/>
    </row>
    <row r="477" spans="55:55" hidden="1" x14ac:dyDescent="0.2">
      <c r="BC477" s="6"/>
    </row>
    <row r="478" spans="55:55" hidden="1" x14ac:dyDescent="0.2">
      <c r="BC478" s="6"/>
    </row>
    <row r="479" spans="55:55" hidden="1" x14ac:dyDescent="0.2">
      <c r="BC479" s="6"/>
    </row>
    <row r="480" spans="55:55" hidden="1" x14ac:dyDescent="0.2">
      <c r="BC480" s="6"/>
    </row>
    <row r="481" spans="55:55" hidden="1" x14ac:dyDescent="0.2">
      <c r="BC481" s="6"/>
    </row>
    <row r="482" spans="55:55" hidden="1" x14ac:dyDescent="0.2">
      <c r="BC482" s="6"/>
    </row>
    <row r="483" spans="55:55" hidden="1" x14ac:dyDescent="0.2">
      <c r="BC483" s="6"/>
    </row>
    <row r="484" spans="55:55" hidden="1" x14ac:dyDescent="0.2">
      <c r="BC484" s="6"/>
    </row>
    <row r="485" spans="55:55" hidden="1" x14ac:dyDescent="0.2">
      <c r="BC485" s="6"/>
    </row>
    <row r="486" spans="55:55" hidden="1" x14ac:dyDescent="0.2">
      <c r="BC486" s="6"/>
    </row>
    <row r="487" spans="55:55" hidden="1" x14ac:dyDescent="0.2">
      <c r="BC487" s="6"/>
    </row>
    <row r="488" spans="55:55" hidden="1" x14ac:dyDescent="0.2">
      <c r="BC488" s="6"/>
    </row>
    <row r="489" spans="55:55" hidden="1" x14ac:dyDescent="0.2">
      <c r="BC489" s="6"/>
    </row>
    <row r="490" spans="55:55" hidden="1" x14ac:dyDescent="0.2">
      <c r="BC490" s="6"/>
    </row>
    <row r="491" spans="55:55" hidden="1" x14ac:dyDescent="0.2">
      <c r="BC491" s="6"/>
    </row>
    <row r="492" spans="55:55" hidden="1" x14ac:dyDescent="0.2">
      <c r="BC492" s="6"/>
    </row>
    <row r="493" spans="55:55" hidden="1" x14ac:dyDescent="0.2">
      <c r="BC493" s="6"/>
    </row>
    <row r="494" spans="55:55" hidden="1" x14ac:dyDescent="0.2">
      <c r="BC494" s="6"/>
    </row>
    <row r="495" spans="55:55" hidden="1" x14ac:dyDescent="0.2">
      <c r="BC495" s="6"/>
    </row>
    <row r="496" spans="55:55" hidden="1" x14ac:dyDescent="0.2">
      <c r="BC496" s="6"/>
    </row>
    <row r="497" spans="55:55" hidden="1" x14ac:dyDescent="0.2">
      <c r="BC497" s="6"/>
    </row>
    <row r="498" spans="55:55" hidden="1" x14ac:dyDescent="0.2">
      <c r="BC498" s="6"/>
    </row>
    <row r="499" spans="55:55" hidden="1" x14ac:dyDescent="0.2">
      <c r="BC499" s="6"/>
    </row>
    <row r="500" spans="55:55" hidden="1" x14ac:dyDescent="0.2">
      <c r="BC500" s="6"/>
    </row>
    <row r="501" spans="55:55" hidden="1" x14ac:dyDescent="0.2">
      <c r="BC501" s="6"/>
    </row>
    <row r="502" spans="55:55" hidden="1" x14ac:dyDescent="0.2">
      <c r="BC502" s="6"/>
    </row>
    <row r="503" spans="55:55" hidden="1" x14ac:dyDescent="0.2">
      <c r="BC503" s="6"/>
    </row>
    <row r="504" spans="55:55" hidden="1" x14ac:dyDescent="0.2">
      <c r="BC504" s="6"/>
    </row>
    <row r="505" spans="55:55" hidden="1" x14ac:dyDescent="0.2">
      <c r="BC505" s="6"/>
    </row>
    <row r="506" spans="55:55" hidden="1" x14ac:dyDescent="0.2">
      <c r="BC506" s="6"/>
    </row>
    <row r="507" spans="55:55" hidden="1" x14ac:dyDescent="0.2">
      <c r="BC507" s="6"/>
    </row>
    <row r="508" spans="55:55" hidden="1" x14ac:dyDescent="0.2">
      <c r="BC508" s="6"/>
    </row>
    <row r="509" spans="55:55" hidden="1" x14ac:dyDescent="0.2">
      <c r="BC509" s="6"/>
    </row>
    <row r="510" spans="55:55" hidden="1" x14ac:dyDescent="0.2">
      <c r="BC510" s="6"/>
    </row>
    <row r="511" spans="55:55" hidden="1" x14ac:dyDescent="0.2">
      <c r="BC511" s="6"/>
    </row>
    <row r="512" spans="55:55" hidden="1" x14ac:dyDescent="0.2">
      <c r="BC512" s="6"/>
    </row>
    <row r="513" spans="55:55" hidden="1" x14ac:dyDescent="0.2">
      <c r="BC513" s="6"/>
    </row>
    <row r="514" spans="55:55" hidden="1" x14ac:dyDescent="0.2">
      <c r="BC514" s="6"/>
    </row>
    <row r="515" spans="55:55" hidden="1" x14ac:dyDescent="0.2">
      <c r="BC515" s="6"/>
    </row>
    <row r="516" spans="55:55" hidden="1" x14ac:dyDescent="0.2">
      <c r="BC516" s="6"/>
    </row>
    <row r="517" spans="55:55" hidden="1" x14ac:dyDescent="0.2">
      <c r="BC517" s="6"/>
    </row>
    <row r="518" spans="55:55" hidden="1" x14ac:dyDescent="0.2">
      <c r="BC518" s="6"/>
    </row>
    <row r="519" spans="55:55" hidden="1" x14ac:dyDescent="0.2">
      <c r="BC519" s="6"/>
    </row>
    <row r="520" spans="55:55" hidden="1" x14ac:dyDescent="0.2">
      <c r="BC520" s="6"/>
    </row>
    <row r="521" spans="55:55" hidden="1" x14ac:dyDescent="0.2">
      <c r="BC521" s="6"/>
    </row>
    <row r="522" spans="55:55" hidden="1" x14ac:dyDescent="0.2">
      <c r="BC522" s="6"/>
    </row>
    <row r="523" spans="55:55" hidden="1" x14ac:dyDescent="0.2">
      <c r="BC523" s="6"/>
    </row>
    <row r="524" spans="55:55" hidden="1" x14ac:dyDescent="0.2">
      <c r="BC524" s="6"/>
    </row>
    <row r="525" spans="55:55" hidden="1" x14ac:dyDescent="0.2">
      <c r="BC525" s="6"/>
    </row>
    <row r="526" spans="55:55" hidden="1" x14ac:dyDescent="0.2">
      <c r="BC526" s="6"/>
    </row>
    <row r="527" spans="55:55" hidden="1" x14ac:dyDescent="0.2">
      <c r="BC527" s="6"/>
    </row>
    <row r="528" spans="55:55" hidden="1" x14ac:dyDescent="0.2">
      <c r="BC528" s="6"/>
    </row>
    <row r="529" spans="55:55" hidden="1" x14ac:dyDescent="0.2">
      <c r="BC529" s="6"/>
    </row>
    <row r="530" spans="55:55" hidden="1" x14ac:dyDescent="0.2">
      <c r="BC530" s="6"/>
    </row>
    <row r="531" spans="55:55" hidden="1" x14ac:dyDescent="0.2">
      <c r="BC531" s="6"/>
    </row>
    <row r="532" spans="55:55" hidden="1" x14ac:dyDescent="0.2">
      <c r="BC532" s="6"/>
    </row>
    <row r="533" spans="55:55" hidden="1" x14ac:dyDescent="0.2">
      <c r="BC533" s="6"/>
    </row>
    <row r="534" spans="55:55" hidden="1" x14ac:dyDescent="0.2">
      <c r="BC534" s="6"/>
    </row>
    <row r="535" spans="55:55" hidden="1" x14ac:dyDescent="0.2">
      <c r="BC535" s="6"/>
    </row>
    <row r="536" spans="55:55" hidden="1" x14ac:dyDescent="0.2">
      <c r="BC536" s="6"/>
    </row>
    <row r="537" spans="55:55" hidden="1" x14ac:dyDescent="0.2">
      <c r="BC537" s="6"/>
    </row>
    <row r="538" spans="55:55" hidden="1" x14ac:dyDescent="0.2">
      <c r="BC538" s="6"/>
    </row>
    <row r="539" spans="55:55" hidden="1" x14ac:dyDescent="0.2">
      <c r="BC539" s="6"/>
    </row>
    <row r="540" spans="55:55" hidden="1" x14ac:dyDescent="0.2">
      <c r="BC540" s="6"/>
    </row>
    <row r="541" spans="55:55" hidden="1" x14ac:dyDescent="0.2">
      <c r="BC541" s="6"/>
    </row>
    <row r="542" spans="55:55" hidden="1" x14ac:dyDescent="0.2">
      <c r="BC542" s="6"/>
    </row>
    <row r="543" spans="55:55" hidden="1" x14ac:dyDescent="0.2">
      <c r="BC543" s="6"/>
    </row>
    <row r="544" spans="55:55" hidden="1" x14ac:dyDescent="0.2">
      <c r="BC544" s="6"/>
    </row>
    <row r="545" spans="55:55" hidden="1" x14ac:dyDescent="0.2">
      <c r="BC545" s="6"/>
    </row>
    <row r="546" spans="55:55" hidden="1" x14ac:dyDescent="0.2">
      <c r="BC546" s="6"/>
    </row>
    <row r="547" spans="55:55" hidden="1" x14ac:dyDescent="0.2">
      <c r="BC547" s="6"/>
    </row>
    <row r="548" spans="55:55" hidden="1" x14ac:dyDescent="0.2">
      <c r="BC548" s="6"/>
    </row>
    <row r="549" spans="55:55" hidden="1" x14ac:dyDescent="0.2">
      <c r="BC549" s="6"/>
    </row>
    <row r="550" spans="55:55" hidden="1" x14ac:dyDescent="0.2">
      <c r="BC550" s="6"/>
    </row>
    <row r="551" spans="55:55" hidden="1" x14ac:dyDescent="0.2">
      <c r="BC551" s="6"/>
    </row>
    <row r="552" spans="55:55" hidden="1" x14ac:dyDescent="0.2">
      <c r="BC552" s="6"/>
    </row>
    <row r="553" spans="55:55" hidden="1" x14ac:dyDescent="0.2">
      <c r="BC553" s="6"/>
    </row>
    <row r="554" spans="55:55" hidden="1" x14ac:dyDescent="0.2">
      <c r="BC554" s="6"/>
    </row>
    <row r="555" spans="55:55" hidden="1" x14ac:dyDescent="0.2">
      <c r="BC555" s="6"/>
    </row>
    <row r="556" spans="55:55" hidden="1" x14ac:dyDescent="0.2">
      <c r="BC556" s="6"/>
    </row>
    <row r="557" spans="55:55" hidden="1" x14ac:dyDescent="0.2">
      <c r="BC557" s="6"/>
    </row>
    <row r="558" spans="55:55" hidden="1" x14ac:dyDescent="0.2">
      <c r="BC558" s="6"/>
    </row>
    <row r="559" spans="55:55" hidden="1" x14ac:dyDescent="0.2">
      <c r="BC559" s="6"/>
    </row>
    <row r="560" spans="55:55" hidden="1" x14ac:dyDescent="0.2">
      <c r="BC560" s="6"/>
    </row>
    <row r="561" spans="55:55" hidden="1" x14ac:dyDescent="0.2">
      <c r="BC561" s="6"/>
    </row>
    <row r="562" spans="55:55" hidden="1" x14ac:dyDescent="0.2">
      <c r="BC562" s="6"/>
    </row>
    <row r="563" spans="55:55" hidden="1" x14ac:dyDescent="0.2">
      <c r="BC563" s="6"/>
    </row>
    <row r="564" spans="55:55" hidden="1" x14ac:dyDescent="0.2">
      <c r="BC564" s="6"/>
    </row>
    <row r="565" spans="55:55" hidden="1" x14ac:dyDescent="0.2">
      <c r="BC565" s="6"/>
    </row>
    <row r="566" spans="55:55" hidden="1" x14ac:dyDescent="0.2">
      <c r="BC566" s="6"/>
    </row>
    <row r="567" spans="55:55" hidden="1" x14ac:dyDescent="0.2">
      <c r="BC567" s="6"/>
    </row>
    <row r="568" spans="55:55" hidden="1" x14ac:dyDescent="0.2">
      <c r="BC568" s="6"/>
    </row>
    <row r="569" spans="55:55" hidden="1" x14ac:dyDescent="0.2">
      <c r="BC569" s="6"/>
    </row>
    <row r="570" spans="55:55" hidden="1" x14ac:dyDescent="0.2">
      <c r="BC570" s="6"/>
    </row>
    <row r="571" spans="55:55" hidden="1" x14ac:dyDescent="0.2">
      <c r="BC571" s="6"/>
    </row>
    <row r="572" spans="55:55" hidden="1" x14ac:dyDescent="0.2">
      <c r="BC572" s="6"/>
    </row>
    <row r="573" spans="55:55" hidden="1" x14ac:dyDescent="0.2">
      <c r="BC573" s="6"/>
    </row>
    <row r="574" spans="55:55" hidden="1" x14ac:dyDescent="0.2">
      <c r="BC574" s="6"/>
    </row>
    <row r="575" spans="55:55" hidden="1" x14ac:dyDescent="0.2">
      <c r="BC575" s="6"/>
    </row>
    <row r="576" spans="55:55" hidden="1" x14ac:dyDescent="0.2">
      <c r="BC576" s="6"/>
    </row>
    <row r="577" spans="55:55" hidden="1" x14ac:dyDescent="0.2">
      <c r="BC577" s="6"/>
    </row>
    <row r="578" spans="55:55" hidden="1" x14ac:dyDescent="0.2">
      <c r="BC578" s="6"/>
    </row>
    <row r="579" spans="55:55" hidden="1" x14ac:dyDescent="0.2">
      <c r="BC579" s="6"/>
    </row>
    <row r="580" spans="55:55" hidden="1" x14ac:dyDescent="0.2">
      <c r="BC580" s="6"/>
    </row>
    <row r="581" spans="55:55" hidden="1" x14ac:dyDescent="0.2">
      <c r="BC581" s="6"/>
    </row>
    <row r="582" spans="55:55" hidden="1" x14ac:dyDescent="0.2">
      <c r="BC582" s="6"/>
    </row>
    <row r="583" spans="55:55" hidden="1" x14ac:dyDescent="0.2">
      <c r="BC583" s="6"/>
    </row>
    <row r="584" spans="55:55" hidden="1" x14ac:dyDescent="0.2">
      <c r="BC584" s="6"/>
    </row>
    <row r="585" spans="55:55" hidden="1" x14ac:dyDescent="0.2">
      <c r="BC585" s="6"/>
    </row>
    <row r="586" spans="55:55" hidden="1" x14ac:dyDescent="0.2">
      <c r="BC586" s="6"/>
    </row>
    <row r="587" spans="55:55" hidden="1" x14ac:dyDescent="0.2">
      <c r="BC587" s="6"/>
    </row>
    <row r="588" spans="55:55" hidden="1" x14ac:dyDescent="0.2">
      <c r="BC588" s="6"/>
    </row>
    <row r="589" spans="55:55" hidden="1" x14ac:dyDescent="0.2">
      <c r="BC589" s="6"/>
    </row>
    <row r="590" spans="55:55" hidden="1" x14ac:dyDescent="0.2">
      <c r="BC590" s="6"/>
    </row>
    <row r="591" spans="55:55" hidden="1" x14ac:dyDescent="0.2">
      <c r="BC591" s="6"/>
    </row>
    <row r="592" spans="55:55" hidden="1" x14ac:dyDescent="0.2">
      <c r="BC592" s="6"/>
    </row>
    <row r="593" spans="55:55" hidden="1" x14ac:dyDescent="0.2">
      <c r="BC593" s="6"/>
    </row>
    <row r="594" spans="55:55" hidden="1" x14ac:dyDescent="0.2">
      <c r="BC594" s="6"/>
    </row>
    <row r="595" spans="55:55" hidden="1" x14ac:dyDescent="0.2">
      <c r="BC595" s="6"/>
    </row>
    <row r="596" spans="55:55" hidden="1" x14ac:dyDescent="0.2">
      <c r="BC596" s="6"/>
    </row>
    <row r="597" spans="55:55" hidden="1" x14ac:dyDescent="0.2">
      <c r="BC597" s="6"/>
    </row>
    <row r="598" spans="55:55" hidden="1" x14ac:dyDescent="0.2">
      <c r="BC598" s="6"/>
    </row>
    <row r="599" spans="55:55" hidden="1" x14ac:dyDescent="0.2">
      <c r="BC599" s="6"/>
    </row>
    <row r="600" spans="55:55" hidden="1" x14ac:dyDescent="0.2">
      <c r="BC600" s="6"/>
    </row>
    <row r="601" spans="55:55" hidden="1" x14ac:dyDescent="0.2">
      <c r="BC601" s="6"/>
    </row>
    <row r="602" spans="55:55" hidden="1" x14ac:dyDescent="0.2">
      <c r="BC602" s="6"/>
    </row>
    <row r="603" spans="55:55" hidden="1" x14ac:dyDescent="0.2">
      <c r="BC603" s="6"/>
    </row>
    <row r="604" spans="55:55" hidden="1" x14ac:dyDescent="0.2">
      <c r="BC604" s="6"/>
    </row>
    <row r="605" spans="55:55" hidden="1" x14ac:dyDescent="0.2">
      <c r="BC605" s="6"/>
    </row>
    <row r="606" spans="55:55" hidden="1" x14ac:dyDescent="0.2">
      <c r="BC606" s="6"/>
    </row>
    <row r="607" spans="55:55" hidden="1" x14ac:dyDescent="0.2">
      <c r="BC607" s="6"/>
    </row>
    <row r="608" spans="55:55" hidden="1" x14ac:dyDescent="0.2">
      <c r="BC608" s="6"/>
    </row>
    <row r="609" spans="55:55" hidden="1" x14ac:dyDescent="0.2">
      <c r="BC609" s="6"/>
    </row>
    <row r="610" spans="55:55" hidden="1" x14ac:dyDescent="0.2">
      <c r="BC610" s="6"/>
    </row>
    <row r="611" spans="55:55" hidden="1" x14ac:dyDescent="0.2">
      <c r="BC611" s="6"/>
    </row>
    <row r="612" spans="55:55" hidden="1" x14ac:dyDescent="0.2">
      <c r="BC612" s="6"/>
    </row>
    <row r="613" spans="55:55" hidden="1" x14ac:dyDescent="0.2">
      <c r="BC613" s="6"/>
    </row>
    <row r="614" spans="55:55" hidden="1" x14ac:dyDescent="0.2">
      <c r="BC614" s="6"/>
    </row>
    <row r="615" spans="55:55" hidden="1" x14ac:dyDescent="0.2">
      <c r="BC615" s="6"/>
    </row>
    <row r="616" spans="55:55" hidden="1" x14ac:dyDescent="0.2">
      <c r="BC616" s="6"/>
    </row>
    <row r="617" spans="55:55" hidden="1" x14ac:dyDescent="0.2">
      <c r="BC617" s="6"/>
    </row>
    <row r="618" spans="55:55" hidden="1" x14ac:dyDescent="0.2">
      <c r="BC618" s="6"/>
    </row>
    <row r="619" spans="55:55" hidden="1" x14ac:dyDescent="0.2">
      <c r="BC619" s="6"/>
    </row>
    <row r="620" spans="55:55" hidden="1" x14ac:dyDescent="0.2">
      <c r="BC620" s="6"/>
    </row>
    <row r="621" spans="55:55" hidden="1" x14ac:dyDescent="0.2">
      <c r="BC621" s="6"/>
    </row>
    <row r="622" spans="55:55" hidden="1" x14ac:dyDescent="0.2">
      <c r="BC622" s="6"/>
    </row>
    <row r="623" spans="55:55" hidden="1" x14ac:dyDescent="0.2">
      <c r="BC623" s="6"/>
    </row>
    <row r="624" spans="55:55" hidden="1" x14ac:dyDescent="0.2">
      <c r="BC624" s="6"/>
    </row>
    <row r="625" spans="55:55" hidden="1" x14ac:dyDescent="0.2">
      <c r="BC625" s="6"/>
    </row>
    <row r="626" spans="55:55" hidden="1" x14ac:dyDescent="0.2">
      <c r="BC626" s="6"/>
    </row>
    <row r="627" spans="55:55" hidden="1" x14ac:dyDescent="0.2">
      <c r="BC627" s="6"/>
    </row>
    <row r="628" spans="55:55" hidden="1" x14ac:dyDescent="0.2">
      <c r="BC628" s="6"/>
    </row>
    <row r="629" spans="55:55" hidden="1" x14ac:dyDescent="0.2">
      <c r="BC629" s="6"/>
    </row>
    <row r="630" spans="55:55" hidden="1" x14ac:dyDescent="0.2">
      <c r="BC630" s="6"/>
    </row>
    <row r="631" spans="55:55" hidden="1" x14ac:dyDescent="0.2">
      <c r="BC631" s="6"/>
    </row>
    <row r="632" spans="55:55" hidden="1" x14ac:dyDescent="0.2">
      <c r="BC632" s="6"/>
    </row>
    <row r="633" spans="55:55" hidden="1" x14ac:dyDescent="0.2">
      <c r="BC633" s="6"/>
    </row>
    <row r="634" spans="55:55" hidden="1" x14ac:dyDescent="0.2">
      <c r="BC634" s="6"/>
    </row>
    <row r="635" spans="55:55" hidden="1" x14ac:dyDescent="0.2">
      <c r="BC635" s="6"/>
    </row>
    <row r="636" spans="55:55" hidden="1" x14ac:dyDescent="0.2">
      <c r="BC636" s="6"/>
    </row>
    <row r="637" spans="55:55" hidden="1" x14ac:dyDescent="0.2">
      <c r="BC637" s="6"/>
    </row>
    <row r="638" spans="55:55" hidden="1" x14ac:dyDescent="0.2">
      <c r="BC638" s="6"/>
    </row>
    <row r="639" spans="55:55" hidden="1" x14ac:dyDescent="0.2">
      <c r="BC639" s="6"/>
    </row>
    <row r="640" spans="55:55" hidden="1" x14ac:dyDescent="0.2">
      <c r="BC640" s="6"/>
    </row>
    <row r="641" spans="55:55" hidden="1" x14ac:dyDescent="0.2">
      <c r="BC641" s="6"/>
    </row>
    <row r="642" spans="55:55" hidden="1" x14ac:dyDescent="0.2">
      <c r="BC642" s="6"/>
    </row>
    <row r="643" spans="55:55" hidden="1" x14ac:dyDescent="0.2">
      <c r="BC643" s="6"/>
    </row>
    <row r="644" spans="55:55" hidden="1" x14ac:dyDescent="0.2">
      <c r="BC644" s="6"/>
    </row>
    <row r="645" spans="55:55" hidden="1" x14ac:dyDescent="0.2">
      <c r="BC645" s="6"/>
    </row>
    <row r="646" spans="55:55" hidden="1" x14ac:dyDescent="0.2">
      <c r="BC646" s="6"/>
    </row>
    <row r="647" spans="55:55" hidden="1" x14ac:dyDescent="0.2">
      <c r="BC647" s="6"/>
    </row>
    <row r="648" spans="55:55" hidden="1" x14ac:dyDescent="0.2">
      <c r="BC648" s="6"/>
    </row>
    <row r="649" spans="55:55" hidden="1" x14ac:dyDescent="0.2">
      <c r="BC649" s="6"/>
    </row>
    <row r="650" spans="55:55" hidden="1" x14ac:dyDescent="0.2">
      <c r="BC650" s="6"/>
    </row>
    <row r="651" spans="55:55" hidden="1" x14ac:dyDescent="0.2">
      <c r="BC651" s="6"/>
    </row>
    <row r="652" spans="55:55" hidden="1" x14ac:dyDescent="0.2">
      <c r="BC652" s="6"/>
    </row>
    <row r="653" spans="55:55" hidden="1" x14ac:dyDescent="0.2">
      <c r="BC653" s="6"/>
    </row>
    <row r="654" spans="55:55" hidden="1" x14ac:dyDescent="0.2">
      <c r="BC654" s="6"/>
    </row>
    <row r="655" spans="55:55" hidden="1" x14ac:dyDescent="0.2">
      <c r="BC655" s="6"/>
    </row>
    <row r="656" spans="55:55" hidden="1" x14ac:dyDescent="0.2">
      <c r="BC656" s="6"/>
    </row>
    <row r="657" spans="55:55" hidden="1" x14ac:dyDescent="0.2">
      <c r="BC657" s="6"/>
    </row>
    <row r="658" spans="55:55" hidden="1" x14ac:dyDescent="0.2">
      <c r="BC658" s="6"/>
    </row>
    <row r="659" spans="55:55" hidden="1" x14ac:dyDescent="0.2">
      <c r="BC659" s="6"/>
    </row>
    <row r="660" spans="55:55" hidden="1" x14ac:dyDescent="0.2">
      <c r="BC660" s="6"/>
    </row>
    <row r="661" spans="55:55" hidden="1" x14ac:dyDescent="0.2">
      <c r="BC661" s="6"/>
    </row>
    <row r="662" spans="55:55" hidden="1" x14ac:dyDescent="0.2">
      <c r="BC662" s="6"/>
    </row>
    <row r="663" spans="55:55" hidden="1" x14ac:dyDescent="0.2">
      <c r="BC663" s="6"/>
    </row>
    <row r="664" spans="55:55" hidden="1" x14ac:dyDescent="0.2">
      <c r="BC664" s="6"/>
    </row>
    <row r="665" spans="55:55" hidden="1" x14ac:dyDescent="0.2">
      <c r="BC665" s="6"/>
    </row>
    <row r="666" spans="55:55" hidden="1" x14ac:dyDescent="0.2">
      <c r="BC666" s="6"/>
    </row>
    <row r="667" spans="55:55" hidden="1" x14ac:dyDescent="0.2">
      <c r="BC667" s="6"/>
    </row>
    <row r="668" spans="55:55" hidden="1" x14ac:dyDescent="0.2">
      <c r="BC668" s="6"/>
    </row>
    <row r="669" spans="55:55" hidden="1" x14ac:dyDescent="0.2">
      <c r="BC669" s="6"/>
    </row>
    <row r="670" spans="55:55" hidden="1" x14ac:dyDescent="0.2">
      <c r="BC670" s="6"/>
    </row>
    <row r="671" spans="55:55" hidden="1" x14ac:dyDescent="0.2">
      <c r="BC671" s="6"/>
    </row>
    <row r="672" spans="55:55" hidden="1" x14ac:dyDescent="0.2">
      <c r="BC672" s="6"/>
    </row>
    <row r="673" spans="55:55" hidden="1" x14ac:dyDescent="0.2">
      <c r="BC673" s="6"/>
    </row>
    <row r="674" spans="55:55" hidden="1" x14ac:dyDescent="0.2">
      <c r="BC674" s="6"/>
    </row>
    <row r="675" spans="55:55" hidden="1" x14ac:dyDescent="0.2">
      <c r="BC675" s="6"/>
    </row>
    <row r="676" spans="55:55" hidden="1" x14ac:dyDescent="0.2">
      <c r="BC676" s="6"/>
    </row>
    <row r="677" spans="55:55" hidden="1" x14ac:dyDescent="0.2">
      <c r="BC677" s="6"/>
    </row>
    <row r="678" spans="55:55" hidden="1" x14ac:dyDescent="0.2">
      <c r="BC678" s="6"/>
    </row>
    <row r="679" spans="55:55" hidden="1" x14ac:dyDescent="0.2">
      <c r="BC679" s="6"/>
    </row>
    <row r="680" spans="55:55" hidden="1" x14ac:dyDescent="0.2">
      <c r="BC680" s="6"/>
    </row>
    <row r="681" spans="55:55" hidden="1" x14ac:dyDescent="0.2">
      <c r="BC681" s="6"/>
    </row>
    <row r="682" spans="55:55" hidden="1" x14ac:dyDescent="0.2">
      <c r="BC682" s="6"/>
    </row>
    <row r="683" spans="55:55" hidden="1" x14ac:dyDescent="0.2">
      <c r="BC683" s="6"/>
    </row>
    <row r="684" spans="55:55" hidden="1" x14ac:dyDescent="0.2">
      <c r="BC684" s="6"/>
    </row>
    <row r="685" spans="55:55" hidden="1" x14ac:dyDescent="0.2">
      <c r="BC685" s="6"/>
    </row>
    <row r="686" spans="55:55" hidden="1" x14ac:dyDescent="0.2">
      <c r="BC686" s="6"/>
    </row>
    <row r="687" spans="55:55" hidden="1" x14ac:dyDescent="0.2">
      <c r="BC687" s="6"/>
    </row>
    <row r="688" spans="55:55" hidden="1" x14ac:dyDescent="0.2">
      <c r="BC688" s="6"/>
    </row>
    <row r="689" spans="55:55" hidden="1" x14ac:dyDescent="0.2">
      <c r="BC689" s="6"/>
    </row>
    <row r="690" spans="55:55" hidden="1" x14ac:dyDescent="0.2">
      <c r="BC690" s="6"/>
    </row>
    <row r="691" spans="55:55" hidden="1" x14ac:dyDescent="0.2">
      <c r="BC691" s="6"/>
    </row>
    <row r="692" spans="55:55" hidden="1" x14ac:dyDescent="0.2">
      <c r="BC692" s="6"/>
    </row>
    <row r="693" spans="55:55" hidden="1" x14ac:dyDescent="0.2">
      <c r="BC693" s="6"/>
    </row>
    <row r="694" spans="55:55" hidden="1" x14ac:dyDescent="0.2">
      <c r="BC694" s="6"/>
    </row>
    <row r="695" spans="55:55" hidden="1" x14ac:dyDescent="0.2">
      <c r="BC695" s="6"/>
    </row>
    <row r="696" spans="55:55" hidden="1" x14ac:dyDescent="0.2">
      <c r="BC696" s="6"/>
    </row>
    <row r="697" spans="55:55" hidden="1" x14ac:dyDescent="0.2">
      <c r="BC697" s="6"/>
    </row>
    <row r="698" spans="55:55" hidden="1" x14ac:dyDescent="0.2">
      <c r="BC698" s="6"/>
    </row>
    <row r="699" spans="55:55" hidden="1" x14ac:dyDescent="0.2">
      <c r="BC699" s="6"/>
    </row>
    <row r="700" spans="55:55" hidden="1" x14ac:dyDescent="0.2">
      <c r="BC700" s="6"/>
    </row>
    <row r="701" spans="55:55" hidden="1" x14ac:dyDescent="0.2">
      <c r="BC701" s="6"/>
    </row>
    <row r="702" spans="55:55" hidden="1" x14ac:dyDescent="0.2">
      <c r="BC702" s="6"/>
    </row>
    <row r="703" spans="55:55" hidden="1" x14ac:dyDescent="0.2">
      <c r="BC703" s="6"/>
    </row>
    <row r="704" spans="55:55" hidden="1" x14ac:dyDescent="0.2">
      <c r="BC704" s="6"/>
    </row>
    <row r="705" spans="55:55" hidden="1" x14ac:dyDescent="0.2">
      <c r="BC705" s="6"/>
    </row>
    <row r="706" spans="55:55" hidden="1" x14ac:dyDescent="0.2">
      <c r="BC706" s="6"/>
    </row>
    <row r="707" spans="55:55" hidden="1" x14ac:dyDescent="0.2">
      <c r="BC707" s="6"/>
    </row>
    <row r="708" spans="55:55" hidden="1" x14ac:dyDescent="0.2">
      <c r="BC708" s="6"/>
    </row>
    <row r="709" spans="55:55" hidden="1" x14ac:dyDescent="0.2">
      <c r="BC709" s="6"/>
    </row>
    <row r="710" spans="55:55" hidden="1" x14ac:dyDescent="0.2">
      <c r="BC710" s="6"/>
    </row>
    <row r="711" spans="55:55" hidden="1" x14ac:dyDescent="0.2">
      <c r="BC711" s="6"/>
    </row>
    <row r="712" spans="55:55" hidden="1" x14ac:dyDescent="0.2">
      <c r="BC712" s="6"/>
    </row>
    <row r="713" spans="55:55" hidden="1" x14ac:dyDescent="0.2">
      <c r="BC713" s="6"/>
    </row>
    <row r="714" spans="55:55" hidden="1" x14ac:dyDescent="0.2">
      <c r="BC714" s="6"/>
    </row>
    <row r="715" spans="55:55" hidden="1" x14ac:dyDescent="0.2">
      <c r="BC715" s="6"/>
    </row>
    <row r="716" spans="55:55" hidden="1" x14ac:dyDescent="0.2">
      <c r="BC716" s="6"/>
    </row>
    <row r="717" spans="55:55" hidden="1" x14ac:dyDescent="0.2">
      <c r="BC717" s="6"/>
    </row>
    <row r="718" spans="55:55" hidden="1" x14ac:dyDescent="0.2">
      <c r="BC718" s="6"/>
    </row>
    <row r="719" spans="55:55" hidden="1" x14ac:dyDescent="0.2">
      <c r="BC719" s="6"/>
    </row>
    <row r="720" spans="55:55" hidden="1" x14ac:dyDescent="0.2">
      <c r="BC720" s="6"/>
    </row>
    <row r="721" spans="55:55" hidden="1" x14ac:dyDescent="0.2">
      <c r="BC721" s="6"/>
    </row>
    <row r="722" spans="55:55" hidden="1" x14ac:dyDescent="0.2">
      <c r="BC722" s="6"/>
    </row>
    <row r="723" spans="55:55" hidden="1" x14ac:dyDescent="0.2">
      <c r="BC723" s="6"/>
    </row>
    <row r="724" spans="55:55" hidden="1" x14ac:dyDescent="0.2">
      <c r="BC724" s="6"/>
    </row>
    <row r="725" spans="55:55" hidden="1" x14ac:dyDescent="0.2">
      <c r="BC725" s="6"/>
    </row>
    <row r="726" spans="55:55" hidden="1" x14ac:dyDescent="0.2">
      <c r="BC726" s="6"/>
    </row>
    <row r="727" spans="55:55" hidden="1" x14ac:dyDescent="0.2">
      <c r="BC727" s="6"/>
    </row>
    <row r="728" spans="55:55" hidden="1" x14ac:dyDescent="0.2">
      <c r="BC728" s="6"/>
    </row>
    <row r="729" spans="55:55" hidden="1" x14ac:dyDescent="0.2">
      <c r="BC729" s="6"/>
    </row>
    <row r="730" spans="55:55" hidden="1" x14ac:dyDescent="0.2">
      <c r="BC730" s="6"/>
    </row>
    <row r="731" spans="55:55" hidden="1" x14ac:dyDescent="0.2">
      <c r="BC731" s="6"/>
    </row>
    <row r="732" spans="55:55" hidden="1" x14ac:dyDescent="0.2">
      <c r="BC732" s="6"/>
    </row>
    <row r="733" spans="55:55" hidden="1" x14ac:dyDescent="0.2">
      <c r="BC733" s="6"/>
    </row>
    <row r="734" spans="55:55" hidden="1" x14ac:dyDescent="0.2">
      <c r="BC734" s="6"/>
    </row>
    <row r="735" spans="55:55" hidden="1" x14ac:dyDescent="0.2">
      <c r="BC735" s="6"/>
    </row>
    <row r="736" spans="55:55" hidden="1" x14ac:dyDescent="0.2">
      <c r="BC736" s="6"/>
    </row>
    <row r="737" spans="55:55" hidden="1" x14ac:dyDescent="0.2">
      <c r="BC737" s="6"/>
    </row>
    <row r="738" spans="55:55" hidden="1" x14ac:dyDescent="0.2">
      <c r="BC738" s="6"/>
    </row>
    <row r="739" spans="55:55" hidden="1" x14ac:dyDescent="0.2">
      <c r="BC739" s="6"/>
    </row>
    <row r="740" spans="55:55" hidden="1" x14ac:dyDescent="0.2">
      <c r="BC740" s="6"/>
    </row>
    <row r="741" spans="55:55" hidden="1" x14ac:dyDescent="0.2">
      <c r="BC741" s="6"/>
    </row>
    <row r="742" spans="55:55" hidden="1" x14ac:dyDescent="0.2">
      <c r="BC742" s="6"/>
    </row>
    <row r="743" spans="55:55" hidden="1" x14ac:dyDescent="0.2">
      <c r="BC743" s="6"/>
    </row>
    <row r="744" spans="55:55" hidden="1" x14ac:dyDescent="0.2">
      <c r="BC744" s="6"/>
    </row>
    <row r="745" spans="55:55" hidden="1" x14ac:dyDescent="0.2">
      <c r="BC745" s="6"/>
    </row>
    <row r="746" spans="55:55" hidden="1" x14ac:dyDescent="0.2">
      <c r="BC746" s="6"/>
    </row>
    <row r="747" spans="55:55" hidden="1" x14ac:dyDescent="0.2">
      <c r="BC747" s="6"/>
    </row>
    <row r="748" spans="55:55" hidden="1" x14ac:dyDescent="0.2">
      <c r="BC748" s="6"/>
    </row>
    <row r="749" spans="55:55" hidden="1" x14ac:dyDescent="0.2">
      <c r="BC749" s="6"/>
    </row>
    <row r="750" spans="55:55" hidden="1" x14ac:dyDescent="0.2">
      <c r="BC750" s="6"/>
    </row>
    <row r="751" spans="55:55" hidden="1" x14ac:dyDescent="0.2">
      <c r="BC751" s="6"/>
    </row>
    <row r="752" spans="55:55" hidden="1" x14ac:dyDescent="0.2">
      <c r="BC752" s="6"/>
    </row>
    <row r="753" spans="55:55" hidden="1" x14ac:dyDescent="0.2">
      <c r="BC753" s="6"/>
    </row>
    <row r="754" spans="55:55" hidden="1" x14ac:dyDescent="0.2">
      <c r="BC754" s="6"/>
    </row>
    <row r="755" spans="55:55" hidden="1" x14ac:dyDescent="0.2">
      <c r="BC755" s="6"/>
    </row>
    <row r="756" spans="55:55" hidden="1" x14ac:dyDescent="0.2">
      <c r="BC756" s="6"/>
    </row>
    <row r="757" spans="55:55" hidden="1" x14ac:dyDescent="0.2">
      <c r="BC757" s="6"/>
    </row>
    <row r="758" spans="55:55" hidden="1" x14ac:dyDescent="0.2">
      <c r="BC758" s="6"/>
    </row>
    <row r="759" spans="55:55" hidden="1" x14ac:dyDescent="0.2">
      <c r="BC759" s="6"/>
    </row>
    <row r="760" spans="55:55" hidden="1" x14ac:dyDescent="0.2">
      <c r="BC760" s="6"/>
    </row>
    <row r="761" spans="55:55" hidden="1" x14ac:dyDescent="0.2">
      <c r="BC761" s="6"/>
    </row>
    <row r="762" spans="55:55" hidden="1" x14ac:dyDescent="0.2">
      <c r="BC762" s="6"/>
    </row>
    <row r="763" spans="55:55" hidden="1" x14ac:dyDescent="0.2">
      <c r="BC763" s="6"/>
    </row>
    <row r="764" spans="55:55" hidden="1" x14ac:dyDescent="0.2">
      <c r="BC764" s="6"/>
    </row>
    <row r="765" spans="55:55" hidden="1" x14ac:dyDescent="0.2">
      <c r="BC765" s="6"/>
    </row>
    <row r="766" spans="55:55" hidden="1" x14ac:dyDescent="0.2">
      <c r="BC766" s="6"/>
    </row>
    <row r="767" spans="55:55" hidden="1" x14ac:dyDescent="0.2">
      <c r="BC767" s="6"/>
    </row>
    <row r="768" spans="55:55" hidden="1" x14ac:dyDescent="0.2">
      <c r="BC768" s="6"/>
    </row>
    <row r="769" spans="55:55" hidden="1" x14ac:dyDescent="0.2">
      <c r="BC769" s="6"/>
    </row>
    <row r="770" spans="55:55" hidden="1" x14ac:dyDescent="0.2">
      <c r="BC770" s="6"/>
    </row>
    <row r="771" spans="55:55" hidden="1" x14ac:dyDescent="0.2">
      <c r="BC771" s="6"/>
    </row>
    <row r="772" spans="55:55" hidden="1" x14ac:dyDescent="0.2">
      <c r="BC772" s="6"/>
    </row>
    <row r="773" spans="55:55" hidden="1" x14ac:dyDescent="0.2">
      <c r="BC773" s="6"/>
    </row>
    <row r="774" spans="55:55" hidden="1" x14ac:dyDescent="0.2">
      <c r="BC774" s="6"/>
    </row>
    <row r="775" spans="55:55" hidden="1" x14ac:dyDescent="0.2">
      <c r="BC775" s="6"/>
    </row>
    <row r="776" spans="55:55" hidden="1" x14ac:dyDescent="0.2">
      <c r="BC776" s="6"/>
    </row>
    <row r="777" spans="55:55" hidden="1" x14ac:dyDescent="0.2">
      <c r="BC777" s="6"/>
    </row>
    <row r="778" spans="55:55" hidden="1" x14ac:dyDescent="0.2">
      <c r="BC778" s="6"/>
    </row>
    <row r="779" spans="55:55" hidden="1" x14ac:dyDescent="0.2">
      <c r="BC779" s="6"/>
    </row>
    <row r="780" spans="55:55" hidden="1" x14ac:dyDescent="0.2">
      <c r="BC780" s="6"/>
    </row>
    <row r="781" spans="55:55" hidden="1" x14ac:dyDescent="0.2">
      <c r="BC781" s="6"/>
    </row>
    <row r="782" spans="55:55" hidden="1" x14ac:dyDescent="0.2">
      <c r="BC782" s="6"/>
    </row>
    <row r="783" spans="55:55" hidden="1" x14ac:dyDescent="0.2">
      <c r="BC783" s="6"/>
    </row>
    <row r="784" spans="55:55" hidden="1" x14ac:dyDescent="0.2">
      <c r="BC784" s="6"/>
    </row>
    <row r="785" spans="55:55" hidden="1" x14ac:dyDescent="0.2">
      <c r="BC785" s="6"/>
    </row>
    <row r="786" spans="55:55" hidden="1" x14ac:dyDescent="0.2">
      <c r="BC786" s="6"/>
    </row>
    <row r="787" spans="55:55" hidden="1" x14ac:dyDescent="0.2">
      <c r="BC787" s="6"/>
    </row>
    <row r="788" spans="55:55" hidden="1" x14ac:dyDescent="0.2">
      <c r="BC788" s="6"/>
    </row>
    <row r="789" spans="55:55" hidden="1" x14ac:dyDescent="0.2">
      <c r="BC789" s="6"/>
    </row>
    <row r="790" spans="55:55" hidden="1" x14ac:dyDescent="0.2">
      <c r="BC790" s="6"/>
    </row>
    <row r="791" spans="55:55" hidden="1" x14ac:dyDescent="0.2">
      <c r="BC791" s="6"/>
    </row>
    <row r="792" spans="55:55" hidden="1" x14ac:dyDescent="0.2">
      <c r="BC792" s="6"/>
    </row>
    <row r="793" spans="55:55" hidden="1" x14ac:dyDescent="0.2">
      <c r="BC793" s="6"/>
    </row>
    <row r="794" spans="55:55" hidden="1" x14ac:dyDescent="0.2">
      <c r="BC794" s="6"/>
    </row>
    <row r="795" spans="55:55" hidden="1" x14ac:dyDescent="0.2">
      <c r="BC795" s="6"/>
    </row>
    <row r="796" spans="55:55" hidden="1" x14ac:dyDescent="0.2">
      <c r="BC796" s="6"/>
    </row>
    <row r="797" spans="55:55" hidden="1" x14ac:dyDescent="0.2">
      <c r="BC797" s="6"/>
    </row>
    <row r="798" spans="55:55" hidden="1" x14ac:dyDescent="0.2">
      <c r="BC798" s="6"/>
    </row>
    <row r="799" spans="55:55" hidden="1" x14ac:dyDescent="0.2">
      <c r="BC799" s="6"/>
    </row>
    <row r="800" spans="55:55" hidden="1" x14ac:dyDescent="0.2">
      <c r="BC800" s="6"/>
    </row>
    <row r="801" spans="55:55" hidden="1" x14ac:dyDescent="0.2">
      <c r="BC801" s="6"/>
    </row>
    <row r="802" spans="55:55" hidden="1" x14ac:dyDescent="0.2">
      <c r="BC802" s="6"/>
    </row>
    <row r="803" spans="55:55" hidden="1" x14ac:dyDescent="0.2">
      <c r="BC803" s="6"/>
    </row>
    <row r="804" spans="55:55" hidden="1" x14ac:dyDescent="0.2">
      <c r="BC804" s="6"/>
    </row>
    <row r="805" spans="55:55" hidden="1" x14ac:dyDescent="0.2">
      <c r="BC805" s="6"/>
    </row>
    <row r="806" spans="55:55" hidden="1" x14ac:dyDescent="0.2">
      <c r="BC806" s="6"/>
    </row>
    <row r="807" spans="55:55" hidden="1" x14ac:dyDescent="0.2">
      <c r="BC807" s="6"/>
    </row>
    <row r="808" spans="55:55" hidden="1" x14ac:dyDescent="0.2">
      <c r="BC808" s="6"/>
    </row>
    <row r="809" spans="55:55" hidden="1" x14ac:dyDescent="0.2">
      <c r="BC809" s="6"/>
    </row>
    <row r="810" spans="55:55" hidden="1" x14ac:dyDescent="0.2">
      <c r="BC810" s="6"/>
    </row>
    <row r="811" spans="55:55" hidden="1" x14ac:dyDescent="0.2">
      <c r="BC811" s="6"/>
    </row>
    <row r="812" spans="55:55" hidden="1" x14ac:dyDescent="0.2">
      <c r="BC812" s="6"/>
    </row>
    <row r="813" spans="55:55" hidden="1" x14ac:dyDescent="0.2">
      <c r="BC813" s="6"/>
    </row>
    <row r="814" spans="55:55" hidden="1" x14ac:dyDescent="0.2">
      <c r="BC814" s="6"/>
    </row>
    <row r="815" spans="55:55" hidden="1" x14ac:dyDescent="0.2">
      <c r="BC815" s="6"/>
    </row>
    <row r="816" spans="55:55" hidden="1" x14ac:dyDescent="0.2">
      <c r="BC816" s="6"/>
    </row>
    <row r="817" spans="55:55" hidden="1" x14ac:dyDescent="0.2">
      <c r="BC817" s="6"/>
    </row>
    <row r="818" spans="55:55" hidden="1" x14ac:dyDescent="0.2">
      <c r="BC818" s="6"/>
    </row>
    <row r="819" spans="55:55" hidden="1" x14ac:dyDescent="0.2">
      <c r="BC819" s="6"/>
    </row>
    <row r="820" spans="55:55" hidden="1" x14ac:dyDescent="0.2">
      <c r="BC820" s="6"/>
    </row>
    <row r="821" spans="55:55" hidden="1" x14ac:dyDescent="0.2">
      <c r="BC821" s="6"/>
    </row>
    <row r="822" spans="55:55" hidden="1" x14ac:dyDescent="0.2">
      <c r="BC822" s="6"/>
    </row>
    <row r="823" spans="55:55" hidden="1" x14ac:dyDescent="0.2">
      <c r="BC823" s="6"/>
    </row>
    <row r="824" spans="55:55" hidden="1" x14ac:dyDescent="0.2">
      <c r="BC824" s="6"/>
    </row>
    <row r="825" spans="55:55" hidden="1" x14ac:dyDescent="0.2">
      <c r="BC825" s="6"/>
    </row>
    <row r="826" spans="55:55" hidden="1" x14ac:dyDescent="0.2">
      <c r="BC826" s="6"/>
    </row>
    <row r="827" spans="55:55" hidden="1" x14ac:dyDescent="0.2">
      <c r="BC827" s="6"/>
    </row>
    <row r="828" spans="55:55" hidden="1" x14ac:dyDescent="0.2">
      <c r="BC828" s="6"/>
    </row>
    <row r="829" spans="55:55" hidden="1" x14ac:dyDescent="0.2">
      <c r="BC829" s="6"/>
    </row>
    <row r="830" spans="55:55" hidden="1" x14ac:dyDescent="0.2">
      <c r="BC830" s="6"/>
    </row>
    <row r="831" spans="55:55" hidden="1" x14ac:dyDescent="0.2">
      <c r="BC831" s="6"/>
    </row>
    <row r="832" spans="55:55" hidden="1" x14ac:dyDescent="0.2">
      <c r="BC832" s="6"/>
    </row>
    <row r="833" spans="55:55" hidden="1" x14ac:dyDescent="0.2">
      <c r="BC833" s="6"/>
    </row>
    <row r="834" spans="55:55" hidden="1" x14ac:dyDescent="0.2">
      <c r="BC834" s="6"/>
    </row>
    <row r="835" spans="55:55" hidden="1" x14ac:dyDescent="0.2">
      <c r="BC835" s="6"/>
    </row>
    <row r="836" spans="55:55" hidden="1" x14ac:dyDescent="0.2">
      <c r="BC836" s="6"/>
    </row>
    <row r="837" spans="55:55" hidden="1" x14ac:dyDescent="0.2">
      <c r="BC837" s="6"/>
    </row>
    <row r="838" spans="55:55" hidden="1" x14ac:dyDescent="0.2">
      <c r="BC838" s="6"/>
    </row>
    <row r="839" spans="55:55" hidden="1" x14ac:dyDescent="0.2">
      <c r="BC839" s="6"/>
    </row>
    <row r="840" spans="55:55" hidden="1" x14ac:dyDescent="0.2">
      <c r="BC840" s="6"/>
    </row>
    <row r="841" spans="55:55" hidden="1" x14ac:dyDescent="0.2">
      <c r="BC841" s="6"/>
    </row>
    <row r="842" spans="55:55" hidden="1" x14ac:dyDescent="0.2">
      <c r="BC842" s="6"/>
    </row>
    <row r="843" spans="55:55" hidden="1" x14ac:dyDescent="0.2">
      <c r="BC843" s="6"/>
    </row>
    <row r="844" spans="55:55" hidden="1" x14ac:dyDescent="0.2">
      <c r="BC844" s="6"/>
    </row>
    <row r="845" spans="55:55" hidden="1" x14ac:dyDescent="0.2">
      <c r="BC845" s="6"/>
    </row>
    <row r="846" spans="55:55" hidden="1" x14ac:dyDescent="0.2">
      <c r="BC846" s="6"/>
    </row>
    <row r="847" spans="55:55" hidden="1" x14ac:dyDescent="0.2">
      <c r="BC847" s="6"/>
    </row>
    <row r="848" spans="55:55" hidden="1" x14ac:dyDescent="0.2">
      <c r="BC848" s="6"/>
    </row>
    <row r="849" spans="55:55" hidden="1" x14ac:dyDescent="0.2">
      <c r="BC849" s="6"/>
    </row>
    <row r="850" spans="55:55" hidden="1" x14ac:dyDescent="0.2">
      <c r="BC850" s="6"/>
    </row>
    <row r="851" spans="55:55" hidden="1" x14ac:dyDescent="0.2">
      <c r="BC851" s="6"/>
    </row>
    <row r="852" spans="55:55" hidden="1" x14ac:dyDescent="0.2">
      <c r="BC852" s="6"/>
    </row>
    <row r="853" spans="55:55" hidden="1" x14ac:dyDescent="0.2">
      <c r="BC853" s="6"/>
    </row>
    <row r="854" spans="55:55" hidden="1" x14ac:dyDescent="0.2">
      <c r="BC854" s="6"/>
    </row>
    <row r="855" spans="55:55" hidden="1" x14ac:dyDescent="0.2">
      <c r="BC855" s="6"/>
    </row>
    <row r="856" spans="55:55" hidden="1" x14ac:dyDescent="0.2">
      <c r="BC856" s="6"/>
    </row>
    <row r="857" spans="55:55" hidden="1" x14ac:dyDescent="0.2">
      <c r="BC857" s="6"/>
    </row>
    <row r="858" spans="55:55" hidden="1" x14ac:dyDescent="0.2">
      <c r="BC858" s="6"/>
    </row>
    <row r="859" spans="55:55" hidden="1" x14ac:dyDescent="0.2">
      <c r="BC859" s="6"/>
    </row>
    <row r="860" spans="55:55" hidden="1" x14ac:dyDescent="0.2">
      <c r="BC860" s="6"/>
    </row>
    <row r="861" spans="55:55" hidden="1" x14ac:dyDescent="0.2">
      <c r="BC861" s="6"/>
    </row>
    <row r="862" spans="55:55" hidden="1" x14ac:dyDescent="0.2">
      <c r="BC862" s="6"/>
    </row>
    <row r="863" spans="55:55" hidden="1" x14ac:dyDescent="0.2">
      <c r="BC863" s="6"/>
    </row>
    <row r="864" spans="55:55" hidden="1" x14ac:dyDescent="0.2">
      <c r="BC864" s="6"/>
    </row>
    <row r="865" spans="55:55" hidden="1" x14ac:dyDescent="0.2">
      <c r="BC865" s="6"/>
    </row>
    <row r="866" spans="55:55" hidden="1" x14ac:dyDescent="0.2">
      <c r="BC866" s="6"/>
    </row>
    <row r="867" spans="55:55" hidden="1" x14ac:dyDescent="0.2">
      <c r="BC867" s="6"/>
    </row>
    <row r="868" spans="55:55" hidden="1" x14ac:dyDescent="0.2">
      <c r="BC868" s="6"/>
    </row>
    <row r="869" spans="55:55" hidden="1" x14ac:dyDescent="0.2">
      <c r="BC869" s="6"/>
    </row>
    <row r="870" spans="55:55" hidden="1" x14ac:dyDescent="0.2">
      <c r="BC870" s="6"/>
    </row>
    <row r="871" spans="55:55" hidden="1" x14ac:dyDescent="0.2">
      <c r="BC871" s="6"/>
    </row>
    <row r="872" spans="55:55" hidden="1" x14ac:dyDescent="0.2">
      <c r="BC872" s="6"/>
    </row>
    <row r="873" spans="55:55" hidden="1" x14ac:dyDescent="0.2">
      <c r="BC873" s="6"/>
    </row>
    <row r="874" spans="55:55" hidden="1" x14ac:dyDescent="0.2">
      <c r="BC874" s="6"/>
    </row>
    <row r="875" spans="55:55" hidden="1" x14ac:dyDescent="0.2">
      <c r="BC875" s="6"/>
    </row>
    <row r="876" spans="55:55" hidden="1" x14ac:dyDescent="0.2">
      <c r="BC876" s="6"/>
    </row>
    <row r="877" spans="55:55" hidden="1" x14ac:dyDescent="0.2">
      <c r="BC877" s="6"/>
    </row>
    <row r="878" spans="55:55" hidden="1" x14ac:dyDescent="0.2">
      <c r="BC878" s="6"/>
    </row>
    <row r="879" spans="55:55" hidden="1" x14ac:dyDescent="0.2">
      <c r="BC879" s="6"/>
    </row>
    <row r="880" spans="55:55" hidden="1" x14ac:dyDescent="0.2">
      <c r="BC880" s="6"/>
    </row>
    <row r="881" spans="55:55" hidden="1" x14ac:dyDescent="0.2">
      <c r="BC881" s="6"/>
    </row>
    <row r="882" spans="55:55" hidden="1" x14ac:dyDescent="0.2">
      <c r="BC882" s="6"/>
    </row>
    <row r="883" spans="55:55" hidden="1" x14ac:dyDescent="0.2">
      <c r="BC883" s="6"/>
    </row>
    <row r="884" spans="55:55" hidden="1" x14ac:dyDescent="0.2">
      <c r="BC884" s="6"/>
    </row>
    <row r="885" spans="55:55" hidden="1" x14ac:dyDescent="0.2">
      <c r="BC885" s="6"/>
    </row>
    <row r="886" spans="55:55" hidden="1" x14ac:dyDescent="0.2">
      <c r="BC886" s="6"/>
    </row>
    <row r="887" spans="55:55" hidden="1" x14ac:dyDescent="0.2">
      <c r="BC887" s="6"/>
    </row>
    <row r="888" spans="55:55" hidden="1" x14ac:dyDescent="0.2">
      <c r="BC888" s="6"/>
    </row>
    <row r="889" spans="55:55" hidden="1" x14ac:dyDescent="0.2">
      <c r="BC889" s="6"/>
    </row>
    <row r="890" spans="55:55" hidden="1" x14ac:dyDescent="0.2">
      <c r="BC890" s="6"/>
    </row>
    <row r="891" spans="55:55" hidden="1" x14ac:dyDescent="0.2">
      <c r="BC891" s="6"/>
    </row>
    <row r="892" spans="55:55" hidden="1" x14ac:dyDescent="0.2">
      <c r="BC892" s="6"/>
    </row>
    <row r="893" spans="55:55" hidden="1" x14ac:dyDescent="0.2">
      <c r="BC893" s="6"/>
    </row>
    <row r="894" spans="55:55" hidden="1" x14ac:dyDescent="0.2">
      <c r="BC894" s="6"/>
    </row>
    <row r="895" spans="55:55" hidden="1" x14ac:dyDescent="0.2">
      <c r="BC895" s="6"/>
    </row>
    <row r="896" spans="55:55" hidden="1" x14ac:dyDescent="0.2">
      <c r="BC896" s="6"/>
    </row>
    <row r="897" spans="55:55" hidden="1" x14ac:dyDescent="0.2">
      <c r="BC897" s="6"/>
    </row>
    <row r="898" spans="55:55" hidden="1" x14ac:dyDescent="0.2">
      <c r="BC898" s="6"/>
    </row>
    <row r="899" spans="55:55" hidden="1" x14ac:dyDescent="0.2">
      <c r="BC899" s="6"/>
    </row>
    <row r="900" spans="55:55" hidden="1" x14ac:dyDescent="0.2">
      <c r="BC900" s="6"/>
    </row>
    <row r="901" spans="55:55" hidden="1" x14ac:dyDescent="0.2">
      <c r="BC901" s="6"/>
    </row>
    <row r="902" spans="55:55" hidden="1" x14ac:dyDescent="0.2">
      <c r="BC902" s="6"/>
    </row>
    <row r="903" spans="55:55" hidden="1" x14ac:dyDescent="0.2">
      <c r="BC903" s="6"/>
    </row>
    <row r="904" spans="55:55" hidden="1" x14ac:dyDescent="0.2">
      <c r="BC904" s="6"/>
    </row>
    <row r="905" spans="55:55" hidden="1" x14ac:dyDescent="0.2">
      <c r="BC905" s="6"/>
    </row>
    <row r="906" spans="55:55" hidden="1" x14ac:dyDescent="0.2">
      <c r="BC906" s="6"/>
    </row>
    <row r="907" spans="55:55" hidden="1" x14ac:dyDescent="0.2">
      <c r="BC907" s="6"/>
    </row>
    <row r="908" spans="55:55" hidden="1" x14ac:dyDescent="0.2">
      <c r="BC908" s="6"/>
    </row>
    <row r="909" spans="55:55" hidden="1" x14ac:dyDescent="0.2">
      <c r="BC909" s="6"/>
    </row>
    <row r="910" spans="55:55" hidden="1" x14ac:dyDescent="0.2">
      <c r="BC910" s="6"/>
    </row>
    <row r="911" spans="55:55" hidden="1" x14ac:dyDescent="0.2">
      <c r="BC911" s="6"/>
    </row>
    <row r="912" spans="55:55" hidden="1" x14ac:dyDescent="0.2">
      <c r="BC912" s="6"/>
    </row>
    <row r="913" spans="55:55" hidden="1" x14ac:dyDescent="0.2">
      <c r="BC913" s="6"/>
    </row>
    <row r="914" spans="55:55" hidden="1" x14ac:dyDescent="0.2">
      <c r="BC914" s="6"/>
    </row>
    <row r="915" spans="55:55" hidden="1" x14ac:dyDescent="0.2">
      <c r="BC915" s="6"/>
    </row>
    <row r="916" spans="55:55" hidden="1" x14ac:dyDescent="0.2">
      <c r="BC916" s="6"/>
    </row>
    <row r="917" spans="55:55" hidden="1" x14ac:dyDescent="0.2">
      <c r="BC917" s="6"/>
    </row>
    <row r="918" spans="55:55" hidden="1" x14ac:dyDescent="0.2">
      <c r="BC918" s="6"/>
    </row>
    <row r="919" spans="55:55" hidden="1" x14ac:dyDescent="0.2">
      <c r="BC919" s="6"/>
    </row>
    <row r="920" spans="55:55" hidden="1" x14ac:dyDescent="0.2">
      <c r="BC920" s="6"/>
    </row>
    <row r="921" spans="55:55" hidden="1" x14ac:dyDescent="0.2">
      <c r="BC921" s="6"/>
    </row>
    <row r="922" spans="55:55" hidden="1" x14ac:dyDescent="0.2">
      <c r="BC922" s="6"/>
    </row>
    <row r="923" spans="55:55" hidden="1" x14ac:dyDescent="0.2">
      <c r="BC923" s="6"/>
    </row>
    <row r="924" spans="55:55" hidden="1" x14ac:dyDescent="0.2">
      <c r="BC924" s="6"/>
    </row>
    <row r="925" spans="55:55" hidden="1" x14ac:dyDescent="0.2">
      <c r="BC925" s="6"/>
    </row>
    <row r="926" spans="55:55" hidden="1" x14ac:dyDescent="0.2">
      <c r="BC926" s="6"/>
    </row>
    <row r="927" spans="55:55" hidden="1" x14ac:dyDescent="0.2">
      <c r="BC927" s="6"/>
    </row>
    <row r="928" spans="55:55" hidden="1" x14ac:dyDescent="0.2">
      <c r="BC928" s="6"/>
    </row>
    <row r="929" spans="55:55" hidden="1" x14ac:dyDescent="0.2">
      <c r="BC929" s="6"/>
    </row>
    <row r="930" spans="55:55" hidden="1" x14ac:dyDescent="0.2">
      <c r="BC930" s="6"/>
    </row>
    <row r="931" spans="55:55" hidden="1" x14ac:dyDescent="0.2">
      <c r="BC931" s="6"/>
    </row>
    <row r="932" spans="55:55" hidden="1" x14ac:dyDescent="0.2">
      <c r="BC932" s="6"/>
    </row>
    <row r="933" spans="55:55" hidden="1" x14ac:dyDescent="0.2">
      <c r="BC933" s="6"/>
    </row>
    <row r="934" spans="55:55" hidden="1" x14ac:dyDescent="0.2">
      <c r="BC934" s="6"/>
    </row>
    <row r="935" spans="55:55" hidden="1" x14ac:dyDescent="0.2">
      <c r="BC935" s="6"/>
    </row>
    <row r="936" spans="55:55" hidden="1" x14ac:dyDescent="0.2">
      <c r="BC936" s="6"/>
    </row>
    <row r="937" spans="55:55" hidden="1" x14ac:dyDescent="0.2">
      <c r="BC937" s="6"/>
    </row>
    <row r="938" spans="55:55" hidden="1" x14ac:dyDescent="0.2">
      <c r="BC938" s="6"/>
    </row>
    <row r="939" spans="55:55" hidden="1" x14ac:dyDescent="0.2">
      <c r="BC939" s="6"/>
    </row>
    <row r="940" spans="55:55" hidden="1" x14ac:dyDescent="0.2">
      <c r="BC940" s="6"/>
    </row>
    <row r="941" spans="55:55" hidden="1" x14ac:dyDescent="0.2">
      <c r="BC941" s="6"/>
    </row>
    <row r="942" spans="55:55" hidden="1" x14ac:dyDescent="0.2">
      <c r="BC942" s="6"/>
    </row>
    <row r="943" spans="55:55" hidden="1" x14ac:dyDescent="0.2">
      <c r="BC943" s="6"/>
    </row>
    <row r="944" spans="55:55" hidden="1" x14ac:dyDescent="0.2">
      <c r="BC944" s="6"/>
    </row>
    <row r="945" spans="55:55" hidden="1" x14ac:dyDescent="0.2">
      <c r="BC945" s="6"/>
    </row>
    <row r="946" spans="55:55" hidden="1" x14ac:dyDescent="0.2">
      <c r="BC946" s="6"/>
    </row>
    <row r="947" spans="55:55" hidden="1" x14ac:dyDescent="0.2">
      <c r="BC947" s="6"/>
    </row>
    <row r="948" spans="55:55" hidden="1" x14ac:dyDescent="0.2">
      <c r="BC948" s="6"/>
    </row>
    <row r="949" spans="55:55" hidden="1" x14ac:dyDescent="0.2">
      <c r="BC949" s="6"/>
    </row>
    <row r="950" spans="55:55" hidden="1" x14ac:dyDescent="0.2">
      <c r="BC950" s="6"/>
    </row>
    <row r="951" spans="55:55" hidden="1" x14ac:dyDescent="0.2">
      <c r="BC951" s="6"/>
    </row>
    <row r="952" spans="55:55" hidden="1" x14ac:dyDescent="0.2">
      <c r="BC952" s="6"/>
    </row>
    <row r="953" spans="55:55" hidden="1" x14ac:dyDescent="0.2">
      <c r="BC953" s="6"/>
    </row>
    <row r="954" spans="55:55" hidden="1" x14ac:dyDescent="0.2">
      <c r="BC954" s="6"/>
    </row>
    <row r="955" spans="55:55" hidden="1" x14ac:dyDescent="0.2">
      <c r="BC955" s="6"/>
    </row>
    <row r="956" spans="55:55" hidden="1" x14ac:dyDescent="0.2">
      <c r="BC956" s="6"/>
    </row>
    <row r="957" spans="55:55" hidden="1" x14ac:dyDescent="0.2">
      <c r="BC957" s="6"/>
    </row>
    <row r="958" spans="55:55" hidden="1" x14ac:dyDescent="0.2">
      <c r="BC958" s="6"/>
    </row>
    <row r="959" spans="55:55" hidden="1" x14ac:dyDescent="0.2">
      <c r="BC959" s="6"/>
    </row>
    <row r="960" spans="55:55" hidden="1" x14ac:dyDescent="0.2">
      <c r="BC960" s="6"/>
    </row>
    <row r="961" spans="55:55" hidden="1" x14ac:dyDescent="0.2">
      <c r="BC961" s="6"/>
    </row>
    <row r="962" spans="55:55" hidden="1" x14ac:dyDescent="0.2">
      <c r="BC962" s="6"/>
    </row>
    <row r="963" spans="55:55" hidden="1" x14ac:dyDescent="0.2">
      <c r="BC963" s="6"/>
    </row>
    <row r="964" spans="55:55" hidden="1" x14ac:dyDescent="0.2">
      <c r="BC964" s="6"/>
    </row>
    <row r="965" spans="55:55" hidden="1" x14ac:dyDescent="0.2">
      <c r="BC965" s="6"/>
    </row>
    <row r="966" spans="55:55" hidden="1" x14ac:dyDescent="0.2">
      <c r="BC966" s="6"/>
    </row>
    <row r="967" spans="55:55" hidden="1" x14ac:dyDescent="0.2">
      <c r="BC967" s="6"/>
    </row>
    <row r="968" spans="55:55" hidden="1" x14ac:dyDescent="0.2">
      <c r="BC968" s="6"/>
    </row>
    <row r="969" spans="55:55" hidden="1" x14ac:dyDescent="0.2">
      <c r="BC969" s="6"/>
    </row>
    <row r="970" spans="55:55" hidden="1" x14ac:dyDescent="0.2">
      <c r="BC970" s="6"/>
    </row>
    <row r="971" spans="55:55" hidden="1" x14ac:dyDescent="0.2">
      <c r="BC971" s="6"/>
    </row>
    <row r="972" spans="55:55" hidden="1" x14ac:dyDescent="0.2">
      <c r="BC972" s="6"/>
    </row>
    <row r="973" spans="55:55" hidden="1" x14ac:dyDescent="0.2">
      <c r="BC973" s="6"/>
    </row>
    <row r="974" spans="55:55" hidden="1" x14ac:dyDescent="0.2">
      <c r="BC974" s="6"/>
    </row>
    <row r="975" spans="55:55" hidden="1" x14ac:dyDescent="0.2">
      <c r="BC975" s="6"/>
    </row>
    <row r="976" spans="55:55" hidden="1" x14ac:dyDescent="0.2">
      <c r="BC976" s="6"/>
    </row>
    <row r="977" spans="55:55" hidden="1" x14ac:dyDescent="0.2">
      <c r="BC977" s="6"/>
    </row>
    <row r="978" spans="55:55" hidden="1" x14ac:dyDescent="0.2">
      <c r="BC978" s="6"/>
    </row>
    <row r="979" spans="55:55" hidden="1" x14ac:dyDescent="0.2">
      <c r="BC979" s="6"/>
    </row>
    <row r="980" spans="55:55" hidden="1" x14ac:dyDescent="0.2">
      <c r="BC980" s="6"/>
    </row>
    <row r="981" spans="55:55" hidden="1" x14ac:dyDescent="0.2">
      <c r="BC981" s="6"/>
    </row>
    <row r="982" spans="55:55" hidden="1" x14ac:dyDescent="0.2">
      <c r="BC982" s="6"/>
    </row>
    <row r="983" spans="55:55" hidden="1" x14ac:dyDescent="0.2">
      <c r="BC983" s="6"/>
    </row>
    <row r="984" spans="55:55" hidden="1" x14ac:dyDescent="0.2">
      <c r="BC984" s="6"/>
    </row>
    <row r="985" spans="55:55" hidden="1" x14ac:dyDescent="0.2">
      <c r="BC985" s="6"/>
    </row>
    <row r="986" spans="55:55" hidden="1" x14ac:dyDescent="0.2">
      <c r="BC986" s="6"/>
    </row>
    <row r="987" spans="55:55" hidden="1" x14ac:dyDescent="0.2">
      <c r="BC987" s="6"/>
    </row>
    <row r="988" spans="55:55" hidden="1" x14ac:dyDescent="0.2">
      <c r="BC988" s="6"/>
    </row>
    <row r="989" spans="55:55" hidden="1" x14ac:dyDescent="0.2">
      <c r="BC989" s="6"/>
    </row>
    <row r="990" spans="55:55" hidden="1" x14ac:dyDescent="0.2">
      <c r="BC990" s="6"/>
    </row>
    <row r="991" spans="55:55" hidden="1" x14ac:dyDescent="0.2">
      <c r="BC991" s="6"/>
    </row>
    <row r="992" spans="55:55" hidden="1" x14ac:dyDescent="0.2">
      <c r="BC992" s="6"/>
    </row>
    <row r="993" spans="55:55" hidden="1" x14ac:dyDescent="0.2">
      <c r="BC993" s="6"/>
    </row>
    <row r="994" spans="55:55" hidden="1" x14ac:dyDescent="0.2">
      <c r="BC994" s="6"/>
    </row>
    <row r="995" spans="55:55" hidden="1" x14ac:dyDescent="0.2">
      <c r="BC995" s="6"/>
    </row>
    <row r="996" spans="55:55" hidden="1" x14ac:dyDescent="0.2">
      <c r="BC996" s="6"/>
    </row>
    <row r="997" spans="55:55" hidden="1" x14ac:dyDescent="0.2">
      <c r="BC997" s="6"/>
    </row>
    <row r="998" spans="55:55" hidden="1" x14ac:dyDescent="0.2">
      <c r="BC998" s="6"/>
    </row>
    <row r="999" spans="55:55" hidden="1" x14ac:dyDescent="0.2">
      <c r="BC999" s="6"/>
    </row>
    <row r="1000" spans="55:55" hidden="1" x14ac:dyDescent="0.2">
      <c r="BC1000" s="6"/>
    </row>
    <row r="1001" spans="55:55" hidden="1" x14ac:dyDescent="0.2">
      <c r="BC1001" s="6"/>
    </row>
    <row r="1002" spans="55:55" hidden="1" x14ac:dyDescent="0.2">
      <c r="BC1002" s="6"/>
    </row>
    <row r="1003" spans="55:55" hidden="1" x14ac:dyDescent="0.2">
      <c r="BC1003" s="6"/>
    </row>
    <row r="1004" spans="55:55" hidden="1" x14ac:dyDescent="0.2">
      <c r="BC1004" s="6"/>
    </row>
    <row r="1005" spans="55:55" hidden="1" x14ac:dyDescent="0.2">
      <c r="BC1005" s="6"/>
    </row>
    <row r="1006" spans="55:55" hidden="1" x14ac:dyDescent="0.2">
      <c r="BC1006" s="6"/>
    </row>
    <row r="1007" spans="55:55" hidden="1" x14ac:dyDescent="0.2">
      <c r="BC1007" s="6"/>
    </row>
    <row r="1008" spans="55:55" hidden="1" x14ac:dyDescent="0.2">
      <c r="BC1008" s="6"/>
    </row>
    <row r="1009" spans="55:55" hidden="1" x14ac:dyDescent="0.2">
      <c r="BC1009" s="6"/>
    </row>
    <row r="1010" spans="55:55" hidden="1" x14ac:dyDescent="0.2">
      <c r="BC1010" s="6"/>
    </row>
    <row r="1011" spans="55:55" hidden="1" x14ac:dyDescent="0.2">
      <c r="BC1011" s="6"/>
    </row>
    <row r="1012" spans="55:55" hidden="1" x14ac:dyDescent="0.2">
      <c r="BC1012" s="6"/>
    </row>
    <row r="1013" spans="55:55" hidden="1" x14ac:dyDescent="0.2">
      <c r="BC1013" s="6"/>
    </row>
    <row r="1014" spans="55:55" hidden="1" x14ac:dyDescent="0.2">
      <c r="BC1014" s="6"/>
    </row>
    <row r="1015" spans="55:55" hidden="1" x14ac:dyDescent="0.2">
      <c r="BC1015" s="6"/>
    </row>
    <row r="1016" spans="55:55" hidden="1" x14ac:dyDescent="0.2">
      <c r="BC1016" s="6"/>
    </row>
    <row r="1017" spans="55:55" hidden="1" x14ac:dyDescent="0.2">
      <c r="BC1017" s="6"/>
    </row>
    <row r="1018" spans="55:55" hidden="1" x14ac:dyDescent="0.2">
      <c r="BC1018" s="6"/>
    </row>
    <row r="1019" spans="55:55" hidden="1" x14ac:dyDescent="0.2">
      <c r="BC1019" s="6"/>
    </row>
    <row r="1020" spans="55:55" hidden="1" x14ac:dyDescent="0.2">
      <c r="BC1020" s="6"/>
    </row>
    <row r="1021" spans="55:55" hidden="1" x14ac:dyDescent="0.2">
      <c r="BC1021" s="6"/>
    </row>
    <row r="1022" spans="55:55" hidden="1" x14ac:dyDescent="0.2">
      <c r="BC1022" s="6"/>
    </row>
    <row r="1023" spans="55:55" hidden="1" x14ac:dyDescent="0.2">
      <c r="BC1023" s="6"/>
    </row>
    <row r="1024" spans="55:55" hidden="1" x14ac:dyDescent="0.2">
      <c r="BC1024" s="6"/>
    </row>
    <row r="1025" spans="55:55" hidden="1" x14ac:dyDescent="0.2">
      <c r="BC1025" s="6"/>
    </row>
    <row r="1026" spans="55:55" hidden="1" x14ac:dyDescent="0.2">
      <c r="BC1026" s="6"/>
    </row>
    <row r="1027" spans="55:55" hidden="1" x14ac:dyDescent="0.2">
      <c r="BC1027" s="6"/>
    </row>
    <row r="1028" spans="55:55" hidden="1" x14ac:dyDescent="0.2">
      <c r="BC1028" s="6"/>
    </row>
    <row r="1029" spans="55:55" hidden="1" x14ac:dyDescent="0.2">
      <c r="BC1029" s="6"/>
    </row>
    <row r="1030" spans="55:55" hidden="1" x14ac:dyDescent="0.2">
      <c r="BC1030" s="6"/>
    </row>
    <row r="1031" spans="55:55" hidden="1" x14ac:dyDescent="0.2">
      <c r="BC1031" s="6"/>
    </row>
    <row r="1032" spans="55:55" hidden="1" x14ac:dyDescent="0.2">
      <c r="BC1032" s="6"/>
    </row>
    <row r="1033" spans="55:55" hidden="1" x14ac:dyDescent="0.2">
      <c r="BC1033" s="6"/>
    </row>
    <row r="1034" spans="55:55" hidden="1" x14ac:dyDescent="0.2">
      <c r="BC1034" s="6"/>
    </row>
    <row r="1035" spans="55:55" hidden="1" x14ac:dyDescent="0.2">
      <c r="BC1035" s="6"/>
    </row>
    <row r="1036" spans="55:55" hidden="1" x14ac:dyDescent="0.2">
      <c r="BC1036" s="6"/>
    </row>
    <row r="1037" spans="55:55" hidden="1" x14ac:dyDescent="0.2">
      <c r="BC1037" s="6"/>
    </row>
    <row r="1038" spans="55:55" hidden="1" x14ac:dyDescent="0.2">
      <c r="BC1038" s="6"/>
    </row>
    <row r="1039" spans="55:55" hidden="1" x14ac:dyDescent="0.2">
      <c r="BC1039" s="6"/>
    </row>
    <row r="1040" spans="55:55" hidden="1" x14ac:dyDescent="0.2">
      <c r="BC1040" s="6"/>
    </row>
    <row r="1041" spans="55:55" hidden="1" x14ac:dyDescent="0.2">
      <c r="BC1041" s="6"/>
    </row>
    <row r="1042" spans="55:55" hidden="1" x14ac:dyDescent="0.2">
      <c r="BC1042" s="6"/>
    </row>
    <row r="1043" spans="55:55" hidden="1" x14ac:dyDescent="0.2">
      <c r="BC1043" s="6"/>
    </row>
    <row r="1044" spans="55:55" hidden="1" x14ac:dyDescent="0.2">
      <c r="BC1044" s="6"/>
    </row>
    <row r="1045" spans="55:55" hidden="1" x14ac:dyDescent="0.2">
      <c r="BC1045" s="6"/>
    </row>
    <row r="1046" spans="55:55" hidden="1" x14ac:dyDescent="0.2">
      <c r="BC1046" s="6"/>
    </row>
    <row r="1047" spans="55:55" hidden="1" x14ac:dyDescent="0.2">
      <c r="BC1047" s="6"/>
    </row>
    <row r="1048" spans="55:55" hidden="1" x14ac:dyDescent="0.2">
      <c r="BC1048" s="6"/>
    </row>
    <row r="1049" spans="55:55" hidden="1" x14ac:dyDescent="0.2">
      <c r="BC1049" s="6"/>
    </row>
    <row r="1050" spans="55:55" hidden="1" x14ac:dyDescent="0.2">
      <c r="BC1050" s="6"/>
    </row>
    <row r="1051" spans="55:55" hidden="1" x14ac:dyDescent="0.2">
      <c r="BC1051" s="6"/>
    </row>
    <row r="1052" spans="55:55" hidden="1" x14ac:dyDescent="0.2">
      <c r="BC1052" s="6"/>
    </row>
    <row r="1053" spans="55:55" hidden="1" x14ac:dyDescent="0.2">
      <c r="BC1053" s="6"/>
    </row>
    <row r="1054" spans="55:55" hidden="1" x14ac:dyDescent="0.2">
      <c r="BC1054" s="6"/>
    </row>
    <row r="1055" spans="55:55" hidden="1" x14ac:dyDescent="0.2">
      <c r="BC1055" s="6"/>
    </row>
    <row r="1056" spans="55:55" hidden="1" x14ac:dyDescent="0.2">
      <c r="BC1056" s="6"/>
    </row>
    <row r="1057" spans="55:55" hidden="1" x14ac:dyDescent="0.2">
      <c r="BC1057" s="6"/>
    </row>
    <row r="1058" spans="55:55" hidden="1" x14ac:dyDescent="0.2">
      <c r="BC1058" s="6"/>
    </row>
    <row r="1059" spans="55:55" hidden="1" x14ac:dyDescent="0.2">
      <c r="BC1059" s="6"/>
    </row>
    <row r="1060" spans="55:55" hidden="1" x14ac:dyDescent="0.2">
      <c r="BC1060" s="6"/>
    </row>
    <row r="1061" spans="55:55" hidden="1" x14ac:dyDescent="0.2">
      <c r="BC1061" s="6"/>
    </row>
    <row r="1062" spans="55:55" hidden="1" x14ac:dyDescent="0.2">
      <c r="BC1062" s="6"/>
    </row>
    <row r="1063" spans="55:55" hidden="1" x14ac:dyDescent="0.2">
      <c r="BC1063" s="6"/>
    </row>
    <row r="1064" spans="55:55" hidden="1" x14ac:dyDescent="0.2">
      <c r="BC1064" s="6"/>
    </row>
    <row r="1065" spans="55:55" hidden="1" x14ac:dyDescent="0.2">
      <c r="BC1065" s="6"/>
    </row>
    <row r="1066" spans="55:55" hidden="1" x14ac:dyDescent="0.2">
      <c r="BC1066" s="6"/>
    </row>
    <row r="1067" spans="55:55" hidden="1" x14ac:dyDescent="0.2">
      <c r="BC1067" s="6"/>
    </row>
    <row r="1068" spans="55:55" hidden="1" x14ac:dyDescent="0.2">
      <c r="BC1068" s="6"/>
    </row>
    <row r="1069" spans="55:55" hidden="1" x14ac:dyDescent="0.2">
      <c r="BC1069" s="6"/>
    </row>
    <row r="1070" spans="55:55" hidden="1" x14ac:dyDescent="0.2">
      <c r="BC1070" s="6"/>
    </row>
    <row r="1071" spans="55:55" hidden="1" x14ac:dyDescent="0.2">
      <c r="BC1071" s="6"/>
    </row>
    <row r="1072" spans="55:55" hidden="1" x14ac:dyDescent="0.2">
      <c r="BC1072" s="6"/>
    </row>
    <row r="1073" spans="55:55" hidden="1" x14ac:dyDescent="0.2">
      <c r="BC1073" s="6"/>
    </row>
    <row r="1074" spans="55:55" hidden="1" x14ac:dyDescent="0.2">
      <c r="BC1074" s="6"/>
    </row>
    <row r="1075" spans="55:55" hidden="1" x14ac:dyDescent="0.2">
      <c r="BC1075" s="6"/>
    </row>
    <row r="1076" spans="55:55" hidden="1" x14ac:dyDescent="0.2">
      <c r="BC1076" s="6"/>
    </row>
    <row r="1077" spans="55:55" hidden="1" x14ac:dyDescent="0.2">
      <c r="BC1077" s="6"/>
    </row>
    <row r="1078" spans="55:55" hidden="1" x14ac:dyDescent="0.2">
      <c r="BC1078" s="6"/>
    </row>
    <row r="1079" spans="55:55" hidden="1" x14ac:dyDescent="0.2">
      <c r="BC1079" s="6"/>
    </row>
    <row r="1080" spans="55:55" hidden="1" x14ac:dyDescent="0.2">
      <c r="BC1080" s="6"/>
    </row>
    <row r="1081" spans="55:55" hidden="1" x14ac:dyDescent="0.2">
      <c r="BC1081" s="6"/>
    </row>
    <row r="1082" spans="55:55" hidden="1" x14ac:dyDescent="0.2">
      <c r="BC1082" s="6"/>
    </row>
    <row r="1083" spans="55:55" hidden="1" x14ac:dyDescent="0.2">
      <c r="BC1083" s="6"/>
    </row>
    <row r="1084" spans="55:55" hidden="1" x14ac:dyDescent="0.2">
      <c r="BC1084" s="6"/>
    </row>
    <row r="1085" spans="55:55" hidden="1" x14ac:dyDescent="0.2">
      <c r="BC1085" s="6"/>
    </row>
    <row r="1086" spans="55:55" hidden="1" x14ac:dyDescent="0.2">
      <c r="BC1086" s="6"/>
    </row>
    <row r="1087" spans="55:55" hidden="1" x14ac:dyDescent="0.2">
      <c r="BC1087" s="6"/>
    </row>
    <row r="1088" spans="55:55" hidden="1" x14ac:dyDescent="0.2">
      <c r="BC1088" s="6"/>
    </row>
    <row r="1089" spans="55:55" hidden="1" x14ac:dyDescent="0.2">
      <c r="BC1089" s="6"/>
    </row>
    <row r="1090" spans="55:55" hidden="1" x14ac:dyDescent="0.2">
      <c r="BC1090" s="6"/>
    </row>
    <row r="1091" spans="55:55" hidden="1" x14ac:dyDescent="0.2">
      <c r="BC1091" s="6"/>
    </row>
    <row r="1092" spans="55:55" hidden="1" x14ac:dyDescent="0.2">
      <c r="BC1092" s="6"/>
    </row>
    <row r="1093" spans="55:55" hidden="1" x14ac:dyDescent="0.2">
      <c r="BC1093" s="6"/>
    </row>
    <row r="1094" spans="55:55" hidden="1" x14ac:dyDescent="0.2">
      <c r="BC1094" s="6"/>
    </row>
    <row r="1095" spans="55:55" hidden="1" x14ac:dyDescent="0.2">
      <c r="BC1095" s="6"/>
    </row>
    <row r="1096" spans="55:55" hidden="1" x14ac:dyDescent="0.2">
      <c r="BC1096" s="6"/>
    </row>
    <row r="1097" spans="55:55" hidden="1" x14ac:dyDescent="0.2">
      <c r="BC1097" s="6"/>
    </row>
    <row r="1098" spans="55:55" hidden="1" x14ac:dyDescent="0.2">
      <c r="BC1098" s="6"/>
    </row>
    <row r="1099" spans="55:55" hidden="1" x14ac:dyDescent="0.2">
      <c r="BC1099" s="6"/>
    </row>
    <row r="1100" spans="55:55" hidden="1" x14ac:dyDescent="0.2">
      <c r="BC1100" s="6"/>
    </row>
    <row r="1101" spans="55:55" hidden="1" x14ac:dyDescent="0.2">
      <c r="BC1101" s="6"/>
    </row>
    <row r="1102" spans="55:55" hidden="1" x14ac:dyDescent="0.2">
      <c r="BC1102" s="6"/>
    </row>
    <row r="1103" spans="55:55" hidden="1" x14ac:dyDescent="0.2">
      <c r="BC1103" s="6"/>
    </row>
    <row r="1104" spans="55:55" hidden="1" x14ac:dyDescent="0.2">
      <c r="BC1104" s="6"/>
    </row>
    <row r="1105" spans="55:55" hidden="1" x14ac:dyDescent="0.2">
      <c r="BC1105" s="6"/>
    </row>
    <row r="1106" spans="55:55" hidden="1" x14ac:dyDescent="0.2">
      <c r="BC1106" s="6"/>
    </row>
    <row r="1107" spans="55:55" hidden="1" x14ac:dyDescent="0.2">
      <c r="BC1107" s="6"/>
    </row>
    <row r="1108" spans="55:55" hidden="1" x14ac:dyDescent="0.2">
      <c r="BC1108" s="6"/>
    </row>
    <row r="1109" spans="55:55" hidden="1" x14ac:dyDescent="0.2">
      <c r="BC1109" s="6"/>
    </row>
    <row r="1110" spans="55:55" hidden="1" x14ac:dyDescent="0.2">
      <c r="BC1110" s="6"/>
    </row>
    <row r="1111" spans="55:55" hidden="1" x14ac:dyDescent="0.2">
      <c r="BC1111" s="6"/>
    </row>
    <row r="1112" spans="55:55" hidden="1" x14ac:dyDescent="0.2">
      <c r="BC1112" s="6"/>
    </row>
    <row r="1113" spans="55:55" hidden="1" x14ac:dyDescent="0.2">
      <c r="BC1113" s="6"/>
    </row>
    <row r="1114" spans="55:55" hidden="1" x14ac:dyDescent="0.2">
      <c r="BC1114" s="6"/>
    </row>
    <row r="1115" spans="55:55" hidden="1" x14ac:dyDescent="0.2">
      <c r="BC1115" s="6"/>
    </row>
    <row r="1116" spans="55:55" hidden="1" x14ac:dyDescent="0.2">
      <c r="BC1116" s="6"/>
    </row>
    <row r="1117" spans="55:55" hidden="1" x14ac:dyDescent="0.2">
      <c r="BC1117" s="6"/>
    </row>
    <row r="1118" spans="55:55" hidden="1" x14ac:dyDescent="0.2">
      <c r="BC1118" s="6"/>
    </row>
    <row r="1119" spans="55:55" hidden="1" x14ac:dyDescent="0.2">
      <c r="BC1119" s="6"/>
    </row>
    <row r="1120" spans="55:55" hidden="1" x14ac:dyDescent="0.2">
      <c r="BC1120" s="6"/>
    </row>
    <row r="1121" spans="55:55" hidden="1" x14ac:dyDescent="0.2">
      <c r="BC1121" s="6"/>
    </row>
    <row r="1122" spans="55:55" hidden="1" x14ac:dyDescent="0.2">
      <c r="BC1122" s="6"/>
    </row>
    <row r="1123" spans="55:55" hidden="1" x14ac:dyDescent="0.2">
      <c r="BC1123" s="6"/>
    </row>
    <row r="1124" spans="55:55" hidden="1" x14ac:dyDescent="0.2">
      <c r="BC1124" s="6"/>
    </row>
    <row r="1125" spans="55:55" hidden="1" x14ac:dyDescent="0.2">
      <c r="BC1125" s="6"/>
    </row>
    <row r="1126" spans="55:55" hidden="1" x14ac:dyDescent="0.2">
      <c r="BC1126" s="6"/>
    </row>
    <row r="1127" spans="55:55" hidden="1" x14ac:dyDescent="0.2">
      <c r="BC1127" s="6"/>
    </row>
    <row r="1128" spans="55:55" hidden="1" x14ac:dyDescent="0.2">
      <c r="BC1128" s="6"/>
    </row>
    <row r="1129" spans="55:55" hidden="1" x14ac:dyDescent="0.2">
      <c r="BC1129" s="6"/>
    </row>
    <row r="1130" spans="55:55" hidden="1" x14ac:dyDescent="0.2">
      <c r="BC1130" s="6"/>
    </row>
    <row r="1131" spans="55:55" hidden="1" x14ac:dyDescent="0.2">
      <c r="BC1131" s="6"/>
    </row>
    <row r="1132" spans="55:55" hidden="1" x14ac:dyDescent="0.2">
      <c r="BC1132" s="6"/>
    </row>
    <row r="1133" spans="55:55" hidden="1" x14ac:dyDescent="0.2">
      <c r="BC1133" s="6"/>
    </row>
    <row r="1134" spans="55:55" hidden="1" x14ac:dyDescent="0.2">
      <c r="BC1134" s="6"/>
    </row>
    <row r="1135" spans="55:55" hidden="1" x14ac:dyDescent="0.2">
      <c r="BC1135" s="6"/>
    </row>
    <row r="1136" spans="55:55" hidden="1" x14ac:dyDescent="0.2">
      <c r="BC1136" s="6"/>
    </row>
    <row r="1137" spans="55:55" hidden="1" x14ac:dyDescent="0.2">
      <c r="BC1137" s="6"/>
    </row>
    <row r="1138" spans="55:55" hidden="1" x14ac:dyDescent="0.2">
      <c r="BC1138" s="6"/>
    </row>
    <row r="1139" spans="55:55" hidden="1" x14ac:dyDescent="0.2">
      <c r="BC1139" s="6"/>
    </row>
    <row r="1140" spans="55:55" hidden="1" x14ac:dyDescent="0.2">
      <c r="BC1140" s="6"/>
    </row>
    <row r="1141" spans="55:55" hidden="1" x14ac:dyDescent="0.2">
      <c r="BC1141" s="6"/>
    </row>
    <row r="1142" spans="55:55" hidden="1" x14ac:dyDescent="0.2">
      <c r="BC1142" s="6"/>
    </row>
    <row r="1143" spans="55:55" hidden="1" x14ac:dyDescent="0.2">
      <c r="BC1143" s="6"/>
    </row>
    <row r="1144" spans="55:55" hidden="1" x14ac:dyDescent="0.2">
      <c r="BC1144" s="6"/>
    </row>
    <row r="1145" spans="55:55" hidden="1" x14ac:dyDescent="0.2">
      <c r="BC1145" s="6"/>
    </row>
    <row r="1146" spans="55:55" hidden="1" x14ac:dyDescent="0.2">
      <c r="BC1146" s="6"/>
    </row>
    <row r="1147" spans="55:55" hidden="1" x14ac:dyDescent="0.2">
      <c r="BC1147" s="6"/>
    </row>
    <row r="1148" spans="55:55" hidden="1" x14ac:dyDescent="0.2">
      <c r="BC1148" s="6"/>
    </row>
    <row r="1149" spans="55:55" hidden="1" x14ac:dyDescent="0.2">
      <c r="BC1149" s="6"/>
    </row>
    <row r="1150" spans="55:55" hidden="1" x14ac:dyDescent="0.2">
      <c r="BC1150" s="6"/>
    </row>
    <row r="1151" spans="55:55" hidden="1" x14ac:dyDescent="0.2">
      <c r="BC1151" s="6"/>
    </row>
    <row r="1152" spans="55:55" hidden="1" x14ac:dyDescent="0.2">
      <c r="BC1152" s="6"/>
    </row>
    <row r="1153" spans="55:55" hidden="1" x14ac:dyDescent="0.2">
      <c r="BC1153" s="6"/>
    </row>
    <row r="1154" spans="55:55" hidden="1" x14ac:dyDescent="0.2">
      <c r="BC1154" s="6"/>
    </row>
    <row r="1155" spans="55:55" hidden="1" x14ac:dyDescent="0.2">
      <c r="BC1155" s="6"/>
    </row>
    <row r="1156" spans="55:55" hidden="1" x14ac:dyDescent="0.2">
      <c r="BC1156" s="6"/>
    </row>
    <row r="1157" spans="55:55" hidden="1" x14ac:dyDescent="0.2">
      <c r="BC1157" s="6"/>
    </row>
    <row r="1158" spans="55:55" hidden="1" x14ac:dyDescent="0.2">
      <c r="BC1158" s="6"/>
    </row>
    <row r="1159" spans="55:55" hidden="1" x14ac:dyDescent="0.2">
      <c r="BC1159" s="6"/>
    </row>
    <row r="1160" spans="55:55" hidden="1" x14ac:dyDescent="0.2">
      <c r="BC1160" s="6"/>
    </row>
    <row r="1161" spans="55:55" hidden="1" x14ac:dyDescent="0.2">
      <c r="BC1161" s="6"/>
    </row>
    <row r="1162" spans="55:55" hidden="1" x14ac:dyDescent="0.2">
      <c r="BC1162" s="6"/>
    </row>
    <row r="1163" spans="55:55" hidden="1" x14ac:dyDescent="0.2">
      <c r="BC1163" s="6"/>
    </row>
    <row r="1164" spans="55:55" hidden="1" x14ac:dyDescent="0.2">
      <c r="BC1164" s="6"/>
    </row>
    <row r="1165" spans="55:55" hidden="1" x14ac:dyDescent="0.2">
      <c r="BC1165" s="6"/>
    </row>
    <row r="1166" spans="55:55" hidden="1" x14ac:dyDescent="0.2">
      <c r="BC1166" s="6"/>
    </row>
    <row r="1167" spans="55:55" hidden="1" x14ac:dyDescent="0.2">
      <c r="BC1167" s="6"/>
    </row>
    <row r="1168" spans="55:55" hidden="1" x14ac:dyDescent="0.2">
      <c r="BC1168" s="6"/>
    </row>
    <row r="1169" spans="55:55" hidden="1" x14ac:dyDescent="0.2">
      <c r="BC1169" s="6"/>
    </row>
    <row r="1170" spans="55:55" hidden="1" x14ac:dyDescent="0.2">
      <c r="BC1170" s="6"/>
    </row>
    <row r="1171" spans="55:55" hidden="1" x14ac:dyDescent="0.2">
      <c r="BC1171" s="6"/>
    </row>
    <row r="1172" spans="55:55" hidden="1" x14ac:dyDescent="0.2">
      <c r="BC1172" s="6"/>
    </row>
    <row r="1173" spans="55:55" hidden="1" x14ac:dyDescent="0.2">
      <c r="BC1173" s="6"/>
    </row>
    <row r="1174" spans="55:55" hidden="1" x14ac:dyDescent="0.2">
      <c r="BC1174" s="6"/>
    </row>
    <row r="1175" spans="55:55" hidden="1" x14ac:dyDescent="0.2">
      <c r="BC1175" s="6"/>
    </row>
    <row r="1176" spans="55:55" hidden="1" x14ac:dyDescent="0.2">
      <c r="BC1176" s="6"/>
    </row>
    <row r="1177" spans="55:55" hidden="1" x14ac:dyDescent="0.2">
      <c r="BC1177" s="6"/>
    </row>
    <row r="1178" spans="55:55" hidden="1" x14ac:dyDescent="0.2">
      <c r="BC1178" s="6"/>
    </row>
    <row r="1179" spans="55:55" hidden="1" x14ac:dyDescent="0.2">
      <c r="BC1179" s="6"/>
    </row>
    <row r="1180" spans="55:55" hidden="1" x14ac:dyDescent="0.2">
      <c r="BC1180" s="6"/>
    </row>
    <row r="1181" spans="55:55" hidden="1" x14ac:dyDescent="0.2">
      <c r="BC1181" s="6"/>
    </row>
    <row r="1182" spans="55:55" hidden="1" x14ac:dyDescent="0.2">
      <c r="BC1182" s="6"/>
    </row>
    <row r="1183" spans="55:55" hidden="1" x14ac:dyDescent="0.2">
      <c r="BC1183" s="6"/>
    </row>
    <row r="1184" spans="55:55" hidden="1" x14ac:dyDescent="0.2">
      <c r="BC1184" s="6"/>
    </row>
    <row r="1185" spans="55:55" hidden="1" x14ac:dyDescent="0.2">
      <c r="BC1185" s="6"/>
    </row>
    <row r="1186" spans="55:55" hidden="1" x14ac:dyDescent="0.2">
      <c r="BC1186" s="6"/>
    </row>
    <row r="1187" spans="55:55" hidden="1" x14ac:dyDescent="0.2">
      <c r="BC1187" s="6"/>
    </row>
    <row r="1188" spans="55:55" hidden="1" x14ac:dyDescent="0.2">
      <c r="BC1188" s="6"/>
    </row>
    <row r="1189" spans="55:55" hidden="1" x14ac:dyDescent="0.2">
      <c r="BC1189" s="6"/>
    </row>
    <row r="1190" spans="55:55" hidden="1" x14ac:dyDescent="0.2">
      <c r="BC1190" s="6"/>
    </row>
    <row r="1191" spans="55:55" hidden="1" x14ac:dyDescent="0.2">
      <c r="BC1191" s="6"/>
    </row>
    <row r="1192" spans="55:55" hidden="1" x14ac:dyDescent="0.2">
      <c r="BC1192" s="6"/>
    </row>
    <row r="1193" spans="55:55" hidden="1" x14ac:dyDescent="0.2">
      <c r="BC1193" s="6"/>
    </row>
    <row r="1194" spans="55:55" hidden="1" x14ac:dyDescent="0.2">
      <c r="BC1194" s="6"/>
    </row>
    <row r="1195" spans="55:55" hidden="1" x14ac:dyDescent="0.2">
      <c r="BC1195" s="6"/>
    </row>
    <row r="1196" spans="55:55" hidden="1" x14ac:dyDescent="0.2">
      <c r="BC1196" s="6"/>
    </row>
    <row r="1197" spans="55:55" hidden="1" x14ac:dyDescent="0.2">
      <c r="BC1197" s="6"/>
    </row>
    <row r="1198" spans="55:55" hidden="1" x14ac:dyDescent="0.2">
      <c r="BC1198" s="6"/>
    </row>
    <row r="1199" spans="55:55" hidden="1" x14ac:dyDescent="0.2">
      <c r="BC1199" s="6"/>
    </row>
    <row r="1200" spans="55:55" hidden="1" x14ac:dyDescent="0.2">
      <c r="BC1200" s="6"/>
    </row>
    <row r="1201" spans="55:55" hidden="1" x14ac:dyDescent="0.2">
      <c r="BC1201" s="6"/>
    </row>
    <row r="1202" spans="55:55" hidden="1" x14ac:dyDescent="0.2">
      <c r="BC1202" s="6"/>
    </row>
    <row r="1203" spans="55:55" hidden="1" x14ac:dyDescent="0.2">
      <c r="BC1203" s="6"/>
    </row>
    <row r="1204" spans="55:55" hidden="1" x14ac:dyDescent="0.2">
      <c r="BC1204" s="6"/>
    </row>
    <row r="1205" spans="55:55" hidden="1" x14ac:dyDescent="0.2">
      <c r="BC1205" s="6"/>
    </row>
    <row r="1206" spans="55:55" hidden="1" x14ac:dyDescent="0.2">
      <c r="BC1206" s="6"/>
    </row>
    <row r="1207" spans="55:55" hidden="1" x14ac:dyDescent="0.2">
      <c r="BC1207" s="6"/>
    </row>
    <row r="1208" spans="55:55" hidden="1" x14ac:dyDescent="0.2">
      <c r="BC1208" s="6"/>
    </row>
    <row r="1209" spans="55:55" hidden="1" x14ac:dyDescent="0.2">
      <c r="BC1209" s="6"/>
    </row>
    <row r="1210" spans="55:55" hidden="1" x14ac:dyDescent="0.2">
      <c r="BC1210" s="6"/>
    </row>
    <row r="1211" spans="55:55" hidden="1" x14ac:dyDescent="0.2">
      <c r="BC1211" s="6"/>
    </row>
    <row r="1212" spans="55:55" hidden="1" x14ac:dyDescent="0.2">
      <c r="BC1212" s="6"/>
    </row>
    <row r="1213" spans="55:55" hidden="1" x14ac:dyDescent="0.2">
      <c r="BC1213" s="6"/>
    </row>
    <row r="1214" spans="55:55" hidden="1" x14ac:dyDescent="0.2">
      <c r="BC1214" s="6"/>
    </row>
    <row r="1215" spans="55:55" hidden="1" x14ac:dyDescent="0.2">
      <c r="BC1215" s="6"/>
    </row>
    <row r="1216" spans="55:55" hidden="1" x14ac:dyDescent="0.2">
      <c r="BC1216" s="6"/>
    </row>
    <row r="1217" spans="55:55" hidden="1" x14ac:dyDescent="0.2">
      <c r="BC1217" s="6"/>
    </row>
    <row r="1218" spans="55:55" hidden="1" x14ac:dyDescent="0.2">
      <c r="BC1218" s="6"/>
    </row>
    <row r="1219" spans="55:55" hidden="1" x14ac:dyDescent="0.2">
      <c r="BC1219" s="6"/>
    </row>
    <row r="1220" spans="55:55" hidden="1" x14ac:dyDescent="0.2">
      <c r="BC1220" s="6"/>
    </row>
    <row r="1221" spans="55:55" hidden="1" x14ac:dyDescent="0.2">
      <c r="BC1221" s="6"/>
    </row>
    <row r="1222" spans="55:55" hidden="1" x14ac:dyDescent="0.2">
      <c r="BC1222" s="6"/>
    </row>
    <row r="1223" spans="55:55" hidden="1" x14ac:dyDescent="0.2">
      <c r="BC1223" s="6"/>
    </row>
    <row r="1224" spans="55:55" hidden="1" x14ac:dyDescent="0.2">
      <c r="BC1224" s="6"/>
    </row>
    <row r="1225" spans="55:55" hidden="1" x14ac:dyDescent="0.2">
      <c r="BC1225" s="6"/>
    </row>
    <row r="1226" spans="55:55" hidden="1" x14ac:dyDescent="0.2">
      <c r="BC1226" s="6"/>
    </row>
    <row r="1227" spans="55:55" hidden="1" x14ac:dyDescent="0.2">
      <c r="BC1227" s="6"/>
    </row>
    <row r="1228" spans="55:55" hidden="1" x14ac:dyDescent="0.2">
      <c r="BC1228" s="6"/>
    </row>
    <row r="1229" spans="55:55" hidden="1" x14ac:dyDescent="0.2">
      <c r="BC1229" s="6"/>
    </row>
    <row r="1230" spans="55:55" hidden="1" x14ac:dyDescent="0.2">
      <c r="BC1230" s="6"/>
    </row>
    <row r="1231" spans="55:55" hidden="1" x14ac:dyDescent="0.2">
      <c r="BC1231" s="6"/>
    </row>
    <row r="1232" spans="55:55" hidden="1" x14ac:dyDescent="0.2">
      <c r="BC1232" s="6"/>
    </row>
    <row r="1233" spans="55:55" hidden="1" x14ac:dyDescent="0.2">
      <c r="BC1233" s="6"/>
    </row>
    <row r="1234" spans="55:55" hidden="1" x14ac:dyDescent="0.2">
      <c r="BC1234" s="6"/>
    </row>
    <row r="1235" spans="55:55" hidden="1" x14ac:dyDescent="0.2">
      <c r="BC1235" s="6"/>
    </row>
    <row r="1236" spans="55:55" hidden="1" x14ac:dyDescent="0.2">
      <c r="BC1236" s="6"/>
    </row>
    <row r="1237" spans="55:55" hidden="1" x14ac:dyDescent="0.2">
      <c r="BC1237" s="6"/>
    </row>
    <row r="1238" spans="55:55" hidden="1" x14ac:dyDescent="0.2">
      <c r="BC1238" s="6"/>
    </row>
    <row r="1239" spans="55:55" hidden="1" x14ac:dyDescent="0.2">
      <c r="BC1239" s="6"/>
    </row>
    <row r="1240" spans="55:55" hidden="1" x14ac:dyDescent="0.2">
      <c r="BC1240" s="6"/>
    </row>
    <row r="1241" spans="55:55" hidden="1" x14ac:dyDescent="0.2">
      <c r="BC1241" s="6"/>
    </row>
    <row r="1242" spans="55:55" hidden="1" x14ac:dyDescent="0.2">
      <c r="BC1242" s="6"/>
    </row>
    <row r="1243" spans="55:55" hidden="1" x14ac:dyDescent="0.2">
      <c r="BC1243" s="6"/>
    </row>
    <row r="1244" spans="55:55" hidden="1" x14ac:dyDescent="0.2">
      <c r="BC1244" s="6"/>
    </row>
    <row r="1245" spans="55:55" hidden="1" x14ac:dyDescent="0.2">
      <c r="BC1245" s="6"/>
    </row>
    <row r="1246" spans="55:55" hidden="1" x14ac:dyDescent="0.2">
      <c r="BC1246" s="6"/>
    </row>
    <row r="1247" spans="55:55" hidden="1" x14ac:dyDescent="0.2">
      <c r="BC1247" s="6"/>
    </row>
    <row r="1248" spans="55:55" hidden="1" x14ac:dyDescent="0.2">
      <c r="BC1248" s="6"/>
    </row>
    <row r="1249" spans="55:55" hidden="1" x14ac:dyDescent="0.2">
      <c r="BC1249" s="6"/>
    </row>
    <row r="1250" spans="55:55" hidden="1" x14ac:dyDescent="0.2">
      <c r="BC1250" s="6"/>
    </row>
    <row r="1251" spans="55:55" hidden="1" x14ac:dyDescent="0.2">
      <c r="BC1251" s="6"/>
    </row>
    <row r="1252" spans="55:55" hidden="1" x14ac:dyDescent="0.2">
      <c r="BC1252" s="6"/>
    </row>
    <row r="1253" spans="55:55" hidden="1" x14ac:dyDescent="0.2">
      <c r="BC1253" s="6"/>
    </row>
    <row r="1254" spans="55:55" hidden="1" x14ac:dyDescent="0.2">
      <c r="BC1254" s="6"/>
    </row>
    <row r="1255" spans="55:55" hidden="1" x14ac:dyDescent="0.2">
      <c r="BC1255" s="6"/>
    </row>
    <row r="1256" spans="55:55" hidden="1" x14ac:dyDescent="0.2">
      <c r="BC1256" s="6"/>
    </row>
    <row r="1257" spans="55:55" hidden="1" x14ac:dyDescent="0.2">
      <c r="BC1257" s="6"/>
    </row>
    <row r="1258" spans="55:55" hidden="1" x14ac:dyDescent="0.2">
      <c r="BC1258" s="6"/>
    </row>
    <row r="1259" spans="55:55" hidden="1" x14ac:dyDescent="0.2">
      <c r="BC1259" s="6"/>
    </row>
    <row r="1260" spans="55:55" hidden="1" x14ac:dyDescent="0.2">
      <c r="BC1260" s="6"/>
    </row>
    <row r="1261" spans="55:55" hidden="1" x14ac:dyDescent="0.2">
      <c r="BC1261" s="6"/>
    </row>
    <row r="1262" spans="55:55" hidden="1" x14ac:dyDescent="0.2">
      <c r="BC1262" s="6"/>
    </row>
    <row r="1263" spans="55:55" hidden="1" x14ac:dyDescent="0.2">
      <c r="BC1263" s="6"/>
    </row>
    <row r="1264" spans="55:55" hidden="1" x14ac:dyDescent="0.2">
      <c r="BC1264" s="6"/>
    </row>
    <row r="1265" spans="55:55" hidden="1" x14ac:dyDescent="0.2">
      <c r="BC1265" s="6"/>
    </row>
    <row r="1266" spans="55:55" hidden="1" x14ac:dyDescent="0.2">
      <c r="BC1266" s="6"/>
    </row>
    <row r="1267" spans="55:55" hidden="1" x14ac:dyDescent="0.2">
      <c r="BC1267" s="6"/>
    </row>
    <row r="1268" spans="55:55" hidden="1" x14ac:dyDescent="0.2">
      <c r="BC1268" s="6"/>
    </row>
    <row r="1269" spans="55:55" hidden="1" x14ac:dyDescent="0.2">
      <c r="BC1269" s="6"/>
    </row>
    <row r="1270" spans="55:55" hidden="1" x14ac:dyDescent="0.2">
      <c r="BC1270" s="6"/>
    </row>
    <row r="1271" spans="55:55" hidden="1" x14ac:dyDescent="0.2">
      <c r="BC1271" s="6"/>
    </row>
    <row r="1272" spans="55:55" hidden="1" x14ac:dyDescent="0.2">
      <c r="BC1272" s="6"/>
    </row>
    <row r="1273" spans="55:55" hidden="1" x14ac:dyDescent="0.2">
      <c r="BC1273" s="6"/>
    </row>
    <row r="1274" spans="55:55" hidden="1" x14ac:dyDescent="0.2">
      <c r="BC1274" s="6"/>
    </row>
    <row r="1275" spans="55:55" hidden="1" x14ac:dyDescent="0.2">
      <c r="BC1275" s="6"/>
    </row>
    <row r="1276" spans="55:55" hidden="1" x14ac:dyDescent="0.2">
      <c r="BC1276" s="6"/>
    </row>
    <row r="1277" spans="55:55" hidden="1" x14ac:dyDescent="0.2">
      <c r="BC1277" s="6"/>
    </row>
    <row r="1278" spans="55:55" hidden="1" x14ac:dyDescent="0.2">
      <c r="BC1278" s="6"/>
    </row>
    <row r="1279" spans="55:55" hidden="1" x14ac:dyDescent="0.2">
      <c r="BC1279" s="6"/>
    </row>
    <row r="1280" spans="55:55" hidden="1" x14ac:dyDescent="0.2">
      <c r="BC1280" s="6"/>
    </row>
    <row r="1281" spans="55:55" hidden="1" x14ac:dyDescent="0.2">
      <c r="BC1281" s="6"/>
    </row>
    <row r="1282" spans="55:55" hidden="1" x14ac:dyDescent="0.2">
      <c r="BC1282" s="6"/>
    </row>
    <row r="1283" spans="55:55" hidden="1" x14ac:dyDescent="0.2">
      <c r="BC1283" s="6"/>
    </row>
    <row r="1284" spans="55:55" hidden="1" x14ac:dyDescent="0.2">
      <c r="BC1284" s="6"/>
    </row>
    <row r="1285" spans="55:55" hidden="1" x14ac:dyDescent="0.2">
      <c r="BC1285" s="6"/>
    </row>
    <row r="1286" spans="55:55" hidden="1" x14ac:dyDescent="0.2">
      <c r="BC1286" s="6"/>
    </row>
    <row r="1287" spans="55:55" hidden="1" x14ac:dyDescent="0.2">
      <c r="BC1287" s="6"/>
    </row>
    <row r="1288" spans="55:55" hidden="1" x14ac:dyDescent="0.2">
      <c r="BC1288" s="6"/>
    </row>
    <row r="1289" spans="55:55" hidden="1" x14ac:dyDescent="0.2">
      <c r="BC1289" s="6"/>
    </row>
    <row r="1290" spans="55:55" hidden="1" x14ac:dyDescent="0.2">
      <c r="BC1290" s="6"/>
    </row>
    <row r="1291" spans="55:55" hidden="1" x14ac:dyDescent="0.2">
      <c r="BC1291" s="6"/>
    </row>
    <row r="1292" spans="55:55" hidden="1" x14ac:dyDescent="0.2">
      <c r="BC1292" s="6"/>
    </row>
    <row r="1293" spans="55:55" hidden="1" x14ac:dyDescent="0.2">
      <c r="BC1293" s="6"/>
    </row>
    <row r="1294" spans="55:55" hidden="1" x14ac:dyDescent="0.2">
      <c r="BC1294" s="6"/>
    </row>
    <row r="1295" spans="55:55" hidden="1" x14ac:dyDescent="0.2">
      <c r="BC1295" s="6"/>
    </row>
    <row r="1296" spans="55:55" hidden="1" x14ac:dyDescent="0.2">
      <c r="BC1296" s="6"/>
    </row>
    <row r="1297" spans="55:55" hidden="1" x14ac:dyDescent="0.2">
      <c r="BC1297" s="6"/>
    </row>
    <row r="1298" spans="55:55" hidden="1" x14ac:dyDescent="0.2">
      <c r="BC1298" s="6"/>
    </row>
    <row r="1299" spans="55:55" hidden="1" x14ac:dyDescent="0.2">
      <c r="BC1299" s="6"/>
    </row>
    <row r="1300" spans="55:55" hidden="1" x14ac:dyDescent="0.2">
      <c r="BC1300" s="6"/>
    </row>
    <row r="1301" spans="55:55" hidden="1" x14ac:dyDescent="0.2">
      <c r="BC1301" s="6"/>
    </row>
    <row r="1302" spans="55:55" hidden="1" x14ac:dyDescent="0.2">
      <c r="BC1302" s="6"/>
    </row>
    <row r="1303" spans="55:55" hidden="1" x14ac:dyDescent="0.2">
      <c r="BC1303" s="6"/>
    </row>
    <row r="1304" spans="55:55" hidden="1" x14ac:dyDescent="0.2">
      <c r="BC1304" s="6"/>
    </row>
    <row r="1305" spans="55:55" hidden="1" x14ac:dyDescent="0.2">
      <c r="BC1305" s="6"/>
    </row>
    <row r="1306" spans="55:55" hidden="1" x14ac:dyDescent="0.2">
      <c r="BC1306" s="6"/>
    </row>
    <row r="1307" spans="55:55" hidden="1" x14ac:dyDescent="0.2">
      <c r="BC1307" s="6"/>
    </row>
    <row r="1308" spans="55:55" hidden="1" x14ac:dyDescent="0.2">
      <c r="BC1308" s="6"/>
    </row>
    <row r="1309" spans="55:55" hidden="1" x14ac:dyDescent="0.2">
      <c r="BC1309" s="6"/>
    </row>
    <row r="1310" spans="55:55" hidden="1" x14ac:dyDescent="0.2">
      <c r="BC1310" s="6"/>
    </row>
    <row r="1311" spans="55:55" hidden="1" x14ac:dyDescent="0.2">
      <c r="BC1311" s="6"/>
    </row>
    <row r="1312" spans="55:55" hidden="1" x14ac:dyDescent="0.2">
      <c r="BC1312" s="6"/>
    </row>
    <row r="1313" spans="55:55" hidden="1" x14ac:dyDescent="0.2">
      <c r="BC1313" s="6"/>
    </row>
    <row r="1314" spans="55:55" hidden="1" x14ac:dyDescent="0.2">
      <c r="BC1314" s="6"/>
    </row>
    <row r="1315" spans="55:55" hidden="1" x14ac:dyDescent="0.2">
      <c r="BC1315" s="6"/>
    </row>
    <row r="1316" spans="55:55" hidden="1" x14ac:dyDescent="0.2">
      <c r="BC1316" s="6"/>
    </row>
    <row r="1317" spans="55:55" hidden="1" x14ac:dyDescent="0.2">
      <c r="BC1317" s="6"/>
    </row>
    <row r="1318" spans="55:55" hidden="1" x14ac:dyDescent="0.2">
      <c r="BC1318" s="6"/>
    </row>
    <row r="1319" spans="55:55" hidden="1" x14ac:dyDescent="0.2">
      <c r="BC1319" s="6"/>
    </row>
    <row r="1320" spans="55:55" hidden="1" x14ac:dyDescent="0.2">
      <c r="BC1320" s="6"/>
    </row>
    <row r="1321" spans="55:55" hidden="1" x14ac:dyDescent="0.2">
      <c r="BC1321" s="6"/>
    </row>
    <row r="1322" spans="55:55" hidden="1" x14ac:dyDescent="0.2">
      <c r="BC1322" s="6"/>
    </row>
    <row r="1323" spans="55:55" hidden="1" x14ac:dyDescent="0.2">
      <c r="BC1323" s="6"/>
    </row>
    <row r="1324" spans="55:55" hidden="1" x14ac:dyDescent="0.2">
      <c r="BC1324" s="6"/>
    </row>
    <row r="1325" spans="55:55" hidden="1" x14ac:dyDescent="0.2">
      <c r="BC1325" s="6"/>
    </row>
    <row r="1326" spans="55:55" hidden="1" x14ac:dyDescent="0.2">
      <c r="BC1326" s="6"/>
    </row>
    <row r="1327" spans="55:55" hidden="1" x14ac:dyDescent="0.2">
      <c r="BC1327" s="6"/>
    </row>
    <row r="1328" spans="55:55" hidden="1" x14ac:dyDescent="0.2">
      <c r="BC1328" s="6"/>
    </row>
    <row r="1329" spans="55:55" hidden="1" x14ac:dyDescent="0.2">
      <c r="BC1329" s="6"/>
    </row>
    <row r="1330" spans="55:55" hidden="1" x14ac:dyDescent="0.2">
      <c r="BC1330" s="6"/>
    </row>
    <row r="1331" spans="55:55" hidden="1" x14ac:dyDescent="0.2">
      <c r="BC1331" s="6"/>
    </row>
    <row r="1332" spans="55:55" hidden="1" x14ac:dyDescent="0.2">
      <c r="BC1332" s="6"/>
    </row>
    <row r="1333" spans="55:55" hidden="1" x14ac:dyDescent="0.2">
      <c r="BC1333" s="6"/>
    </row>
    <row r="1334" spans="55:55" hidden="1" x14ac:dyDescent="0.2">
      <c r="BC1334" s="6"/>
    </row>
    <row r="1335" spans="55:55" hidden="1" x14ac:dyDescent="0.2">
      <c r="BC1335" s="6"/>
    </row>
    <row r="1336" spans="55:55" hidden="1" x14ac:dyDescent="0.2">
      <c r="BC1336" s="6"/>
    </row>
    <row r="1337" spans="55:55" hidden="1" x14ac:dyDescent="0.2">
      <c r="BC1337" s="6"/>
    </row>
    <row r="1338" spans="55:55" hidden="1" x14ac:dyDescent="0.2">
      <c r="BC1338" s="6"/>
    </row>
    <row r="1339" spans="55:55" hidden="1" x14ac:dyDescent="0.2">
      <c r="BC1339" s="6"/>
    </row>
    <row r="1340" spans="55:55" hidden="1" x14ac:dyDescent="0.2">
      <c r="BC1340" s="6"/>
    </row>
    <row r="1341" spans="55:55" hidden="1" x14ac:dyDescent="0.2">
      <c r="BC1341" s="6"/>
    </row>
    <row r="1342" spans="55:55" hidden="1" x14ac:dyDescent="0.2">
      <c r="BC1342" s="6"/>
    </row>
    <row r="1343" spans="55:55" hidden="1" x14ac:dyDescent="0.2">
      <c r="BC1343" s="6"/>
    </row>
    <row r="1344" spans="55:55" hidden="1" x14ac:dyDescent="0.2">
      <c r="BC1344" s="6"/>
    </row>
    <row r="1345" spans="55:55" hidden="1" x14ac:dyDescent="0.2">
      <c r="BC1345" s="6"/>
    </row>
    <row r="1346" spans="55:55" hidden="1" x14ac:dyDescent="0.2">
      <c r="BC1346" s="6"/>
    </row>
    <row r="1347" spans="55:55" hidden="1" x14ac:dyDescent="0.2">
      <c r="BC1347" s="6"/>
    </row>
    <row r="1348" spans="55:55" hidden="1" x14ac:dyDescent="0.2">
      <c r="BC1348" s="6"/>
    </row>
    <row r="1349" spans="55:55" hidden="1" x14ac:dyDescent="0.2">
      <c r="BC1349" s="6"/>
    </row>
    <row r="1350" spans="55:55" hidden="1" x14ac:dyDescent="0.2">
      <c r="BC1350" s="6"/>
    </row>
    <row r="1351" spans="55:55" hidden="1" x14ac:dyDescent="0.2">
      <c r="BC1351" s="6"/>
    </row>
    <row r="1352" spans="55:55" hidden="1" x14ac:dyDescent="0.2">
      <c r="BC1352" s="6"/>
    </row>
    <row r="1353" spans="55:55" hidden="1" x14ac:dyDescent="0.2">
      <c r="BC1353" s="6"/>
    </row>
    <row r="1354" spans="55:55" hidden="1" x14ac:dyDescent="0.2">
      <c r="BC1354" s="6"/>
    </row>
    <row r="1355" spans="55:55" hidden="1" x14ac:dyDescent="0.2">
      <c r="BC1355" s="6"/>
    </row>
    <row r="1356" spans="55:55" hidden="1" x14ac:dyDescent="0.2">
      <c r="BC1356" s="6"/>
    </row>
    <row r="1357" spans="55:55" hidden="1" x14ac:dyDescent="0.2">
      <c r="BC1357" s="6"/>
    </row>
    <row r="1358" spans="55:55" hidden="1" x14ac:dyDescent="0.2">
      <c r="BC1358" s="6"/>
    </row>
    <row r="1359" spans="55:55" hidden="1" x14ac:dyDescent="0.2">
      <c r="BC1359" s="6"/>
    </row>
    <row r="1360" spans="55:55" hidden="1" x14ac:dyDescent="0.2">
      <c r="BC1360" s="6"/>
    </row>
    <row r="1361" spans="55:55" hidden="1" x14ac:dyDescent="0.2">
      <c r="BC1361" s="6"/>
    </row>
    <row r="1362" spans="55:55" hidden="1" x14ac:dyDescent="0.2">
      <c r="BC1362" s="6"/>
    </row>
    <row r="1363" spans="55:55" hidden="1" x14ac:dyDescent="0.2">
      <c r="BC1363" s="6"/>
    </row>
    <row r="1364" spans="55:55" hidden="1" x14ac:dyDescent="0.2">
      <c r="BC1364" s="6"/>
    </row>
    <row r="1365" spans="55:55" hidden="1" x14ac:dyDescent="0.2">
      <c r="BC1365" s="6"/>
    </row>
    <row r="1366" spans="55:55" hidden="1" x14ac:dyDescent="0.2">
      <c r="BC1366" s="6"/>
    </row>
    <row r="1367" spans="55:55" hidden="1" x14ac:dyDescent="0.2">
      <c r="BC1367" s="6"/>
    </row>
    <row r="1368" spans="55:55" hidden="1" x14ac:dyDescent="0.2">
      <c r="BC1368" s="6"/>
    </row>
    <row r="1369" spans="55:55" hidden="1" x14ac:dyDescent="0.2">
      <c r="BC1369" s="6"/>
    </row>
    <row r="1370" spans="55:55" hidden="1" x14ac:dyDescent="0.2">
      <c r="BC1370" s="6"/>
    </row>
    <row r="1371" spans="55:55" hidden="1" x14ac:dyDescent="0.2">
      <c r="BC1371" s="6"/>
    </row>
    <row r="1372" spans="55:55" hidden="1" x14ac:dyDescent="0.2">
      <c r="BC1372" s="6"/>
    </row>
    <row r="1373" spans="55:55" hidden="1" x14ac:dyDescent="0.2">
      <c r="BC1373" s="6"/>
    </row>
    <row r="1374" spans="55:55" hidden="1" x14ac:dyDescent="0.2">
      <c r="BC1374" s="6"/>
    </row>
    <row r="1375" spans="55:55" hidden="1" x14ac:dyDescent="0.2">
      <c r="BC1375" s="6"/>
    </row>
    <row r="1376" spans="55:55" hidden="1" x14ac:dyDescent="0.2">
      <c r="BC1376" s="6"/>
    </row>
    <row r="1377" spans="55:55" hidden="1" x14ac:dyDescent="0.2">
      <c r="BC1377" s="6"/>
    </row>
    <row r="1378" spans="55:55" hidden="1" x14ac:dyDescent="0.2">
      <c r="BC1378" s="6"/>
    </row>
    <row r="1379" spans="55:55" hidden="1" x14ac:dyDescent="0.2">
      <c r="BC1379" s="6"/>
    </row>
    <row r="1380" spans="55:55" hidden="1" x14ac:dyDescent="0.2">
      <c r="BC1380" s="6"/>
    </row>
    <row r="1381" spans="55:55" hidden="1" x14ac:dyDescent="0.2">
      <c r="BC1381" s="6"/>
    </row>
    <row r="1382" spans="55:55" hidden="1" x14ac:dyDescent="0.2">
      <c r="BC1382" s="6"/>
    </row>
    <row r="1383" spans="55:55" hidden="1" x14ac:dyDescent="0.2">
      <c r="BC1383" s="6"/>
    </row>
    <row r="1384" spans="55:55" hidden="1" x14ac:dyDescent="0.2">
      <c r="BC1384" s="6"/>
    </row>
    <row r="1385" spans="55:55" hidden="1" x14ac:dyDescent="0.2">
      <c r="BC1385" s="6"/>
    </row>
    <row r="1386" spans="55:55" hidden="1" x14ac:dyDescent="0.2">
      <c r="BC1386" s="6"/>
    </row>
    <row r="1387" spans="55:55" hidden="1" x14ac:dyDescent="0.2">
      <c r="BC1387" s="6"/>
    </row>
    <row r="1388" spans="55:55" hidden="1" x14ac:dyDescent="0.2">
      <c r="BC1388" s="6"/>
    </row>
    <row r="1389" spans="55:55" hidden="1" x14ac:dyDescent="0.2">
      <c r="BC1389" s="6"/>
    </row>
    <row r="1390" spans="55:55" hidden="1" x14ac:dyDescent="0.2">
      <c r="BC1390" s="6"/>
    </row>
    <row r="1391" spans="55:55" hidden="1" x14ac:dyDescent="0.2">
      <c r="BC1391" s="6"/>
    </row>
    <row r="1392" spans="55:55" hidden="1" x14ac:dyDescent="0.2">
      <c r="BC1392" s="6"/>
    </row>
    <row r="1393" spans="55:55" hidden="1" x14ac:dyDescent="0.2">
      <c r="BC1393" s="6"/>
    </row>
    <row r="1394" spans="55:55" hidden="1" x14ac:dyDescent="0.2">
      <c r="BC1394" s="6"/>
    </row>
    <row r="1395" spans="55:55" hidden="1" x14ac:dyDescent="0.2">
      <c r="BC1395" s="6"/>
    </row>
    <row r="1396" spans="55:55" hidden="1" x14ac:dyDescent="0.2">
      <c r="BC1396" s="6"/>
    </row>
    <row r="1397" spans="55:55" hidden="1" x14ac:dyDescent="0.2">
      <c r="BC1397" s="6"/>
    </row>
    <row r="1398" spans="55:55" hidden="1" x14ac:dyDescent="0.2">
      <c r="BC1398" s="6"/>
    </row>
    <row r="1399" spans="55:55" hidden="1" x14ac:dyDescent="0.2">
      <c r="BC1399" s="6"/>
    </row>
    <row r="1400" spans="55:55" hidden="1" x14ac:dyDescent="0.2">
      <c r="BC1400" s="6"/>
    </row>
    <row r="1401" spans="55:55" hidden="1" x14ac:dyDescent="0.2">
      <c r="BC1401" s="6"/>
    </row>
    <row r="1402" spans="55:55" hidden="1" x14ac:dyDescent="0.2">
      <c r="BC1402" s="6"/>
    </row>
    <row r="1403" spans="55:55" hidden="1" x14ac:dyDescent="0.2">
      <c r="BC1403" s="6"/>
    </row>
    <row r="1404" spans="55:55" hidden="1" x14ac:dyDescent="0.2">
      <c r="BC1404" s="6"/>
    </row>
    <row r="1405" spans="55:55" hidden="1" x14ac:dyDescent="0.2">
      <c r="BC1405" s="6"/>
    </row>
    <row r="1406" spans="55:55" hidden="1" x14ac:dyDescent="0.2">
      <c r="BC1406" s="6"/>
    </row>
    <row r="1407" spans="55:55" hidden="1" x14ac:dyDescent="0.2">
      <c r="BC1407" s="6"/>
    </row>
    <row r="1408" spans="55:55" hidden="1" x14ac:dyDescent="0.2">
      <c r="BC1408" s="6"/>
    </row>
    <row r="1409" spans="55:55" hidden="1" x14ac:dyDescent="0.2">
      <c r="BC1409" s="6"/>
    </row>
    <row r="1410" spans="55:55" hidden="1" x14ac:dyDescent="0.2">
      <c r="BC1410" s="6"/>
    </row>
    <row r="1411" spans="55:55" hidden="1" x14ac:dyDescent="0.2">
      <c r="BC1411" s="6"/>
    </row>
    <row r="1412" spans="55:55" hidden="1" x14ac:dyDescent="0.2">
      <c r="BC1412" s="6"/>
    </row>
    <row r="1413" spans="55:55" hidden="1" x14ac:dyDescent="0.2">
      <c r="BC1413" s="6"/>
    </row>
    <row r="1414" spans="55:55" hidden="1" x14ac:dyDescent="0.2">
      <c r="BC1414" s="6"/>
    </row>
    <row r="1415" spans="55:55" hidden="1" x14ac:dyDescent="0.2">
      <c r="BC1415" s="6"/>
    </row>
    <row r="1416" spans="55:55" hidden="1" x14ac:dyDescent="0.2">
      <c r="BC1416" s="6"/>
    </row>
    <row r="1417" spans="55:55" hidden="1" x14ac:dyDescent="0.2">
      <c r="BC1417" s="6"/>
    </row>
    <row r="1418" spans="55:55" hidden="1" x14ac:dyDescent="0.2">
      <c r="BC1418" s="6"/>
    </row>
    <row r="1419" spans="55:55" hidden="1" x14ac:dyDescent="0.2">
      <c r="BC1419" s="6"/>
    </row>
    <row r="1420" spans="55:55" hidden="1" x14ac:dyDescent="0.2">
      <c r="BC1420" s="6"/>
    </row>
    <row r="1421" spans="55:55" hidden="1" x14ac:dyDescent="0.2">
      <c r="BC1421" s="6"/>
    </row>
    <row r="1422" spans="55:55" hidden="1" x14ac:dyDescent="0.2">
      <c r="BC1422" s="6"/>
    </row>
    <row r="1423" spans="55:55" hidden="1" x14ac:dyDescent="0.2">
      <c r="BC1423" s="6"/>
    </row>
    <row r="1424" spans="55:55" hidden="1" x14ac:dyDescent="0.2">
      <c r="BC1424" s="6"/>
    </row>
    <row r="1425" spans="55:55" hidden="1" x14ac:dyDescent="0.2">
      <c r="BC1425" s="6"/>
    </row>
    <row r="1426" spans="55:55" hidden="1" x14ac:dyDescent="0.2">
      <c r="BC1426" s="6"/>
    </row>
    <row r="1427" spans="55:55" hidden="1" x14ac:dyDescent="0.2">
      <c r="BC1427" s="6"/>
    </row>
    <row r="1428" spans="55:55" hidden="1" x14ac:dyDescent="0.2">
      <c r="BC1428" s="6"/>
    </row>
    <row r="1429" spans="55:55" hidden="1" x14ac:dyDescent="0.2">
      <c r="BC1429" s="6"/>
    </row>
    <row r="1430" spans="55:55" hidden="1" x14ac:dyDescent="0.2">
      <c r="BC1430" s="6"/>
    </row>
    <row r="1431" spans="55:55" hidden="1" x14ac:dyDescent="0.2">
      <c r="BC1431" s="6"/>
    </row>
    <row r="1432" spans="55:55" hidden="1" x14ac:dyDescent="0.2">
      <c r="BC1432" s="6"/>
    </row>
    <row r="1433" spans="55:55" hidden="1" x14ac:dyDescent="0.2">
      <c r="BC1433" s="6"/>
    </row>
    <row r="1434" spans="55:55" hidden="1" x14ac:dyDescent="0.2">
      <c r="BC1434" s="6"/>
    </row>
    <row r="1435" spans="55:55" hidden="1" x14ac:dyDescent="0.2">
      <c r="BC1435" s="6"/>
    </row>
    <row r="1436" spans="55:55" hidden="1" x14ac:dyDescent="0.2">
      <c r="BC1436" s="6"/>
    </row>
    <row r="1437" spans="55:55" hidden="1" x14ac:dyDescent="0.2">
      <c r="BC1437" s="6"/>
    </row>
    <row r="1438" spans="55:55" hidden="1" x14ac:dyDescent="0.2">
      <c r="BC1438" s="6"/>
    </row>
    <row r="1439" spans="55:55" hidden="1" x14ac:dyDescent="0.2">
      <c r="BC1439" s="6"/>
    </row>
    <row r="1440" spans="55:55" hidden="1" x14ac:dyDescent="0.2">
      <c r="BC1440" s="6"/>
    </row>
    <row r="1441" spans="55:55" hidden="1" x14ac:dyDescent="0.2">
      <c r="BC1441" s="6"/>
    </row>
    <row r="1442" spans="55:55" hidden="1" x14ac:dyDescent="0.2">
      <c r="BC1442" s="6"/>
    </row>
    <row r="1443" spans="55:55" hidden="1" x14ac:dyDescent="0.2">
      <c r="BC1443" s="6"/>
    </row>
    <row r="1444" spans="55:55" hidden="1" x14ac:dyDescent="0.2">
      <c r="BC1444" s="6"/>
    </row>
    <row r="1445" spans="55:55" hidden="1" x14ac:dyDescent="0.2">
      <c r="BC1445" s="6"/>
    </row>
    <row r="1446" spans="55:55" hidden="1" x14ac:dyDescent="0.2">
      <c r="BC1446" s="6"/>
    </row>
    <row r="1447" spans="55:55" hidden="1" x14ac:dyDescent="0.2">
      <c r="BC1447" s="6"/>
    </row>
    <row r="1448" spans="55:55" hidden="1" x14ac:dyDescent="0.2">
      <c r="BC1448" s="6"/>
    </row>
    <row r="1449" spans="55:55" hidden="1" x14ac:dyDescent="0.2">
      <c r="BC1449" s="6"/>
    </row>
    <row r="1450" spans="55:55" hidden="1" x14ac:dyDescent="0.2">
      <c r="BC1450" s="6"/>
    </row>
    <row r="1451" spans="55:55" hidden="1" x14ac:dyDescent="0.2">
      <c r="BC1451" s="6"/>
    </row>
    <row r="1452" spans="55:55" hidden="1" x14ac:dyDescent="0.2">
      <c r="BC1452" s="6"/>
    </row>
    <row r="1453" spans="55:55" hidden="1" x14ac:dyDescent="0.2">
      <c r="BC1453" s="6"/>
    </row>
    <row r="1454" spans="55:55" hidden="1" x14ac:dyDescent="0.2">
      <c r="BC1454" s="6"/>
    </row>
    <row r="1455" spans="55:55" hidden="1" x14ac:dyDescent="0.2">
      <c r="BC1455" s="6"/>
    </row>
    <row r="1456" spans="55:55" hidden="1" x14ac:dyDescent="0.2">
      <c r="BC1456" s="6"/>
    </row>
    <row r="1457" spans="55:55" hidden="1" x14ac:dyDescent="0.2">
      <c r="BC1457" s="6"/>
    </row>
    <row r="1458" spans="55:55" hidden="1" x14ac:dyDescent="0.2">
      <c r="BC1458" s="6"/>
    </row>
    <row r="1459" spans="55:55" hidden="1" x14ac:dyDescent="0.2">
      <c r="BC1459" s="6"/>
    </row>
    <row r="1460" spans="55:55" hidden="1" x14ac:dyDescent="0.2">
      <c r="BC1460" s="6"/>
    </row>
    <row r="1461" spans="55:55" hidden="1" x14ac:dyDescent="0.2">
      <c r="BC1461" s="6"/>
    </row>
    <row r="1462" spans="55:55" hidden="1" x14ac:dyDescent="0.2">
      <c r="BC1462" s="6"/>
    </row>
    <row r="1463" spans="55:55" hidden="1" x14ac:dyDescent="0.2">
      <c r="BC1463" s="6"/>
    </row>
    <row r="1464" spans="55:55" hidden="1" x14ac:dyDescent="0.2">
      <c r="BC1464" s="6"/>
    </row>
    <row r="1465" spans="55:55" hidden="1" x14ac:dyDescent="0.2">
      <c r="BC1465" s="6"/>
    </row>
    <row r="1466" spans="55:55" hidden="1" x14ac:dyDescent="0.2">
      <c r="BC1466" s="6"/>
    </row>
    <row r="1467" spans="55:55" hidden="1" x14ac:dyDescent="0.2">
      <c r="BC1467" s="6"/>
    </row>
    <row r="1468" spans="55:55" hidden="1" x14ac:dyDescent="0.2">
      <c r="BC1468" s="6"/>
    </row>
    <row r="1469" spans="55:55" hidden="1" x14ac:dyDescent="0.2">
      <c r="BC1469" s="6"/>
    </row>
    <row r="1470" spans="55:55" hidden="1" x14ac:dyDescent="0.2">
      <c r="BC1470" s="6"/>
    </row>
    <row r="1471" spans="55:55" hidden="1" x14ac:dyDescent="0.2">
      <c r="BC1471" s="6"/>
    </row>
    <row r="1472" spans="55:55" hidden="1" x14ac:dyDescent="0.2">
      <c r="BC1472" s="6"/>
    </row>
    <row r="1473" spans="55:55" hidden="1" x14ac:dyDescent="0.2">
      <c r="BC1473" s="6"/>
    </row>
    <row r="1474" spans="55:55" hidden="1" x14ac:dyDescent="0.2">
      <c r="BC1474" s="6"/>
    </row>
    <row r="1475" spans="55:55" hidden="1" x14ac:dyDescent="0.2">
      <c r="BC1475" s="6"/>
    </row>
    <row r="1476" spans="55:55" hidden="1" x14ac:dyDescent="0.2">
      <c r="BC1476" s="6"/>
    </row>
    <row r="1477" spans="55:55" hidden="1" x14ac:dyDescent="0.2">
      <c r="BC1477" s="6"/>
    </row>
    <row r="1478" spans="55:55" hidden="1" x14ac:dyDescent="0.2">
      <c r="BC1478" s="6"/>
    </row>
    <row r="1479" spans="55:55" hidden="1" x14ac:dyDescent="0.2">
      <c r="BC1479" s="6"/>
    </row>
    <row r="1480" spans="55:55" hidden="1" x14ac:dyDescent="0.2">
      <c r="BC1480" s="6"/>
    </row>
    <row r="1481" spans="55:55" hidden="1" x14ac:dyDescent="0.2">
      <c r="BC1481" s="6"/>
    </row>
    <row r="1482" spans="55:55" hidden="1" x14ac:dyDescent="0.2">
      <c r="BC1482" s="6"/>
    </row>
    <row r="1483" spans="55:55" hidden="1" x14ac:dyDescent="0.2">
      <c r="BC1483" s="6"/>
    </row>
    <row r="1484" spans="55:55" hidden="1" x14ac:dyDescent="0.2">
      <c r="BC1484" s="6"/>
    </row>
    <row r="1485" spans="55:55" hidden="1" x14ac:dyDescent="0.2">
      <c r="BC1485" s="6"/>
    </row>
    <row r="1486" spans="55:55" hidden="1" x14ac:dyDescent="0.2">
      <c r="BC1486" s="6"/>
    </row>
    <row r="1487" spans="55:55" hidden="1" x14ac:dyDescent="0.2">
      <c r="BC1487" s="6"/>
    </row>
    <row r="1488" spans="55:55" hidden="1" x14ac:dyDescent="0.2">
      <c r="BC1488" s="6"/>
    </row>
    <row r="1489" spans="55:55" hidden="1" x14ac:dyDescent="0.2">
      <c r="BC1489" s="6"/>
    </row>
    <row r="1490" spans="55:55" hidden="1" x14ac:dyDescent="0.2">
      <c r="BC1490" s="6"/>
    </row>
    <row r="1491" spans="55:55" hidden="1" x14ac:dyDescent="0.2">
      <c r="BC1491" s="6"/>
    </row>
    <row r="1492" spans="55:55" hidden="1" x14ac:dyDescent="0.2">
      <c r="BC1492" s="6"/>
    </row>
    <row r="1493" spans="55:55" hidden="1" x14ac:dyDescent="0.2">
      <c r="BC1493" s="6"/>
    </row>
    <row r="1494" spans="55:55" hidden="1" x14ac:dyDescent="0.2">
      <c r="BC1494" s="6"/>
    </row>
    <row r="1495" spans="55:55" hidden="1" x14ac:dyDescent="0.2">
      <c r="BC1495" s="6"/>
    </row>
    <row r="1496" spans="55:55" hidden="1" x14ac:dyDescent="0.2">
      <c r="BC1496" s="6"/>
    </row>
    <row r="1497" spans="55:55" hidden="1" x14ac:dyDescent="0.2">
      <c r="BC1497" s="6"/>
    </row>
    <row r="1498" spans="55:55" hidden="1" x14ac:dyDescent="0.2">
      <c r="BC1498" s="6"/>
    </row>
    <row r="1499" spans="55:55" hidden="1" x14ac:dyDescent="0.2">
      <c r="BC1499" s="6"/>
    </row>
    <row r="1500" spans="55:55" hidden="1" x14ac:dyDescent="0.2">
      <c r="BC1500" s="6"/>
    </row>
    <row r="1501" spans="55:55" hidden="1" x14ac:dyDescent="0.2">
      <c r="BC1501" s="6"/>
    </row>
    <row r="1502" spans="55:55" hidden="1" x14ac:dyDescent="0.2">
      <c r="BC1502" s="6"/>
    </row>
    <row r="1503" spans="55:55" hidden="1" x14ac:dyDescent="0.2">
      <c r="BC1503" s="6"/>
    </row>
    <row r="1504" spans="55:55" hidden="1" x14ac:dyDescent="0.2">
      <c r="BC1504" s="6"/>
    </row>
    <row r="1505" spans="55:55" hidden="1" x14ac:dyDescent="0.2">
      <c r="BC1505" s="6"/>
    </row>
    <row r="1506" spans="55:55" hidden="1" x14ac:dyDescent="0.2">
      <c r="BC1506" s="6"/>
    </row>
    <row r="1507" spans="55:55" hidden="1" x14ac:dyDescent="0.2">
      <c r="BC1507" s="6"/>
    </row>
    <row r="1508" spans="55:55" hidden="1" x14ac:dyDescent="0.2">
      <c r="BC1508" s="6"/>
    </row>
    <row r="1509" spans="55:55" hidden="1" x14ac:dyDescent="0.2">
      <c r="BC1509" s="6"/>
    </row>
    <row r="1510" spans="55:55" hidden="1" x14ac:dyDescent="0.2">
      <c r="BC1510" s="6"/>
    </row>
    <row r="1511" spans="55:55" hidden="1" x14ac:dyDescent="0.2">
      <c r="BC1511" s="6"/>
    </row>
    <row r="1512" spans="55:55" hidden="1" x14ac:dyDescent="0.2">
      <c r="BC1512" s="6"/>
    </row>
    <row r="1513" spans="55:55" hidden="1" x14ac:dyDescent="0.2">
      <c r="BC1513" s="6"/>
    </row>
    <row r="1514" spans="55:55" hidden="1" x14ac:dyDescent="0.2">
      <c r="BC1514" s="6"/>
    </row>
    <row r="1515" spans="55:55" hidden="1" x14ac:dyDescent="0.2">
      <c r="BC1515" s="6"/>
    </row>
    <row r="1516" spans="55:55" hidden="1" x14ac:dyDescent="0.2">
      <c r="BC1516" s="6"/>
    </row>
    <row r="1517" spans="55:55" hidden="1" x14ac:dyDescent="0.2">
      <c r="BC1517" s="6"/>
    </row>
    <row r="1518" spans="55:55" hidden="1" x14ac:dyDescent="0.2">
      <c r="BC1518" s="6"/>
    </row>
    <row r="1519" spans="55:55" hidden="1" x14ac:dyDescent="0.2">
      <c r="BC1519" s="6"/>
    </row>
    <row r="1520" spans="55:55" hidden="1" x14ac:dyDescent="0.2">
      <c r="BC1520" s="6"/>
    </row>
    <row r="1521" spans="55:55" hidden="1" x14ac:dyDescent="0.2">
      <c r="BC1521" s="6"/>
    </row>
    <row r="1522" spans="55:55" hidden="1" x14ac:dyDescent="0.2">
      <c r="BC1522" s="6"/>
    </row>
    <row r="1523" spans="55:55" hidden="1" x14ac:dyDescent="0.2">
      <c r="BC1523" s="6"/>
    </row>
    <row r="1524" spans="55:55" hidden="1" x14ac:dyDescent="0.2">
      <c r="BC1524" s="6"/>
    </row>
    <row r="1525" spans="55:55" hidden="1" x14ac:dyDescent="0.2">
      <c r="BC1525" s="6"/>
    </row>
    <row r="1526" spans="55:55" hidden="1" x14ac:dyDescent="0.2">
      <c r="BC1526" s="6"/>
    </row>
    <row r="1527" spans="55:55" hidden="1" x14ac:dyDescent="0.2">
      <c r="BC1527" s="6"/>
    </row>
    <row r="1528" spans="55:55" hidden="1" x14ac:dyDescent="0.2">
      <c r="BC1528" s="6"/>
    </row>
    <row r="1529" spans="55:55" hidden="1" x14ac:dyDescent="0.2">
      <c r="BC1529" s="6"/>
    </row>
    <row r="1530" spans="55:55" hidden="1" x14ac:dyDescent="0.2">
      <c r="BC1530" s="6"/>
    </row>
    <row r="1531" spans="55:55" hidden="1" x14ac:dyDescent="0.2">
      <c r="BC1531" s="6"/>
    </row>
    <row r="1532" spans="55:55" hidden="1" x14ac:dyDescent="0.2">
      <c r="BC1532" s="6"/>
    </row>
    <row r="1533" spans="55:55" hidden="1" x14ac:dyDescent="0.2">
      <c r="BC1533" s="6"/>
    </row>
    <row r="1534" spans="55:55" hidden="1" x14ac:dyDescent="0.2">
      <c r="BC1534" s="6"/>
    </row>
    <row r="1535" spans="55:55" hidden="1" x14ac:dyDescent="0.2">
      <c r="BC1535" s="6"/>
    </row>
    <row r="1536" spans="55:55" hidden="1" x14ac:dyDescent="0.2">
      <c r="BC1536" s="6"/>
    </row>
    <row r="1537" spans="55:55" hidden="1" x14ac:dyDescent="0.2">
      <c r="BC1537" s="6"/>
    </row>
    <row r="1538" spans="55:55" hidden="1" x14ac:dyDescent="0.2">
      <c r="BC1538" s="6"/>
    </row>
    <row r="1539" spans="55:55" hidden="1" x14ac:dyDescent="0.2">
      <c r="BC1539" s="6"/>
    </row>
    <row r="1540" spans="55:55" hidden="1" x14ac:dyDescent="0.2">
      <c r="BC1540" s="6"/>
    </row>
    <row r="1541" spans="55:55" hidden="1" x14ac:dyDescent="0.2">
      <c r="BC1541" s="6"/>
    </row>
    <row r="1542" spans="55:55" hidden="1" x14ac:dyDescent="0.2">
      <c r="BC1542" s="6"/>
    </row>
    <row r="1543" spans="55:55" hidden="1" x14ac:dyDescent="0.2">
      <c r="BC1543" s="6"/>
    </row>
    <row r="1544" spans="55:55" hidden="1" x14ac:dyDescent="0.2">
      <c r="BC1544" s="6"/>
    </row>
    <row r="1545" spans="55:55" hidden="1" x14ac:dyDescent="0.2">
      <c r="BC1545" s="6"/>
    </row>
    <row r="1546" spans="55:55" hidden="1" x14ac:dyDescent="0.2">
      <c r="BC1546" s="6"/>
    </row>
    <row r="1547" spans="55:55" hidden="1" x14ac:dyDescent="0.2">
      <c r="BC1547" s="6"/>
    </row>
    <row r="1548" spans="55:55" hidden="1" x14ac:dyDescent="0.2">
      <c r="BC1548" s="6"/>
    </row>
    <row r="1549" spans="55:55" hidden="1" x14ac:dyDescent="0.2">
      <c r="BC1549" s="6"/>
    </row>
    <row r="1550" spans="55:55" hidden="1" x14ac:dyDescent="0.2">
      <c r="BC1550" s="6"/>
    </row>
    <row r="1551" spans="55:55" hidden="1" x14ac:dyDescent="0.2">
      <c r="BC1551" s="6"/>
    </row>
    <row r="1552" spans="55:55" hidden="1" x14ac:dyDescent="0.2">
      <c r="BC1552" s="6"/>
    </row>
    <row r="1553" spans="55:55" hidden="1" x14ac:dyDescent="0.2">
      <c r="BC1553" s="6"/>
    </row>
    <row r="1554" spans="55:55" hidden="1" x14ac:dyDescent="0.2">
      <c r="BC1554" s="6"/>
    </row>
    <row r="1555" spans="55:55" hidden="1" x14ac:dyDescent="0.2">
      <c r="BC1555" s="6"/>
    </row>
    <row r="1556" spans="55:55" hidden="1" x14ac:dyDescent="0.2">
      <c r="BC1556" s="6"/>
    </row>
    <row r="1557" spans="55:55" hidden="1" x14ac:dyDescent="0.2">
      <c r="BC1557" s="6"/>
    </row>
    <row r="1558" spans="55:55" hidden="1" x14ac:dyDescent="0.2">
      <c r="BC1558" s="6"/>
    </row>
    <row r="1559" spans="55:55" hidden="1" x14ac:dyDescent="0.2">
      <c r="BC1559" s="6"/>
    </row>
    <row r="1560" spans="55:55" hidden="1" x14ac:dyDescent="0.2">
      <c r="BC1560" s="6"/>
    </row>
    <row r="1561" spans="55:55" hidden="1" x14ac:dyDescent="0.2">
      <c r="BC1561" s="6"/>
    </row>
    <row r="1562" spans="55:55" hidden="1" x14ac:dyDescent="0.2">
      <c r="BC1562" s="6"/>
    </row>
    <row r="1563" spans="55:55" hidden="1" x14ac:dyDescent="0.2">
      <c r="BC1563" s="6"/>
    </row>
    <row r="1564" spans="55:55" hidden="1" x14ac:dyDescent="0.2">
      <c r="BC1564" s="6"/>
    </row>
    <row r="1565" spans="55:55" hidden="1" x14ac:dyDescent="0.2">
      <c r="BC1565" s="6"/>
    </row>
    <row r="1566" spans="55:55" hidden="1" x14ac:dyDescent="0.2">
      <c r="BC1566" s="6"/>
    </row>
    <row r="1567" spans="55:55" hidden="1" x14ac:dyDescent="0.2">
      <c r="BC1567" s="6"/>
    </row>
    <row r="1568" spans="55:55" hidden="1" x14ac:dyDescent="0.2">
      <c r="BC1568" s="6"/>
    </row>
    <row r="1569" spans="55:55" hidden="1" x14ac:dyDescent="0.2">
      <c r="BC1569" s="6"/>
    </row>
    <row r="1570" spans="55:55" hidden="1" x14ac:dyDescent="0.2">
      <c r="BC1570" s="6"/>
    </row>
    <row r="1571" spans="55:55" hidden="1" x14ac:dyDescent="0.2">
      <c r="BC1571" s="6"/>
    </row>
    <row r="1572" spans="55:55" hidden="1" x14ac:dyDescent="0.2">
      <c r="BC1572" s="6"/>
    </row>
    <row r="1573" spans="55:55" hidden="1" x14ac:dyDescent="0.2">
      <c r="BC1573" s="6"/>
    </row>
    <row r="1574" spans="55:55" hidden="1" x14ac:dyDescent="0.2">
      <c r="BC1574" s="6"/>
    </row>
    <row r="1575" spans="55:55" hidden="1" x14ac:dyDescent="0.2">
      <c r="BC1575" s="6"/>
    </row>
    <row r="1576" spans="55:55" hidden="1" x14ac:dyDescent="0.2">
      <c r="BC1576" s="6"/>
    </row>
    <row r="1577" spans="55:55" hidden="1" x14ac:dyDescent="0.2">
      <c r="BC1577" s="6"/>
    </row>
    <row r="1578" spans="55:55" hidden="1" x14ac:dyDescent="0.2">
      <c r="BC1578" s="6"/>
    </row>
    <row r="1579" spans="55:55" hidden="1" x14ac:dyDescent="0.2">
      <c r="BC1579" s="6"/>
    </row>
    <row r="1580" spans="55:55" hidden="1" x14ac:dyDescent="0.2">
      <c r="BC1580" s="6"/>
    </row>
    <row r="1581" spans="55:55" hidden="1" x14ac:dyDescent="0.2">
      <c r="BC1581" s="6"/>
    </row>
    <row r="1582" spans="55:55" hidden="1" x14ac:dyDescent="0.2">
      <c r="BC1582" s="6"/>
    </row>
    <row r="1583" spans="55:55" hidden="1" x14ac:dyDescent="0.2">
      <c r="BC1583" s="6"/>
    </row>
    <row r="1584" spans="55:55" hidden="1" x14ac:dyDescent="0.2">
      <c r="BC1584" s="6"/>
    </row>
    <row r="1585" spans="55:55" hidden="1" x14ac:dyDescent="0.2">
      <c r="BC1585" s="6"/>
    </row>
    <row r="1586" spans="55:55" hidden="1" x14ac:dyDescent="0.2">
      <c r="BC1586" s="6"/>
    </row>
    <row r="1587" spans="55:55" hidden="1" x14ac:dyDescent="0.2">
      <c r="BC1587" s="6"/>
    </row>
    <row r="1588" spans="55:55" hidden="1" x14ac:dyDescent="0.2">
      <c r="BC1588" s="6"/>
    </row>
    <row r="1589" spans="55:55" hidden="1" x14ac:dyDescent="0.2">
      <c r="BC1589" s="6"/>
    </row>
    <row r="1590" spans="55:55" hidden="1" x14ac:dyDescent="0.2">
      <c r="BC1590" s="6"/>
    </row>
    <row r="1591" spans="55:55" hidden="1" x14ac:dyDescent="0.2">
      <c r="BC1591" s="6"/>
    </row>
    <row r="1592" spans="55:55" hidden="1" x14ac:dyDescent="0.2">
      <c r="BC1592" s="6"/>
    </row>
    <row r="1593" spans="55:55" hidden="1" x14ac:dyDescent="0.2">
      <c r="BC1593" s="6"/>
    </row>
    <row r="1594" spans="55:55" hidden="1" x14ac:dyDescent="0.2">
      <c r="BC1594" s="6"/>
    </row>
    <row r="1595" spans="55:55" hidden="1" x14ac:dyDescent="0.2">
      <c r="BC1595" s="6"/>
    </row>
    <row r="1596" spans="55:55" hidden="1" x14ac:dyDescent="0.2">
      <c r="BC1596" s="6"/>
    </row>
    <row r="1597" spans="55:55" hidden="1" x14ac:dyDescent="0.2">
      <c r="BC1597" s="6"/>
    </row>
    <row r="1598" spans="55:55" hidden="1" x14ac:dyDescent="0.2">
      <c r="BC1598" s="6"/>
    </row>
    <row r="1599" spans="55:55" hidden="1" x14ac:dyDescent="0.2">
      <c r="BC1599" s="6"/>
    </row>
    <row r="1600" spans="55:55" hidden="1" x14ac:dyDescent="0.2">
      <c r="BC1600" s="6"/>
    </row>
    <row r="1601" spans="55:55" hidden="1" x14ac:dyDescent="0.2">
      <c r="BC1601" s="6"/>
    </row>
    <row r="1602" spans="55:55" hidden="1" x14ac:dyDescent="0.2">
      <c r="BC1602" s="6"/>
    </row>
    <row r="1603" spans="55:55" hidden="1" x14ac:dyDescent="0.2">
      <c r="BC1603" s="6"/>
    </row>
    <row r="1604" spans="55:55" hidden="1" x14ac:dyDescent="0.2">
      <c r="BC1604" s="6"/>
    </row>
    <row r="1605" spans="55:55" hidden="1" x14ac:dyDescent="0.2">
      <c r="BC1605" s="6"/>
    </row>
    <row r="1606" spans="55:55" hidden="1" x14ac:dyDescent="0.2">
      <c r="BC1606" s="6"/>
    </row>
    <row r="1607" spans="55:55" hidden="1" x14ac:dyDescent="0.2">
      <c r="BC1607" s="6"/>
    </row>
    <row r="1608" spans="55:55" hidden="1" x14ac:dyDescent="0.2">
      <c r="BC1608" s="6"/>
    </row>
    <row r="1609" spans="55:55" hidden="1" x14ac:dyDescent="0.2">
      <c r="BC1609" s="6"/>
    </row>
    <row r="1610" spans="55:55" hidden="1" x14ac:dyDescent="0.2">
      <c r="BC1610" s="6"/>
    </row>
    <row r="1611" spans="55:55" hidden="1" x14ac:dyDescent="0.2">
      <c r="BC1611" s="6"/>
    </row>
    <row r="1612" spans="55:55" hidden="1" x14ac:dyDescent="0.2">
      <c r="BC1612" s="6"/>
    </row>
    <row r="1613" spans="55:55" hidden="1" x14ac:dyDescent="0.2">
      <c r="BC1613" s="6"/>
    </row>
    <row r="1614" spans="55:55" hidden="1" x14ac:dyDescent="0.2">
      <c r="BC1614" s="6"/>
    </row>
    <row r="1615" spans="55:55" hidden="1" x14ac:dyDescent="0.2">
      <c r="BC1615" s="6"/>
    </row>
    <row r="1616" spans="55:55" hidden="1" x14ac:dyDescent="0.2">
      <c r="BC1616" s="6"/>
    </row>
    <row r="1617" spans="55:55" hidden="1" x14ac:dyDescent="0.2">
      <c r="BC1617" s="6"/>
    </row>
    <row r="1618" spans="55:55" hidden="1" x14ac:dyDescent="0.2">
      <c r="BC1618" s="6"/>
    </row>
    <row r="1619" spans="55:55" hidden="1" x14ac:dyDescent="0.2">
      <c r="BC1619" s="6"/>
    </row>
    <row r="1620" spans="55:55" hidden="1" x14ac:dyDescent="0.2">
      <c r="BC1620" s="6"/>
    </row>
    <row r="1621" spans="55:55" hidden="1" x14ac:dyDescent="0.2">
      <c r="BC1621" s="6"/>
    </row>
    <row r="1622" spans="55:55" hidden="1" x14ac:dyDescent="0.2">
      <c r="BC1622" s="6"/>
    </row>
    <row r="1623" spans="55:55" hidden="1" x14ac:dyDescent="0.2">
      <c r="BC1623" s="6"/>
    </row>
    <row r="1624" spans="55:55" hidden="1" x14ac:dyDescent="0.2">
      <c r="BC1624" s="6"/>
    </row>
    <row r="1625" spans="55:55" hidden="1" x14ac:dyDescent="0.2">
      <c r="BC1625" s="6"/>
    </row>
    <row r="1626" spans="55:55" hidden="1" x14ac:dyDescent="0.2">
      <c r="BC1626" s="6"/>
    </row>
    <row r="1627" spans="55:55" hidden="1" x14ac:dyDescent="0.2">
      <c r="BC1627" s="6"/>
    </row>
    <row r="1628" spans="55:55" hidden="1" x14ac:dyDescent="0.2">
      <c r="BC1628" s="6"/>
    </row>
    <row r="1629" spans="55:55" hidden="1" x14ac:dyDescent="0.2">
      <c r="BC1629" s="6"/>
    </row>
    <row r="1630" spans="55:55" hidden="1" x14ac:dyDescent="0.2">
      <c r="BC1630" s="6"/>
    </row>
    <row r="1631" spans="55:55" hidden="1" x14ac:dyDescent="0.2">
      <c r="BC1631" s="6"/>
    </row>
    <row r="1632" spans="55:55" hidden="1" x14ac:dyDescent="0.2">
      <c r="BC1632" s="6"/>
    </row>
    <row r="1633" spans="55:55" hidden="1" x14ac:dyDescent="0.2">
      <c r="BC1633" s="6"/>
    </row>
    <row r="1634" spans="55:55" hidden="1" x14ac:dyDescent="0.2">
      <c r="BC1634" s="6"/>
    </row>
    <row r="1635" spans="55:55" hidden="1" x14ac:dyDescent="0.2">
      <c r="BC1635" s="6"/>
    </row>
    <row r="1636" spans="55:55" hidden="1" x14ac:dyDescent="0.2">
      <c r="BC1636" s="6"/>
    </row>
    <row r="1637" spans="55:55" hidden="1" x14ac:dyDescent="0.2">
      <c r="BC1637" s="6"/>
    </row>
    <row r="1638" spans="55:55" hidden="1" x14ac:dyDescent="0.2">
      <c r="BC1638" s="6"/>
    </row>
    <row r="1639" spans="55:55" hidden="1" x14ac:dyDescent="0.2">
      <c r="BC1639" s="6"/>
    </row>
    <row r="1640" spans="55:55" hidden="1" x14ac:dyDescent="0.2">
      <c r="BC1640" s="6"/>
    </row>
    <row r="1641" spans="55:55" hidden="1" x14ac:dyDescent="0.2">
      <c r="BC1641" s="6"/>
    </row>
    <row r="1642" spans="55:55" hidden="1" x14ac:dyDescent="0.2">
      <c r="BC1642" s="6"/>
    </row>
    <row r="1643" spans="55:55" hidden="1" x14ac:dyDescent="0.2">
      <c r="BC1643" s="6"/>
    </row>
    <row r="1644" spans="55:55" hidden="1" x14ac:dyDescent="0.2">
      <c r="BC1644" s="6"/>
    </row>
    <row r="1645" spans="55:55" hidden="1" x14ac:dyDescent="0.2">
      <c r="BC1645" s="6"/>
    </row>
    <row r="1646" spans="55:55" hidden="1" x14ac:dyDescent="0.2">
      <c r="BC1646" s="6"/>
    </row>
    <row r="1647" spans="55:55" hidden="1" x14ac:dyDescent="0.2">
      <c r="BC1647" s="6"/>
    </row>
    <row r="1648" spans="55:55" hidden="1" x14ac:dyDescent="0.2">
      <c r="BC1648" s="6"/>
    </row>
    <row r="1649" spans="55:55" hidden="1" x14ac:dyDescent="0.2">
      <c r="BC1649" s="6"/>
    </row>
    <row r="1650" spans="55:55" hidden="1" x14ac:dyDescent="0.2">
      <c r="BC1650" s="6"/>
    </row>
    <row r="1651" spans="55:55" hidden="1" x14ac:dyDescent="0.2">
      <c r="BC1651" s="6"/>
    </row>
    <row r="1652" spans="55:55" hidden="1" x14ac:dyDescent="0.2">
      <c r="BC1652" s="6"/>
    </row>
    <row r="1653" spans="55:55" hidden="1" x14ac:dyDescent="0.2">
      <c r="BC1653" s="6"/>
    </row>
    <row r="1654" spans="55:55" hidden="1" x14ac:dyDescent="0.2">
      <c r="BC1654" s="6"/>
    </row>
    <row r="1655" spans="55:55" hidden="1" x14ac:dyDescent="0.2">
      <c r="BC1655" s="6"/>
    </row>
    <row r="1656" spans="55:55" hidden="1" x14ac:dyDescent="0.2">
      <c r="BC1656" s="6"/>
    </row>
    <row r="1657" spans="55:55" hidden="1" x14ac:dyDescent="0.2">
      <c r="BC1657" s="6"/>
    </row>
    <row r="1658" spans="55:55" hidden="1" x14ac:dyDescent="0.2">
      <c r="BC1658" s="6"/>
    </row>
    <row r="1659" spans="55:55" hidden="1" x14ac:dyDescent="0.2">
      <c r="BC1659" s="6"/>
    </row>
    <row r="1660" spans="55:55" hidden="1" x14ac:dyDescent="0.2">
      <c r="BC1660" s="6"/>
    </row>
    <row r="1661" spans="55:55" hidden="1" x14ac:dyDescent="0.2">
      <c r="BC1661" s="6"/>
    </row>
    <row r="1662" spans="55:55" hidden="1" x14ac:dyDescent="0.2">
      <c r="BC1662" s="6"/>
    </row>
    <row r="1663" spans="55:55" hidden="1" x14ac:dyDescent="0.2">
      <c r="BC1663" s="6"/>
    </row>
    <row r="1664" spans="55:55" hidden="1" x14ac:dyDescent="0.2">
      <c r="BC1664" s="6"/>
    </row>
    <row r="1665" spans="55:55" hidden="1" x14ac:dyDescent="0.2">
      <c r="BC1665" s="6"/>
    </row>
    <row r="1666" spans="55:55" hidden="1" x14ac:dyDescent="0.2">
      <c r="BC1666" s="6"/>
    </row>
    <row r="1667" spans="55:55" hidden="1" x14ac:dyDescent="0.2">
      <c r="BC1667" s="6"/>
    </row>
    <row r="1668" spans="55:55" hidden="1" x14ac:dyDescent="0.2">
      <c r="BC1668" s="6"/>
    </row>
    <row r="1669" spans="55:55" hidden="1" x14ac:dyDescent="0.2">
      <c r="BC1669" s="6"/>
    </row>
    <row r="1670" spans="55:55" hidden="1" x14ac:dyDescent="0.2">
      <c r="BC1670" s="6"/>
    </row>
    <row r="1671" spans="55:55" hidden="1" x14ac:dyDescent="0.2">
      <c r="BC1671" s="6"/>
    </row>
    <row r="1672" spans="55:55" hidden="1" x14ac:dyDescent="0.2">
      <c r="BC1672" s="6"/>
    </row>
    <row r="1673" spans="55:55" hidden="1" x14ac:dyDescent="0.2">
      <c r="BC1673" s="6"/>
    </row>
    <row r="1674" spans="55:55" hidden="1" x14ac:dyDescent="0.2">
      <c r="BC1674" s="6"/>
    </row>
    <row r="1675" spans="55:55" hidden="1" x14ac:dyDescent="0.2">
      <c r="BC1675" s="6"/>
    </row>
    <row r="1676" spans="55:55" hidden="1" x14ac:dyDescent="0.2">
      <c r="BC1676" s="6"/>
    </row>
    <row r="1677" spans="55:55" hidden="1" x14ac:dyDescent="0.2">
      <c r="BC1677" s="6"/>
    </row>
    <row r="1678" spans="55:55" hidden="1" x14ac:dyDescent="0.2">
      <c r="BC1678" s="6"/>
    </row>
    <row r="1679" spans="55:55" hidden="1" x14ac:dyDescent="0.2">
      <c r="BC1679" s="6"/>
    </row>
    <row r="1680" spans="55:55" hidden="1" x14ac:dyDescent="0.2">
      <c r="BC1680" s="6"/>
    </row>
    <row r="1681" spans="55:55" hidden="1" x14ac:dyDescent="0.2">
      <c r="BC1681" s="6"/>
    </row>
    <row r="1682" spans="55:55" hidden="1" x14ac:dyDescent="0.2">
      <c r="BC1682" s="6"/>
    </row>
    <row r="1683" spans="55:55" hidden="1" x14ac:dyDescent="0.2">
      <c r="BC1683" s="6"/>
    </row>
    <row r="1684" spans="55:55" hidden="1" x14ac:dyDescent="0.2">
      <c r="BC1684" s="6"/>
    </row>
    <row r="1685" spans="55:55" hidden="1" x14ac:dyDescent="0.2">
      <c r="BC1685" s="6"/>
    </row>
    <row r="1686" spans="55:55" hidden="1" x14ac:dyDescent="0.2">
      <c r="BC1686" s="6"/>
    </row>
    <row r="1687" spans="55:55" hidden="1" x14ac:dyDescent="0.2">
      <c r="BC1687" s="6"/>
    </row>
    <row r="1688" spans="55:55" hidden="1" x14ac:dyDescent="0.2">
      <c r="BC1688" s="6"/>
    </row>
    <row r="1689" spans="55:55" hidden="1" x14ac:dyDescent="0.2">
      <c r="BC1689" s="6"/>
    </row>
    <row r="1690" spans="55:55" hidden="1" x14ac:dyDescent="0.2">
      <c r="BC1690" s="6"/>
    </row>
    <row r="1691" spans="55:55" hidden="1" x14ac:dyDescent="0.2">
      <c r="BC1691" s="6"/>
    </row>
    <row r="1692" spans="55:55" hidden="1" x14ac:dyDescent="0.2">
      <c r="BC1692" s="6"/>
    </row>
    <row r="1693" spans="55:55" hidden="1" x14ac:dyDescent="0.2">
      <c r="BC1693" s="6"/>
    </row>
    <row r="1694" spans="55:55" hidden="1" x14ac:dyDescent="0.2">
      <c r="BC1694" s="6"/>
    </row>
    <row r="1695" spans="55:55" hidden="1" x14ac:dyDescent="0.2">
      <c r="BC1695" s="6"/>
    </row>
    <row r="1696" spans="55:55" hidden="1" x14ac:dyDescent="0.2">
      <c r="BC1696" s="6"/>
    </row>
    <row r="1697" spans="55:55" hidden="1" x14ac:dyDescent="0.2">
      <c r="BC1697" s="6"/>
    </row>
    <row r="1698" spans="55:55" hidden="1" x14ac:dyDescent="0.2">
      <c r="BC1698" s="6"/>
    </row>
    <row r="1699" spans="55:55" hidden="1" x14ac:dyDescent="0.2">
      <c r="BC1699" s="6"/>
    </row>
    <row r="1700" spans="55:55" hidden="1" x14ac:dyDescent="0.2">
      <c r="BC1700" s="6"/>
    </row>
    <row r="1701" spans="55:55" hidden="1" x14ac:dyDescent="0.2">
      <c r="BC1701" s="6"/>
    </row>
    <row r="1702" spans="55:55" hidden="1" x14ac:dyDescent="0.2">
      <c r="BC1702" s="6"/>
    </row>
    <row r="1703" spans="55:55" hidden="1" x14ac:dyDescent="0.2">
      <c r="BC1703" s="6"/>
    </row>
    <row r="1704" spans="55:55" hidden="1" x14ac:dyDescent="0.2">
      <c r="BC1704" s="6"/>
    </row>
    <row r="1705" spans="55:55" hidden="1" x14ac:dyDescent="0.2">
      <c r="BC1705" s="6"/>
    </row>
    <row r="1706" spans="55:55" hidden="1" x14ac:dyDescent="0.2">
      <c r="BC1706" s="6"/>
    </row>
    <row r="1707" spans="55:55" hidden="1" x14ac:dyDescent="0.2">
      <c r="BC1707" s="6"/>
    </row>
    <row r="1708" spans="55:55" hidden="1" x14ac:dyDescent="0.2">
      <c r="BC1708" s="6"/>
    </row>
    <row r="1709" spans="55:55" hidden="1" x14ac:dyDescent="0.2">
      <c r="BC1709" s="6"/>
    </row>
    <row r="1710" spans="55:55" hidden="1" x14ac:dyDescent="0.2">
      <c r="BC1710" s="6"/>
    </row>
    <row r="1711" spans="55:55" hidden="1" x14ac:dyDescent="0.2">
      <c r="BC1711" s="6"/>
    </row>
    <row r="1712" spans="55:55" hidden="1" x14ac:dyDescent="0.2">
      <c r="BC1712" s="6"/>
    </row>
    <row r="1713" spans="55:55" hidden="1" x14ac:dyDescent="0.2">
      <c r="BC1713" s="6"/>
    </row>
    <row r="1714" spans="55:55" hidden="1" x14ac:dyDescent="0.2">
      <c r="BC1714" s="6"/>
    </row>
    <row r="1715" spans="55:55" hidden="1" x14ac:dyDescent="0.2">
      <c r="BC1715" s="6"/>
    </row>
    <row r="1716" spans="55:55" hidden="1" x14ac:dyDescent="0.2">
      <c r="BC1716" s="6"/>
    </row>
    <row r="1717" spans="55:55" hidden="1" x14ac:dyDescent="0.2">
      <c r="BC1717" s="6"/>
    </row>
    <row r="1718" spans="55:55" hidden="1" x14ac:dyDescent="0.2">
      <c r="BC1718" s="6"/>
    </row>
    <row r="1719" spans="55:55" hidden="1" x14ac:dyDescent="0.2">
      <c r="BC1719" s="6"/>
    </row>
    <row r="1720" spans="55:55" hidden="1" x14ac:dyDescent="0.2">
      <c r="BC1720" s="6"/>
    </row>
    <row r="1721" spans="55:55" hidden="1" x14ac:dyDescent="0.2">
      <c r="BC1721" s="6"/>
    </row>
    <row r="1722" spans="55:55" hidden="1" x14ac:dyDescent="0.2">
      <c r="BC1722" s="6"/>
    </row>
    <row r="1723" spans="55:55" hidden="1" x14ac:dyDescent="0.2">
      <c r="BC1723" s="6"/>
    </row>
    <row r="1724" spans="55:55" hidden="1" x14ac:dyDescent="0.2">
      <c r="BC1724" s="6"/>
    </row>
    <row r="1725" spans="55:55" hidden="1" x14ac:dyDescent="0.2">
      <c r="BC1725" s="6"/>
    </row>
    <row r="1726" spans="55:55" hidden="1" x14ac:dyDescent="0.2">
      <c r="BC1726" s="6"/>
    </row>
    <row r="1727" spans="55:55" hidden="1" x14ac:dyDescent="0.2">
      <c r="BC1727" s="6"/>
    </row>
    <row r="1728" spans="55:55" hidden="1" x14ac:dyDescent="0.2">
      <c r="BC1728" s="6"/>
    </row>
    <row r="1729" spans="55:55" hidden="1" x14ac:dyDescent="0.2">
      <c r="BC1729" s="6"/>
    </row>
    <row r="1730" spans="55:55" hidden="1" x14ac:dyDescent="0.2">
      <c r="BC1730" s="6"/>
    </row>
    <row r="1731" spans="55:55" hidden="1" x14ac:dyDescent="0.2">
      <c r="BC1731" s="6"/>
    </row>
    <row r="1732" spans="55:55" hidden="1" x14ac:dyDescent="0.2">
      <c r="BC1732" s="6"/>
    </row>
    <row r="1733" spans="55:55" hidden="1" x14ac:dyDescent="0.2">
      <c r="BC1733" s="6"/>
    </row>
    <row r="1734" spans="55:55" hidden="1" x14ac:dyDescent="0.2">
      <c r="BC1734" s="6"/>
    </row>
    <row r="1735" spans="55:55" hidden="1" x14ac:dyDescent="0.2">
      <c r="BC1735" s="6"/>
    </row>
    <row r="1736" spans="55:55" hidden="1" x14ac:dyDescent="0.2">
      <c r="BC1736" s="6"/>
    </row>
    <row r="1737" spans="55:55" hidden="1" x14ac:dyDescent="0.2">
      <c r="BC1737" s="6"/>
    </row>
    <row r="1738" spans="55:55" hidden="1" x14ac:dyDescent="0.2">
      <c r="BC1738" s="6"/>
    </row>
    <row r="1739" spans="55:55" hidden="1" x14ac:dyDescent="0.2">
      <c r="BC1739" s="6"/>
    </row>
    <row r="1740" spans="55:55" hidden="1" x14ac:dyDescent="0.2">
      <c r="BC1740" s="6"/>
    </row>
    <row r="1741" spans="55:55" hidden="1" x14ac:dyDescent="0.2">
      <c r="BC1741" s="6"/>
    </row>
    <row r="1742" spans="55:55" hidden="1" x14ac:dyDescent="0.2">
      <c r="BC1742" s="6"/>
    </row>
    <row r="1743" spans="55:55" hidden="1" x14ac:dyDescent="0.2">
      <c r="BC1743" s="6"/>
    </row>
    <row r="1744" spans="55:55" hidden="1" x14ac:dyDescent="0.2">
      <c r="BC1744" s="6"/>
    </row>
    <row r="1745" spans="55:55" hidden="1" x14ac:dyDescent="0.2">
      <c r="BC1745" s="6"/>
    </row>
    <row r="1746" spans="55:55" hidden="1" x14ac:dyDescent="0.2">
      <c r="BC1746" s="6"/>
    </row>
    <row r="1747" spans="55:55" hidden="1" x14ac:dyDescent="0.2">
      <c r="BC1747" s="6"/>
    </row>
    <row r="1748" spans="55:55" hidden="1" x14ac:dyDescent="0.2">
      <c r="BC1748" s="6"/>
    </row>
    <row r="1749" spans="55:55" hidden="1" x14ac:dyDescent="0.2">
      <c r="BC1749" s="6"/>
    </row>
    <row r="1750" spans="55:55" hidden="1" x14ac:dyDescent="0.2">
      <c r="BC1750" s="6"/>
    </row>
    <row r="1751" spans="55:55" hidden="1" x14ac:dyDescent="0.2">
      <c r="BC1751" s="6"/>
    </row>
    <row r="1752" spans="55:55" hidden="1" x14ac:dyDescent="0.2">
      <c r="BC1752" s="6"/>
    </row>
    <row r="1753" spans="55:55" hidden="1" x14ac:dyDescent="0.2">
      <c r="BC1753" s="6"/>
    </row>
    <row r="1754" spans="55:55" hidden="1" x14ac:dyDescent="0.2">
      <c r="BC1754" s="6"/>
    </row>
    <row r="1755" spans="55:55" hidden="1" x14ac:dyDescent="0.2">
      <c r="BC1755" s="6"/>
    </row>
    <row r="1756" spans="55:55" hidden="1" x14ac:dyDescent="0.2">
      <c r="BC1756" s="6"/>
    </row>
    <row r="1757" spans="55:55" hidden="1" x14ac:dyDescent="0.2">
      <c r="BC1757" s="6"/>
    </row>
    <row r="1758" spans="55:55" hidden="1" x14ac:dyDescent="0.2">
      <c r="BC1758" s="6"/>
    </row>
    <row r="1759" spans="55:55" hidden="1" x14ac:dyDescent="0.2">
      <c r="BC1759" s="6"/>
    </row>
    <row r="1760" spans="55:55" hidden="1" x14ac:dyDescent="0.2">
      <c r="BC1760" s="6"/>
    </row>
    <row r="1761" spans="55:55" hidden="1" x14ac:dyDescent="0.2">
      <c r="BC1761" s="6"/>
    </row>
    <row r="1762" spans="55:55" hidden="1" x14ac:dyDescent="0.2">
      <c r="BC1762" s="6"/>
    </row>
    <row r="1763" spans="55:55" hidden="1" x14ac:dyDescent="0.2">
      <c r="BC1763" s="6"/>
    </row>
    <row r="1764" spans="55:55" hidden="1" x14ac:dyDescent="0.2">
      <c r="BC1764" s="6"/>
    </row>
    <row r="1765" spans="55:55" hidden="1" x14ac:dyDescent="0.2">
      <c r="BC1765" s="6"/>
    </row>
    <row r="1766" spans="55:55" hidden="1" x14ac:dyDescent="0.2">
      <c r="BC1766" s="6"/>
    </row>
    <row r="1767" spans="55:55" hidden="1" x14ac:dyDescent="0.2">
      <c r="BC1767" s="6"/>
    </row>
    <row r="1768" spans="55:55" hidden="1" x14ac:dyDescent="0.2">
      <c r="BC1768" s="6"/>
    </row>
    <row r="1769" spans="55:55" hidden="1" x14ac:dyDescent="0.2">
      <c r="BC1769" s="6"/>
    </row>
    <row r="1770" spans="55:55" hidden="1" x14ac:dyDescent="0.2">
      <c r="BC1770" s="6"/>
    </row>
    <row r="1771" spans="55:55" hidden="1" x14ac:dyDescent="0.2">
      <c r="BC1771" s="6"/>
    </row>
    <row r="1772" spans="55:55" hidden="1" x14ac:dyDescent="0.2">
      <c r="BC1772" s="6"/>
    </row>
    <row r="1773" spans="55:55" hidden="1" x14ac:dyDescent="0.2">
      <c r="BC1773" s="6"/>
    </row>
    <row r="1774" spans="55:55" hidden="1" x14ac:dyDescent="0.2">
      <c r="BC1774" s="6"/>
    </row>
    <row r="1775" spans="55:55" hidden="1" x14ac:dyDescent="0.2">
      <c r="BC1775" s="6"/>
    </row>
    <row r="1776" spans="55:55" hidden="1" x14ac:dyDescent="0.2">
      <c r="BC1776" s="6"/>
    </row>
    <row r="1777" spans="55:55" hidden="1" x14ac:dyDescent="0.2">
      <c r="BC1777" s="6"/>
    </row>
    <row r="1778" spans="55:55" hidden="1" x14ac:dyDescent="0.2">
      <c r="BC1778" s="6"/>
    </row>
    <row r="1779" spans="55:55" hidden="1" x14ac:dyDescent="0.2">
      <c r="BC1779" s="6"/>
    </row>
    <row r="1780" spans="55:55" hidden="1" x14ac:dyDescent="0.2">
      <c r="BC1780" s="6"/>
    </row>
    <row r="1781" spans="55:55" hidden="1" x14ac:dyDescent="0.2">
      <c r="BC1781" s="6"/>
    </row>
    <row r="1782" spans="55:55" hidden="1" x14ac:dyDescent="0.2">
      <c r="BC1782" s="6"/>
    </row>
    <row r="1783" spans="55:55" hidden="1" x14ac:dyDescent="0.2">
      <c r="BC1783" s="6"/>
    </row>
    <row r="1784" spans="55:55" hidden="1" x14ac:dyDescent="0.2">
      <c r="BC1784" s="6"/>
    </row>
    <row r="1785" spans="55:55" hidden="1" x14ac:dyDescent="0.2">
      <c r="BC1785" s="6"/>
    </row>
    <row r="1786" spans="55:55" hidden="1" x14ac:dyDescent="0.2">
      <c r="BC1786" s="6"/>
    </row>
    <row r="1787" spans="55:55" hidden="1" x14ac:dyDescent="0.2">
      <c r="BC1787" s="6"/>
    </row>
    <row r="1788" spans="55:55" hidden="1" x14ac:dyDescent="0.2">
      <c r="BC1788" s="6"/>
    </row>
    <row r="1789" spans="55:55" hidden="1" x14ac:dyDescent="0.2">
      <c r="BC1789" s="6"/>
    </row>
    <row r="1790" spans="55:55" hidden="1" x14ac:dyDescent="0.2">
      <c r="BC1790" s="6"/>
    </row>
    <row r="1791" spans="55:55" hidden="1" x14ac:dyDescent="0.2">
      <c r="BC1791" s="6"/>
    </row>
    <row r="1792" spans="55:55" hidden="1" x14ac:dyDescent="0.2">
      <c r="BC1792" s="6"/>
    </row>
    <row r="1793" spans="55:55" hidden="1" x14ac:dyDescent="0.2">
      <c r="BC1793" s="6"/>
    </row>
    <row r="1794" spans="55:55" hidden="1" x14ac:dyDescent="0.2">
      <c r="BC1794" s="6"/>
    </row>
    <row r="1795" spans="55:55" hidden="1" x14ac:dyDescent="0.2">
      <c r="BC1795" s="6"/>
    </row>
    <row r="1796" spans="55:55" hidden="1" x14ac:dyDescent="0.2">
      <c r="BC1796" s="6"/>
    </row>
    <row r="1797" spans="55:55" hidden="1" x14ac:dyDescent="0.2">
      <c r="BC1797" s="6"/>
    </row>
    <row r="1798" spans="55:55" hidden="1" x14ac:dyDescent="0.2">
      <c r="BC1798" s="6"/>
    </row>
    <row r="1799" spans="55:55" hidden="1" x14ac:dyDescent="0.2">
      <c r="BC1799" s="6"/>
    </row>
    <row r="1800" spans="55:55" hidden="1" x14ac:dyDescent="0.2">
      <c r="BC1800" s="6"/>
    </row>
    <row r="1801" spans="55:55" hidden="1" x14ac:dyDescent="0.2">
      <c r="BC1801" s="6"/>
    </row>
    <row r="1802" spans="55:55" hidden="1" x14ac:dyDescent="0.2">
      <c r="BC1802" s="6"/>
    </row>
    <row r="1803" spans="55:55" hidden="1" x14ac:dyDescent="0.2">
      <c r="BC1803" s="6"/>
    </row>
    <row r="1804" spans="55:55" hidden="1" x14ac:dyDescent="0.2">
      <c r="BC1804" s="6"/>
    </row>
    <row r="1805" spans="55:55" hidden="1" x14ac:dyDescent="0.2">
      <c r="BC1805" s="6"/>
    </row>
    <row r="1806" spans="55:55" hidden="1" x14ac:dyDescent="0.2">
      <c r="BC1806" s="6"/>
    </row>
    <row r="1807" spans="55:55" hidden="1" x14ac:dyDescent="0.2">
      <c r="BC1807" s="6"/>
    </row>
    <row r="1808" spans="55:55" hidden="1" x14ac:dyDescent="0.2">
      <c r="BC1808" s="6"/>
    </row>
    <row r="1809" spans="55:55" hidden="1" x14ac:dyDescent="0.2">
      <c r="BC1809" s="6"/>
    </row>
    <row r="1810" spans="55:55" hidden="1" x14ac:dyDescent="0.2">
      <c r="BC1810" s="6"/>
    </row>
    <row r="1811" spans="55:55" hidden="1" x14ac:dyDescent="0.2">
      <c r="BC1811" s="6"/>
    </row>
    <row r="1812" spans="55:55" hidden="1" x14ac:dyDescent="0.2">
      <c r="BC1812" s="6"/>
    </row>
    <row r="1813" spans="55:55" hidden="1" x14ac:dyDescent="0.2">
      <c r="BC1813" s="6"/>
    </row>
    <row r="1814" spans="55:55" hidden="1" x14ac:dyDescent="0.2">
      <c r="BC1814" s="6"/>
    </row>
    <row r="1815" spans="55:55" hidden="1" x14ac:dyDescent="0.2">
      <c r="BC1815" s="6"/>
    </row>
    <row r="1816" spans="55:55" hidden="1" x14ac:dyDescent="0.2">
      <c r="BC1816" s="6"/>
    </row>
    <row r="1817" spans="55:55" hidden="1" x14ac:dyDescent="0.2">
      <c r="BC1817" s="6"/>
    </row>
    <row r="1818" spans="55:55" hidden="1" x14ac:dyDescent="0.2">
      <c r="BC1818" s="6"/>
    </row>
    <row r="1819" spans="55:55" hidden="1" x14ac:dyDescent="0.2">
      <c r="BC1819" s="6"/>
    </row>
    <row r="1820" spans="55:55" hidden="1" x14ac:dyDescent="0.2">
      <c r="BC1820" s="6"/>
    </row>
    <row r="1821" spans="55:55" hidden="1" x14ac:dyDescent="0.2">
      <c r="BC1821" s="6"/>
    </row>
    <row r="1822" spans="55:55" hidden="1" x14ac:dyDescent="0.2">
      <c r="BC1822" s="6"/>
    </row>
    <row r="1823" spans="55:55" hidden="1" x14ac:dyDescent="0.2">
      <c r="BC1823" s="6"/>
    </row>
    <row r="1824" spans="55:55" hidden="1" x14ac:dyDescent="0.2">
      <c r="BC1824" s="6"/>
    </row>
    <row r="1825" spans="55:55" hidden="1" x14ac:dyDescent="0.2">
      <c r="BC1825" s="6"/>
    </row>
    <row r="1826" spans="55:55" hidden="1" x14ac:dyDescent="0.2">
      <c r="BC1826" s="6"/>
    </row>
    <row r="1827" spans="55:55" hidden="1" x14ac:dyDescent="0.2">
      <c r="BC1827" s="6"/>
    </row>
    <row r="1828" spans="55:55" hidden="1" x14ac:dyDescent="0.2">
      <c r="BC1828" s="6"/>
    </row>
    <row r="1829" spans="55:55" hidden="1" x14ac:dyDescent="0.2">
      <c r="BC1829" s="6"/>
    </row>
    <row r="1830" spans="55:55" hidden="1" x14ac:dyDescent="0.2">
      <c r="BC1830" s="6"/>
    </row>
    <row r="1831" spans="55:55" hidden="1" x14ac:dyDescent="0.2">
      <c r="BC1831" s="6"/>
    </row>
    <row r="1832" spans="55:55" hidden="1" x14ac:dyDescent="0.2">
      <c r="BC1832" s="6"/>
    </row>
    <row r="1833" spans="55:55" hidden="1" x14ac:dyDescent="0.2">
      <c r="BC1833" s="6"/>
    </row>
    <row r="1834" spans="55:55" hidden="1" x14ac:dyDescent="0.2">
      <c r="BC1834" s="6"/>
    </row>
    <row r="1835" spans="55:55" hidden="1" x14ac:dyDescent="0.2">
      <c r="BC1835" s="6"/>
    </row>
    <row r="1836" spans="55:55" hidden="1" x14ac:dyDescent="0.2">
      <c r="BC1836" s="6"/>
    </row>
    <row r="1837" spans="55:55" hidden="1" x14ac:dyDescent="0.2">
      <c r="BC1837" s="6"/>
    </row>
    <row r="1838" spans="55:55" hidden="1" x14ac:dyDescent="0.2">
      <c r="BC1838" s="6"/>
    </row>
    <row r="1839" spans="55:55" hidden="1" x14ac:dyDescent="0.2">
      <c r="BC1839" s="6"/>
    </row>
    <row r="1840" spans="55:55" hidden="1" x14ac:dyDescent="0.2">
      <c r="BC1840" s="6"/>
    </row>
    <row r="1841" spans="55:55" hidden="1" x14ac:dyDescent="0.2">
      <c r="BC1841" s="6"/>
    </row>
    <row r="1842" spans="55:55" hidden="1" x14ac:dyDescent="0.2">
      <c r="BC1842" s="6"/>
    </row>
    <row r="1843" spans="55:55" hidden="1" x14ac:dyDescent="0.2">
      <c r="BC1843" s="6"/>
    </row>
    <row r="1844" spans="55:55" hidden="1" x14ac:dyDescent="0.2">
      <c r="BC1844" s="6"/>
    </row>
    <row r="1845" spans="55:55" hidden="1" x14ac:dyDescent="0.2">
      <c r="BC1845" s="6"/>
    </row>
    <row r="1846" spans="55:55" hidden="1" x14ac:dyDescent="0.2">
      <c r="BC1846" s="6"/>
    </row>
    <row r="1847" spans="55:55" hidden="1" x14ac:dyDescent="0.2">
      <c r="BC1847" s="6"/>
    </row>
    <row r="1848" spans="55:55" hidden="1" x14ac:dyDescent="0.2">
      <c r="BC1848" s="6"/>
    </row>
    <row r="1849" spans="55:55" hidden="1" x14ac:dyDescent="0.2">
      <c r="BC1849" s="6"/>
    </row>
    <row r="1850" spans="55:55" hidden="1" x14ac:dyDescent="0.2">
      <c r="BC1850" s="6"/>
    </row>
    <row r="1851" spans="55:55" hidden="1" x14ac:dyDescent="0.2">
      <c r="BC1851" s="6"/>
    </row>
    <row r="1852" spans="55:55" hidden="1" x14ac:dyDescent="0.2">
      <c r="BC1852" s="6"/>
    </row>
    <row r="1853" spans="55:55" hidden="1" x14ac:dyDescent="0.2">
      <c r="BC1853" s="6"/>
    </row>
    <row r="1854" spans="55:55" hidden="1" x14ac:dyDescent="0.2">
      <c r="BC1854" s="6"/>
    </row>
    <row r="1855" spans="55:55" hidden="1" x14ac:dyDescent="0.2">
      <c r="BC1855" s="6"/>
    </row>
    <row r="1856" spans="55:55" hidden="1" x14ac:dyDescent="0.2">
      <c r="BC1856" s="6"/>
    </row>
    <row r="1857" spans="55:55" hidden="1" x14ac:dyDescent="0.2">
      <c r="BC1857" s="6"/>
    </row>
    <row r="1858" spans="55:55" hidden="1" x14ac:dyDescent="0.2">
      <c r="BC1858" s="6"/>
    </row>
    <row r="1859" spans="55:55" hidden="1" x14ac:dyDescent="0.2">
      <c r="BC1859" s="6"/>
    </row>
    <row r="1860" spans="55:55" hidden="1" x14ac:dyDescent="0.2">
      <c r="BC1860" s="6"/>
    </row>
    <row r="1861" spans="55:55" hidden="1" x14ac:dyDescent="0.2">
      <c r="BC1861" s="6"/>
    </row>
    <row r="1862" spans="55:55" hidden="1" x14ac:dyDescent="0.2">
      <c r="BC1862" s="6"/>
    </row>
    <row r="1863" spans="55:55" hidden="1" x14ac:dyDescent="0.2">
      <c r="BC1863" s="6"/>
    </row>
    <row r="1864" spans="55:55" hidden="1" x14ac:dyDescent="0.2">
      <c r="BC1864" s="6"/>
    </row>
    <row r="1865" spans="55:55" hidden="1" x14ac:dyDescent="0.2">
      <c r="BC1865" s="6"/>
    </row>
    <row r="1866" spans="55:55" hidden="1" x14ac:dyDescent="0.2">
      <c r="BC1866" s="6"/>
    </row>
    <row r="1867" spans="55:55" hidden="1" x14ac:dyDescent="0.2">
      <c r="BC1867" s="6"/>
    </row>
    <row r="1868" spans="55:55" hidden="1" x14ac:dyDescent="0.2">
      <c r="BC1868" s="6"/>
    </row>
    <row r="1869" spans="55:55" hidden="1" x14ac:dyDescent="0.2">
      <c r="BC1869" s="6"/>
    </row>
    <row r="1870" spans="55:55" hidden="1" x14ac:dyDescent="0.2">
      <c r="BC1870" s="6"/>
    </row>
    <row r="1871" spans="55:55" hidden="1" x14ac:dyDescent="0.2">
      <c r="BC1871" s="6"/>
    </row>
    <row r="1872" spans="55:55" hidden="1" x14ac:dyDescent="0.2">
      <c r="BC1872" s="6"/>
    </row>
    <row r="1873" spans="55:55" hidden="1" x14ac:dyDescent="0.2">
      <c r="BC1873" s="6"/>
    </row>
    <row r="1874" spans="55:55" hidden="1" x14ac:dyDescent="0.2">
      <c r="BC1874" s="6"/>
    </row>
    <row r="1875" spans="55:55" hidden="1" x14ac:dyDescent="0.2">
      <c r="BC1875" s="6"/>
    </row>
    <row r="1876" spans="55:55" hidden="1" x14ac:dyDescent="0.2">
      <c r="BC1876" s="6"/>
    </row>
    <row r="1877" spans="55:55" hidden="1" x14ac:dyDescent="0.2">
      <c r="BC1877" s="6"/>
    </row>
    <row r="1878" spans="55:55" hidden="1" x14ac:dyDescent="0.2">
      <c r="BC1878" s="6"/>
    </row>
    <row r="1879" spans="55:55" hidden="1" x14ac:dyDescent="0.2">
      <c r="BC1879" s="6"/>
    </row>
    <row r="1880" spans="55:55" hidden="1" x14ac:dyDescent="0.2">
      <c r="BC1880" s="6"/>
    </row>
    <row r="1881" spans="55:55" hidden="1" x14ac:dyDescent="0.2">
      <c r="BC1881" s="6"/>
    </row>
    <row r="1882" spans="55:55" hidden="1" x14ac:dyDescent="0.2">
      <c r="BC1882" s="6"/>
    </row>
    <row r="1883" spans="55:55" hidden="1" x14ac:dyDescent="0.2">
      <c r="BC1883" s="6"/>
    </row>
    <row r="1884" spans="55:55" hidden="1" x14ac:dyDescent="0.2">
      <c r="BC1884" s="6"/>
    </row>
    <row r="1885" spans="55:55" hidden="1" x14ac:dyDescent="0.2">
      <c r="BC1885" s="6"/>
    </row>
    <row r="1886" spans="55:55" hidden="1" x14ac:dyDescent="0.2">
      <c r="BC1886" s="6"/>
    </row>
    <row r="1887" spans="55:55" hidden="1" x14ac:dyDescent="0.2">
      <c r="BC1887" s="6"/>
    </row>
    <row r="1888" spans="55:55" hidden="1" x14ac:dyDescent="0.2">
      <c r="BC1888" s="6"/>
    </row>
    <row r="1889" spans="55:55" hidden="1" x14ac:dyDescent="0.2">
      <c r="BC1889" s="6"/>
    </row>
    <row r="1890" spans="55:55" hidden="1" x14ac:dyDescent="0.2">
      <c r="BC1890" s="6"/>
    </row>
    <row r="1891" spans="55:55" hidden="1" x14ac:dyDescent="0.2">
      <c r="BC1891" s="6"/>
    </row>
    <row r="1892" spans="55:55" hidden="1" x14ac:dyDescent="0.2">
      <c r="BC1892" s="6"/>
    </row>
    <row r="1893" spans="55:55" hidden="1" x14ac:dyDescent="0.2">
      <c r="BC1893" s="6"/>
    </row>
    <row r="1894" spans="55:55" hidden="1" x14ac:dyDescent="0.2">
      <c r="BC1894" s="6"/>
    </row>
    <row r="1895" spans="55:55" hidden="1" x14ac:dyDescent="0.2">
      <c r="BC1895" s="6"/>
    </row>
    <row r="1896" spans="55:55" hidden="1" x14ac:dyDescent="0.2">
      <c r="BC1896" s="6"/>
    </row>
    <row r="1897" spans="55:55" hidden="1" x14ac:dyDescent="0.2">
      <c r="BC1897" s="6"/>
    </row>
    <row r="1898" spans="55:55" hidden="1" x14ac:dyDescent="0.2">
      <c r="BC1898" s="6"/>
    </row>
    <row r="1899" spans="55:55" hidden="1" x14ac:dyDescent="0.2">
      <c r="BC1899" s="6"/>
    </row>
    <row r="1900" spans="55:55" hidden="1" x14ac:dyDescent="0.2">
      <c r="BC1900" s="6"/>
    </row>
    <row r="1901" spans="55:55" hidden="1" x14ac:dyDescent="0.2">
      <c r="BC1901" s="6"/>
    </row>
    <row r="1902" spans="55:55" hidden="1" x14ac:dyDescent="0.2">
      <c r="BC1902" s="6"/>
    </row>
    <row r="1903" spans="55:55" hidden="1" x14ac:dyDescent="0.2">
      <c r="BC1903" s="6"/>
    </row>
    <row r="1904" spans="55:55" hidden="1" x14ac:dyDescent="0.2">
      <c r="BC1904" s="6"/>
    </row>
    <row r="1905" spans="55:55" hidden="1" x14ac:dyDescent="0.2">
      <c r="BC1905" s="6"/>
    </row>
    <row r="1906" spans="55:55" hidden="1" x14ac:dyDescent="0.2">
      <c r="BC1906" s="6"/>
    </row>
    <row r="1907" spans="55:55" hidden="1" x14ac:dyDescent="0.2">
      <c r="BC1907" s="6"/>
    </row>
    <row r="1908" spans="55:55" hidden="1" x14ac:dyDescent="0.2">
      <c r="BC1908" s="6"/>
    </row>
    <row r="1909" spans="55:55" hidden="1" x14ac:dyDescent="0.2">
      <c r="BC1909" s="6"/>
    </row>
    <row r="1910" spans="55:55" hidden="1" x14ac:dyDescent="0.2">
      <c r="BC1910" s="6"/>
    </row>
    <row r="1911" spans="55:55" hidden="1" x14ac:dyDescent="0.2">
      <c r="BC1911" s="6"/>
    </row>
    <row r="1912" spans="55:55" hidden="1" x14ac:dyDescent="0.2">
      <c r="BC1912" s="6"/>
    </row>
    <row r="1913" spans="55:55" hidden="1" x14ac:dyDescent="0.2">
      <c r="BC1913" s="6"/>
    </row>
    <row r="1914" spans="55:55" hidden="1" x14ac:dyDescent="0.2">
      <c r="BC1914" s="6"/>
    </row>
    <row r="1915" spans="55:55" hidden="1" x14ac:dyDescent="0.2">
      <c r="BC1915" s="6"/>
    </row>
    <row r="1916" spans="55:55" hidden="1" x14ac:dyDescent="0.2">
      <c r="BC1916" s="6"/>
    </row>
    <row r="1917" spans="55:55" hidden="1" x14ac:dyDescent="0.2">
      <c r="BC1917" s="6"/>
    </row>
    <row r="1918" spans="55:55" hidden="1" x14ac:dyDescent="0.2">
      <c r="BC1918" s="6"/>
    </row>
    <row r="1919" spans="55:55" hidden="1" x14ac:dyDescent="0.2">
      <c r="BC1919" s="6"/>
    </row>
    <row r="1920" spans="55:55" hidden="1" x14ac:dyDescent="0.2">
      <c r="BC1920" s="6"/>
    </row>
    <row r="1921" spans="55:55" hidden="1" x14ac:dyDescent="0.2">
      <c r="BC1921" s="6"/>
    </row>
    <row r="1922" spans="55:55" hidden="1" x14ac:dyDescent="0.2">
      <c r="BC1922" s="6"/>
    </row>
    <row r="1923" spans="55:55" hidden="1" x14ac:dyDescent="0.2">
      <c r="BC1923" s="6"/>
    </row>
    <row r="1924" spans="55:55" hidden="1" x14ac:dyDescent="0.2">
      <c r="BC1924" s="6"/>
    </row>
    <row r="1925" spans="55:55" hidden="1" x14ac:dyDescent="0.2">
      <c r="BC1925" s="6"/>
    </row>
    <row r="1926" spans="55:55" hidden="1" x14ac:dyDescent="0.2">
      <c r="BC1926" s="6"/>
    </row>
    <row r="1927" spans="55:55" hidden="1" x14ac:dyDescent="0.2">
      <c r="BC1927" s="6"/>
    </row>
    <row r="1928" spans="55:55" hidden="1" x14ac:dyDescent="0.2">
      <c r="BC1928" s="6"/>
    </row>
    <row r="1929" spans="55:55" hidden="1" x14ac:dyDescent="0.2">
      <c r="BC1929" s="6"/>
    </row>
    <row r="1930" spans="55:55" hidden="1" x14ac:dyDescent="0.2">
      <c r="BC1930" s="6"/>
    </row>
    <row r="1931" spans="55:55" hidden="1" x14ac:dyDescent="0.2">
      <c r="BC1931" s="6"/>
    </row>
    <row r="1932" spans="55:55" hidden="1" x14ac:dyDescent="0.2">
      <c r="BC1932" s="6"/>
    </row>
    <row r="1933" spans="55:55" hidden="1" x14ac:dyDescent="0.2">
      <c r="BC1933" s="6"/>
    </row>
    <row r="1934" spans="55:55" hidden="1" x14ac:dyDescent="0.2">
      <c r="BC1934" s="6"/>
    </row>
    <row r="1935" spans="55:55" hidden="1" x14ac:dyDescent="0.2">
      <c r="BC1935" s="6"/>
    </row>
    <row r="1936" spans="55:55" hidden="1" x14ac:dyDescent="0.2">
      <c r="BC1936" s="6"/>
    </row>
    <row r="1937" spans="55:55" hidden="1" x14ac:dyDescent="0.2">
      <c r="BC1937" s="6"/>
    </row>
    <row r="1938" spans="55:55" hidden="1" x14ac:dyDescent="0.2">
      <c r="BC1938" s="6"/>
    </row>
    <row r="1939" spans="55:55" hidden="1" x14ac:dyDescent="0.2">
      <c r="BC1939" s="6"/>
    </row>
    <row r="1940" spans="55:55" hidden="1" x14ac:dyDescent="0.2">
      <c r="BC1940" s="6"/>
    </row>
    <row r="1941" spans="55:55" hidden="1" x14ac:dyDescent="0.2">
      <c r="BC1941" s="6"/>
    </row>
    <row r="1942" spans="55:55" hidden="1" x14ac:dyDescent="0.2">
      <c r="BC1942" s="6"/>
    </row>
    <row r="1943" spans="55:55" hidden="1" x14ac:dyDescent="0.2">
      <c r="BC1943" s="6"/>
    </row>
    <row r="1944" spans="55:55" hidden="1" x14ac:dyDescent="0.2">
      <c r="BC1944" s="6"/>
    </row>
    <row r="1945" spans="55:55" hidden="1" x14ac:dyDescent="0.2">
      <c r="BC1945" s="6"/>
    </row>
    <row r="1946" spans="55:55" hidden="1" x14ac:dyDescent="0.2">
      <c r="BC1946" s="6"/>
    </row>
    <row r="1947" spans="55:55" hidden="1" x14ac:dyDescent="0.2">
      <c r="BC1947" s="6"/>
    </row>
    <row r="1948" spans="55:55" hidden="1" x14ac:dyDescent="0.2">
      <c r="BC1948" s="6"/>
    </row>
    <row r="1949" spans="55:55" hidden="1" x14ac:dyDescent="0.2">
      <c r="BC1949" s="6"/>
    </row>
    <row r="1950" spans="55:55" hidden="1" x14ac:dyDescent="0.2">
      <c r="BC1950" s="6"/>
    </row>
    <row r="1951" spans="55:55" hidden="1" x14ac:dyDescent="0.2">
      <c r="BC1951" s="6"/>
    </row>
    <row r="1952" spans="55:55" hidden="1" x14ac:dyDescent="0.2">
      <c r="BC1952" s="6"/>
    </row>
    <row r="1953" spans="55:55" hidden="1" x14ac:dyDescent="0.2">
      <c r="BC1953" s="6"/>
    </row>
    <row r="1954" spans="55:55" hidden="1" x14ac:dyDescent="0.2">
      <c r="BC1954" s="6"/>
    </row>
    <row r="1955" spans="55:55" hidden="1" x14ac:dyDescent="0.2">
      <c r="BC1955" s="6"/>
    </row>
    <row r="1956" spans="55:55" hidden="1" x14ac:dyDescent="0.2">
      <c r="BC1956" s="6"/>
    </row>
    <row r="1957" spans="55:55" hidden="1" x14ac:dyDescent="0.2">
      <c r="BC1957" s="6"/>
    </row>
    <row r="1958" spans="55:55" hidden="1" x14ac:dyDescent="0.2">
      <c r="BC1958" s="6"/>
    </row>
    <row r="1959" spans="55:55" hidden="1" x14ac:dyDescent="0.2">
      <c r="BC1959" s="6"/>
    </row>
    <row r="1960" spans="55:55" hidden="1" x14ac:dyDescent="0.2">
      <c r="BC1960" s="6"/>
    </row>
    <row r="1961" spans="55:55" hidden="1" x14ac:dyDescent="0.2">
      <c r="BC1961" s="6"/>
    </row>
    <row r="1962" spans="55:55" hidden="1" x14ac:dyDescent="0.2">
      <c r="BC1962" s="6"/>
    </row>
    <row r="1963" spans="55:55" hidden="1" x14ac:dyDescent="0.2">
      <c r="BC1963" s="6"/>
    </row>
    <row r="1964" spans="55:55" hidden="1" x14ac:dyDescent="0.2">
      <c r="BC1964" s="6"/>
    </row>
    <row r="1965" spans="55:55" hidden="1" x14ac:dyDescent="0.2">
      <c r="BC1965" s="6"/>
    </row>
    <row r="1966" spans="55:55" hidden="1" x14ac:dyDescent="0.2">
      <c r="BC1966" s="6"/>
    </row>
    <row r="1967" spans="55:55" hidden="1" x14ac:dyDescent="0.2">
      <c r="BC1967" s="6"/>
    </row>
    <row r="1968" spans="55:55" hidden="1" x14ac:dyDescent="0.2">
      <c r="BC1968" s="6"/>
    </row>
    <row r="1969" spans="55:55" hidden="1" x14ac:dyDescent="0.2">
      <c r="BC1969" s="6"/>
    </row>
    <row r="1970" spans="55:55" hidden="1" x14ac:dyDescent="0.2">
      <c r="BC1970" s="6"/>
    </row>
    <row r="1971" spans="55:55" hidden="1" x14ac:dyDescent="0.2">
      <c r="BC1971" s="6"/>
    </row>
    <row r="1972" spans="55:55" hidden="1" x14ac:dyDescent="0.2">
      <c r="BC1972" s="6"/>
    </row>
    <row r="1973" spans="55:55" hidden="1" x14ac:dyDescent="0.2">
      <c r="BC1973" s="6"/>
    </row>
    <row r="1974" spans="55:55" hidden="1" x14ac:dyDescent="0.2">
      <c r="BC1974" s="6"/>
    </row>
    <row r="1975" spans="55:55" hidden="1" x14ac:dyDescent="0.2">
      <c r="BC1975" s="6"/>
    </row>
    <row r="1976" spans="55:55" hidden="1" x14ac:dyDescent="0.2">
      <c r="BC1976" s="6"/>
    </row>
    <row r="1977" spans="55:55" hidden="1" x14ac:dyDescent="0.2">
      <c r="BC1977" s="6"/>
    </row>
    <row r="1978" spans="55:55" hidden="1" x14ac:dyDescent="0.2">
      <c r="BC1978" s="6"/>
    </row>
    <row r="1979" spans="55:55" hidden="1" x14ac:dyDescent="0.2">
      <c r="BC1979" s="6"/>
    </row>
    <row r="1980" spans="55:55" hidden="1" x14ac:dyDescent="0.2">
      <c r="BC1980" s="6"/>
    </row>
    <row r="1981" spans="55:55" hidden="1" x14ac:dyDescent="0.2">
      <c r="BC1981" s="6"/>
    </row>
    <row r="1982" spans="55:55" hidden="1" x14ac:dyDescent="0.2">
      <c r="BC1982" s="6"/>
    </row>
    <row r="1983" spans="55:55" hidden="1" x14ac:dyDescent="0.2">
      <c r="BC1983" s="6"/>
    </row>
    <row r="1984" spans="55:55" hidden="1" x14ac:dyDescent="0.2">
      <c r="BC1984" s="6"/>
    </row>
    <row r="1985" spans="55:55" hidden="1" x14ac:dyDescent="0.2">
      <c r="BC1985" s="6"/>
    </row>
    <row r="1986" spans="55:55" hidden="1" x14ac:dyDescent="0.2">
      <c r="BC1986" s="6"/>
    </row>
    <row r="1987" spans="55:55" hidden="1" x14ac:dyDescent="0.2">
      <c r="BC1987" s="6"/>
    </row>
    <row r="1988" spans="55:55" hidden="1" x14ac:dyDescent="0.2">
      <c r="BC1988" s="6"/>
    </row>
    <row r="1989" spans="55:55" hidden="1" x14ac:dyDescent="0.2">
      <c r="BC1989" s="6"/>
    </row>
    <row r="1990" spans="55:55" hidden="1" x14ac:dyDescent="0.2">
      <c r="BC1990" s="6"/>
    </row>
    <row r="1991" spans="55:55" hidden="1" x14ac:dyDescent="0.2">
      <c r="BC1991" s="6"/>
    </row>
    <row r="1992" spans="55:55" hidden="1" x14ac:dyDescent="0.2">
      <c r="BC1992" s="6"/>
    </row>
    <row r="1993" spans="55:55" hidden="1" x14ac:dyDescent="0.2">
      <c r="BC1993" s="6"/>
    </row>
    <row r="1994" spans="55:55" hidden="1" x14ac:dyDescent="0.2">
      <c r="BC1994" s="6"/>
    </row>
    <row r="1995" spans="55:55" hidden="1" x14ac:dyDescent="0.2">
      <c r="BC1995" s="6"/>
    </row>
    <row r="1996" spans="55:55" hidden="1" x14ac:dyDescent="0.2">
      <c r="BC1996" s="6"/>
    </row>
    <row r="1997" spans="55:55" hidden="1" x14ac:dyDescent="0.2">
      <c r="BC1997" s="6"/>
    </row>
    <row r="1998" spans="55:55" hidden="1" x14ac:dyDescent="0.2">
      <c r="BC1998" s="6"/>
    </row>
    <row r="1999" spans="55:55" hidden="1" x14ac:dyDescent="0.2">
      <c r="BC1999" s="6"/>
    </row>
    <row r="2000" spans="55:55" hidden="1" x14ac:dyDescent="0.2">
      <c r="BC2000" s="6"/>
    </row>
    <row r="2001" spans="55:55" hidden="1" x14ac:dyDescent="0.2">
      <c r="BC2001" s="6"/>
    </row>
    <row r="2002" spans="55:55" hidden="1" x14ac:dyDescent="0.2">
      <c r="BC2002" s="6"/>
    </row>
    <row r="2003" spans="55:55" hidden="1" x14ac:dyDescent="0.2">
      <c r="BC2003" s="6"/>
    </row>
    <row r="2004" spans="55:55" hidden="1" x14ac:dyDescent="0.2">
      <c r="BC2004" s="6"/>
    </row>
    <row r="2005" spans="55:55" hidden="1" x14ac:dyDescent="0.2">
      <c r="BC2005" s="6"/>
    </row>
    <row r="2006" spans="55:55" hidden="1" x14ac:dyDescent="0.2">
      <c r="BC2006" s="6"/>
    </row>
    <row r="2007" spans="55:55" hidden="1" x14ac:dyDescent="0.2">
      <c r="BC2007" s="6"/>
    </row>
    <row r="2008" spans="55:55" hidden="1" x14ac:dyDescent="0.2">
      <c r="BC2008" s="6"/>
    </row>
    <row r="2009" spans="55:55" hidden="1" x14ac:dyDescent="0.2">
      <c r="BC2009" s="6"/>
    </row>
    <row r="2010" spans="55:55" hidden="1" x14ac:dyDescent="0.2">
      <c r="BC2010" s="6"/>
    </row>
    <row r="2011" spans="55:55" hidden="1" x14ac:dyDescent="0.2">
      <c r="BC2011" s="6"/>
    </row>
    <row r="2012" spans="55:55" hidden="1" x14ac:dyDescent="0.2">
      <c r="BC2012" s="6"/>
    </row>
    <row r="2013" spans="55:55" hidden="1" x14ac:dyDescent="0.2">
      <c r="BC2013" s="6"/>
    </row>
    <row r="2014" spans="55:55" hidden="1" x14ac:dyDescent="0.2">
      <c r="BC2014" s="6"/>
    </row>
    <row r="2015" spans="55:55" hidden="1" x14ac:dyDescent="0.2">
      <c r="BC2015" s="6"/>
    </row>
    <row r="2016" spans="55:55" hidden="1" x14ac:dyDescent="0.2">
      <c r="BC2016" s="6"/>
    </row>
    <row r="2017" spans="55:55" hidden="1" x14ac:dyDescent="0.2">
      <c r="BC2017" s="6"/>
    </row>
    <row r="2018" spans="55:55" hidden="1" x14ac:dyDescent="0.2">
      <c r="BC2018" s="6"/>
    </row>
    <row r="2019" spans="55:55" hidden="1" x14ac:dyDescent="0.2">
      <c r="BC2019" s="6"/>
    </row>
    <row r="2020" spans="55:55" hidden="1" x14ac:dyDescent="0.2">
      <c r="BC2020" s="6"/>
    </row>
    <row r="2021" spans="55:55" hidden="1" x14ac:dyDescent="0.2">
      <c r="BC2021" s="6"/>
    </row>
    <row r="2022" spans="55:55" hidden="1" x14ac:dyDescent="0.2">
      <c r="BC2022" s="6"/>
    </row>
    <row r="2023" spans="55:55" hidden="1" x14ac:dyDescent="0.2">
      <c r="BC2023" s="6"/>
    </row>
    <row r="2024" spans="55:55" hidden="1" x14ac:dyDescent="0.2">
      <c r="BC2024" s="6"/>
    </row>
    <row r="2025" spans="55:55" hidden="1" x14ac:dyDescent="0.2">
      <c r="BC2025" s="6"/>
    </row>
    <row r="2026" spans="55:55" hidden="1" x14ac:dyDescent="0.2">
      <c r="BC2026" s="6"/>
    </row>
    <row r="2027" spans="55:55" hidden="1" x14ac:dyDescent="0.2">
      <c r="BC2027" s="6"/>
    </row>
    <row r="2028" spans="55:55" hidden="1" x14ac:dyDescent="0.2">
      <c r="BC2028" s="6"/>
    </row>
    <row r="2029" spans="55:55" hidden="1" x14ac:dyDescent="0.2">
      <c r="BC2029" s="6"/>
    </row>
    <row r="2030" spans="55:55" hidden="1" x14ac:dyDescent="0.2">
      <c r="BC2030" s="6"/>
    </row>
    <row r="2031" spans="55:55" hidden="1" x14ac:dyDescent="0.2">
      <c r="BC2031" s="6"/>
    </row>
    <row r="2032" spans="55:55" hidden="1" x14ac:dyDescent="0.2">
      <c r="BC2032" s="6"/>
    </row>
    <row r="2033" spans="55:55" hidden="1" x14ac:dyDescent="0.2">
      <c r="BC2033" s="6"/>
    </row>
    <row r="2034" spans="55:55" hidden="1" x14ac:dyDescent="0.2">
      <c r="BC2034" s="6"/>
    </row>
    <row r="2035" spans="55:55" hidden="1" x14ac:dyDescent="0.2">
      <c r="BC2035" s="6"/>
    </row>
    <row r="2036" spans="55:55" hidden="1" x14ac:dyDescent="0.2">
      <c r="BC2036" s="6"/>
    </row>
    <row r="2037" spans="55:55" hidden="1" x14ac:dyDescent="0.2">
      <c r="BC2037" s="6"/>
    </row>
    <row r="2038" spans="55:55" hidden="1" x14ac:dyDescent="0.2">
      <c r="BC2038" s="6"/>
    </row>
    <row r="2039" spans="55:55" hidden="1" x14ac:dyDescent="0.2">
      <c r="BC2039" s="6"/>
    </row>
    <row r="2040" spans="55:55" hidden="1" x14ac:dyDescent="0.2">
      <c r="BC2040" s="6"/>
    </row>
    <row r="2041" spans="55:55" hidden="1" x14ac:dyDescent="0.2">
      <c r="BC2041" s="6"/>
    </row>
    <row r="2042" spans="55:55" hidden="1" x14ac:dyDescent="0.2">
      <c r="BC2042" s="6"/>
    </row>
    <row r="2043" spans="55:55" hidden="1" x14ac:dyDescent="0.2">
      <c r="BC2043" s="6"/>
    </row>
    <row r="2044" spans="55:55" hidden="1" x14ac:dyDescent="0.2">
      <c r="BC2044" s="6"/>
    </row>
    <row r="2045" spans="55:55" hidden="1" x14ac:dyDescent="0.2">
      <c r="BC2045" s="6"/>
    </row>
    <row r="2046" spans="55:55" hidden="1" x14ac:dyDescent="0.2">
      <c r="BC2046" s="6"/>
    </row>
    <row r="2047" spans="55:55" hidden="1" x14ac:dyDescent="0.2">
      <c r="BC2047" s="6"/>
    </row>
    <row r="2048" spans="55:55" hidden="1" x14ac:dyDescent="0.2">
      <c r="BC2048" s="6"/>
    </row>
    <row r="2049" spans="55:55" hidden="1" x14ac:dyDescent="0.2">
      <c r="BC2049" s="6"/>
    </row>
    <row r="2050" spans="55:55" hidden="1" x14ac:dyDescent="0.2">
      <c r="BC2050" s="6"/>
    </row>
    <row r="2051" spans="55:55" hidden="1" x14ac:dyDescent="0.2">
      <c r="BC2051" s="6"/>
    </row>
    <row r="2052" spans="55:55" hidden="1" x14ac:dyDescent="0.2">
      <c r="BC2052" s="6"/>
    </row>
    <row r="2053" spans="55:55" hidden="1" x14ac:dyDescent="0.2">
      <c r="BC2053" s="6"/>
    </row>
    <row r="2054" spans="55:55" hidden="1" x14ac:dyDescent="0.2">
      <c r="BC2054" s="6"/>
    </row>
    <row r="2055" spans="55:55" hidden="1" x14ac:dyDescent="0.2">
      <c r="BC2055" s="6"/>
    </row>
    <row r="2056" spans="55:55" hidden="1" x14ac:dyDescent="0.2">
      <c r="BC2056" s="6"/>
    </row>
    <row r="2057" spans="55:55" hidden="1" x14ac:dyDescent="0.2">
      <c r="BC2057" s="6"/>
    </row>
    <row r="2058" spans="55:55" hidden="1" x14ac:dyDescent="0.2">
      <c r="BC2058" s="6"/>
    </row>
    <row r="2059" spans="55:55" hidden="1" x14ac:dyDescent="0.2">
      <c r="BC2059" s="6"/>
    </row>
    <row r="2060" spans="55:55" hidden="1" x14ac:dyDescent="0.2">
      <c r="BC2060" s="6"/>
    </row>
    <row r="2061" spans="55:55" hidden="1" x14ac:dyDescent="0.2">
      <c r="BC2061" s="6"/>
    </row>
    <row r="2062" spans="55:55" hidden="1" x14ac:dyDescent="0.2">
      <c r="BC2062" s="6"/>
    </row>
    <row r="2063" spans="55:55" hidden="1" x14ac:dyDescent="0.2">
      <c r="BC2063" s="6"/>
    </row>
    <row r="2064" spans="55:55" hidden="1" x14ac:dyDescent="0.2">
      <c r="BC2064" s="6"/>
    </row>
    <row r="2065" spans="55:55" hidden="1" x14ac:dyDescent="0.2">
      <c r="BC2065" s="6"/>
    </row>
    <row r="2066" spans="55:55" hidden="1" x14ac:dyDescent="0.2">
      <c r="BC2066" s="6"/>
    </row>
    <row r="2067" spans="55:55" hidden="1" x14ac:dyDescent="0.2">
      <c r="BC2067" s="6"/>
    </row>
    <row r="2068" spans="55:55" hidden="1" x14ac:dyDescent="0.2">
      <c r="BC2068" s="6"/>
    </row>
    <row r="2069" spans="55:55" hidden="1" x14ac:dyDescent="0.2">
      <c r="BC2069" s="6"/>
    </row>
    <row r="2070" spans="55:55" hidden="1" x14ac:dyDescent="0.2">
      <c r="BC2070" s="6"/>
    </row>
    <row r="2071" spans="55:55" hidden="1" x14ac:dyDescent="0.2">
      <c r="BC2071" s="6"/>
    </row>
    <row r="2072" spans="55:55" hidden="1" x14ac:dyDescent="0.2">
      <c r="BC2072" s="6"/>
    </row>
    <row r="2073" spans="55:55" hidden="1" x14ac:dyDescent="0.2">
      <c r="BC2073" s="6"/>
    </row>
    <row r="2074" spans="55:55" hidden="1" x14ac:dyDescent="0.2">
      <c r="BC2074" s="6"/>
    </row>
    <row r="2075" spans="55:55" hidden="1" x14ac:dyDescent="0.2">
      <c r="BC2075" s="6"/>
    </row>
    <row r="2076" spans="55:55" hidden="1" x14ac:dyDescent="0.2">
      <c r="BC2076" s="6"/>
    </row>
    <row r="2077" spans="55:55" hidden="1" x14ac:dyDescent="0.2">
      <c r="BC2077" s="6"/>
    </row>
    <row r="2078" spans="55:55" hidden="1" x14ac:dyDescent="0.2">
      <c r="BC2078" s="6"/>
    </row>
    <row r="2079" spans="55:55" hidden="1" x14ac:dyDescent="0.2">
      <c r="BC2079" s="6"/>
    </row>
    <row r="2080" spans="55:55" hidden="1" x14ac:dyDescent="0.2">
      <c r="BC2080" s="6"/>
    </row>
    <row r="2081" spans="55:55" hidden="1" x14ac:dyDescent="0.2">
      <c r="BC2081" s="6"/>
    </row>
    <row r="2082" spans="55:55" hidden="1" x14ac:dyDescent="0.2">
      <c r="BC2082" s="6"/>
    </row>
    <row r="2083" spans="55:55" hidden="1" x14ac:dyDescent="0.2">
      <c r="BC2083" s="6"/>
    </row>
    <row r="2084" spans="55:55" hidden="1" x14ac:dyDescent="0.2">
      <c r="BC2084" s="6"/>
    </row>
    <row r="2085" spans="55:55" hidden="1" x14ac:dyDescent="0.2">
      <c r="BC2085" s="6"/>
    </row>
    <row r="2086" spans="55:55" hidden="1" x14ac:dyDescent="0.2">
      <c r="BC2086" s="6"/>
    </row>
    <row r="2087" spans="55:55" hidden="1" x14ac:dyDescent="0.2">
      <c r="BC2087" s="6"/>
    </row>
    <row r="2088" spans="55:55" hidden="1" x14ac:dyDescent="0.2">
      <c r="BC2088" s="6"/>
    </row>
    <row r="2089" spans="55:55" hidden="1" x14ac:dyDescent="0.2">
      <c r="BC2089" s="6"/>
    </row>
    <row r="2090" spans="55:55" hidden="1" x14ac:dyDescent="0.2">
      <c r="BC2090" s="6"/>
    </row>
    <row r="2091" spans="55:55" hidden="1" x14ac:dyDescent="0.2">
      <c r="BC2091" s="6"/>
    </row>
    <row r="2092" spans="55:55" hidden="1" x14ac:dyDescent="0.2">
      <c r="BC2092" s="6"/>
    </row>
    <row r="2093" spans="55:55" hidden="1" x14ac:dyDescent="0.2">
      <c r="BC2093" s="6"/>
    </row>
    <row r="2094" spans="55:55" hidden="1" x14ac:dyDescent="0.2">
      <c r="BC2094" s="6"/>
    </row>
    <row r="2095" spans="55:55" hidden="1" x14ac:dyDescent="0.2">
      <c r="BC2095" s="6"/>
    </row>
    <row r="2096" spans="55:55" hidden="1" x14ac:dyDescent="0.2">
      <c r="BC2096" s="6"/>
    </row>
    <row r="2097" spans="55:55" hidden="1" x14ac:dyDescent="0.2">
      <c r="BC2097" s="6"/>
    </row>
    <row r="2098" spans="55:55" hidden="1" x14ac:dyDescent="0.2">
      <c r="BC2098" s="6"/>
    </row>
    <row r="2099" spans="55:55" hidden="1" x14ac:dyDescent="0.2">
      <c r="BC2099" s="6"/>
    </row>
    <row r="2100" spans="55:55" hidden="1" x14ac:dyDescent="0.2">
      <c r="BC2100" s="6"/>
    </row>
    <row r="2101" spans="55:55" hidden="1" x14ac:dyDescent="0.2">
      <c r="BC2101" s="6"/>
    </row>
    <row r="2102" spans="55:55" hidden="1" x14ac:dyDescent="0.2">
      <c r="BC2102" s="6"/>
    </row>
    <row r="2103" spans="55:55" hidden="1" x14ac:dyDescent="0.2">
      <c r="BC2103" s="6"/>
    </row>
    <row r="2104" spans="55:55" hidden="1" x14ac:dyDescent="0.2">
      <c r="BC2104" s="6"/>
    </row>
    <row r="2105" spans="55:55" hidden="1" x14ac:dyDescent="0.2">
      <c r="BC2105" s="6"/>
    </row>
    <row r="2106" spans="55:55" hidden="1" x14ac:dyDescent="0.2">
      <c r="BC2106" s="6"/>
    </row>
    <row r="2107" spans="55:55" hidden="1" x14ac:dyDescent="0.2">
      <c r="BC2107" s="6"/>
    </row>
    <row r="2108" spans="55:55" hidden="1" x14ac:dyDescent="0.2">
      <c r="BC2108" s="6"/>
    </row>
    <row r="2109" spans="55:55" hidden="1" x14ac:dyDescent="0.2">
      <c r="BC2109" s="6"/>
    </row>
    <row r="2110" spans="55:55" hidden="1" x14ac:dyDescent="0.2">
      <c r="BC2110" s="6"/>
    </row>
    <row r="2111" spans="55:55" hidden="1" x14ac:dyDescent="0.2">
      <c r="BC2111" s="6"/>
    </row>
    <row r="2112" spans="55:55" hidden="1" x14ac:dyDescent="0.2">
      <c r="BC2112" s="6"/>
    </row>
    <row r="2113" spans="55:55" hidden="1" x14ac:dyDescent="0.2">
      <c r="BC2113" s="6"/>
    </row>
    <row r="2114" spans="55:55" hidden="1" x14ac:dyDescent="0.2">
      <c r="BC2114" s="6"/>
    </row>
    <row r="2115" spans="55:55" hidden="1" x14ac:dyDescent="0.2">
      <c r="BC2115" s="6"/>
    </row>
    <row r="2116" spans="55:55" hidden="1" x14ac:dyDescent="0.2">
      <c r="BC2116" s="6"/>
    </row>
    <row r="2117" spans="55:55" hidden="1" x14ac:dyDescent="0.2">
      <c r="BC2117" s="6"/>
    </row>
    <row r="2118" spans="55:55" hidden="1" x14ac:dyDescent="0.2">
      <c r="BC2118" s="6"/>
    </row>
    <row r="2119" spans="55:55" hidden="1" x14ac:dyDescent="0.2">
      <c r="BC2119" s="6"/>
    </row>
    <row r="2120" spans="55:55" hidden="1" x14ac:dyDescent="0.2">
      <c r="BC2120" s="6"/>
    </row>
    <row r="2121" spans="55:55" hidden="1" x14ac:dyDescent="0.2">
      <c r="BC2121" s="6"/>
    </row>
    <row r="2122" spans="55:55" hidden="1" x14ac:dyDescent="0.2">
      <c r="BC2122" s="6"/>
    </row>
    <row r="2123" spans="55:55" hidden="1" x14ac:dyDescent="0.2">
      <c r="BC2123" s="6"/>
    </row>
    <row r="2124" spans="55:55" hidden="1" x14ac:dyDescent="0.2">
      <c r="BC2124" s="6"/>
    </row>
    <row r="2125" spans="55:55" hidden="1" x14ac:dyDescent="0.2">
      <c r="BC2125" s="6"/>
    </row>
    <row r="2126" spans="55:55" hidden="1" x14ac:dyDescent="0.2">
      <c r="BC2126" s="6"/>
    </row>
    <row r="2127" spans="55:55" hidden="1" x14ac:dyDescent="0.2">
      <c r="BC2127" s="6"/>
    </row>
    <row r="2128" spans="55:55" hidden="1" x14ac:dyDescent="0.2">
      <c r="BC2128" s="6"/>
    </row>
    <row r="2129" spans="55:55" hidden="1" x14ac:dyDescent="0.2">
      <c r="BC2129" s="6"/>
    </row>
    <row r="2130" spans="55:55" hidden="1" x14ac:dyDescent="0.2">
      <c r="BC2130" s="6"/>
    </row>
    <row r="2131" spans="55:55" hidden="1" x14ac:dyDescent="0.2">
      <c r="BC2131" s="6"/>
    </row>
    <row r="2132" spans="55:55" hidden="1" x14ac:dyDescent="0.2">
      <c r="BC2132" s="6"/>
    </row>
    <row r="2133" spans="55:55" hidden="1" x14ac:dyDescent="0.2">
      <c r="BC2133" s="6"/>
    </row>
    <row r="2134" spans="55:55" hidden="1" x14ac:dyDescent="0.2">
      <c r="BC2134" s="6"/>
    </row>
    <row r="2135" spans="55:55" hidden="1" x14ac:dyDescent="0.2">
      <c r="BC2135" s="6"/>
    </row>
    <row r="2136" spans="55:55" hidden="1" x14ac:dyDescent="0.2">
      <c r="BC2136" s="6"/>
    </row>
    <row r="2137" spans="55:55" hidden="1" x14ac:dyDescent="0.2">
      <c r="BC2137" s="6"/>
    </row>
    <row r="2138" spans="55:55" hidden="1" x14ac:dyDescent="0.2">
      <c r="BC2138" s="6"/>
    </row>
    <row r="2139" spans="55:55" hidden="1" x14ac:dyDescent="0.2">
      <c r="BC2139" s="6"/>
    </row>
    <row r="2140" spans="55:55" hidden="1" x14ac:dyDescent="0.2">
      <c r="BC2140" s="6"/>
    </row>
    <row r="2141" spans="55:55" hidden="1" x14ac:dyDescent="0.2">
      <c r="BC2141" s="6"/>
    </row>
    <row r="2142" spans="55:55" hidden="1" x14ac:dyDescent="0.2">
      <c r="BC2142" s="6"/>
    </row>
    <row r="2143" spans="55:55" hidden="1" x14ac:dyDescent="0.2">
      <c r="BC2143" s="6"/>
    </row>
    <row r="2144" spans="55:55" hidden="1" x14ac:dyDescent="0.2">
      <c r="BC2144" s="6"/>
    </row>
    <row r="2145" spans="55:55" hidden="1" x14ac:dyDescent="0.2">
      <c r="BC2145" s="6"/>
    </row>
    <row r="2146" spans="55:55" hidden="1" x14ac:dyDescent="0.2">
      <c r="BC2146" s="6"/>
    </row>
    <row r="2147" spans="55:55" hidden="1" x14ac:dyDescent="0.2">
      <c r="BC2147" s="6"/>
    </row>
    <row r="2148" spans="55:55" hidden="1" x14ac:dyDescent="0.2">
      <c r="BC2148" s="6"/>
    </row>
    <row r="2149" spans="55:55" hidden="1" x14ac:dyDescent="0.2">
      <c r="BC2149" s="6"/>
    </row>
    <row r="2150" spans="55:55" hidden="1" x14ac:dyDescent="0.2">
      <c r="BC2150" s="6"/>
    </row>
    <row r="2151" spans="55:55" hidden="1" x14ac:dyDescent="0.2">
      <c r="BC2151" s="6"/>
    </row>
    <row r="2152" spans="55:55" hidden="1" x14ac:dyDescent="0.2">
      <c r="BC2152" s="6"/>
    </row>
    <row r="2153" spans="55:55" hidden="1" x14ac:dyDescent="0.2">
      <c r="BC2153" s="6"/>
    </row>
    <row r="2154" spans="55:55" hidden="1" x14ac:dyDescent="0.2">
      <c r="BC2154" s="6"/>
    </row>
    <row r="2155" spans="55:55" hidden="1" x14ac:dyDescent="0.2">
      <c r="BC2155" s="6"/>
    </row>
    <row r="2156" spans="55:55" hidden="1" x14ac:dyDescent="0.2">
      <c r="BC2156" s="6"/>
    </row>
    <row r="2157" spans="55:55" hidden="1" x14ac:dyDescent="0.2">
      <c r="BC2157" s="6"/>
    </row>
    <row r="2158" spans="55:55" hidden="1" x14ac:dyDescent="0.2">
      <c r="BC2158" s="6"/>
    </row>
    <row r="2159" spans="55:55" hidden="1" x14ac:dyDescent="0.2">
      <c r="BC2159" s="6"/>
    </row>
    <row r="2160" spans="55:55" hidden="1" x14ac:dyDescent="0.2">
      <c r="BC2160" s="6"/>
    </row>
    <row r="2161" spans="55:55" hidden="1" x14ac:dyDescent="0.2">
      <c r="BC2161" s="6"/>
    </row>
    <row r="2162" spans="55:55" hidden="1" x14ac:dyDescent="0.2">
      <c r="BC2162" s="6"/>
    </row>
    <row r="2163" spans="55:55" hidden="1" x14ac:dyDescent="0.2">
      <c r="BC2163" s="6"/>
    </row>
    <row r="2164" spans="55:55" hidden="1" x14ac:dyDescent="0.2">
      <c r="BC2164" s="6"/>
    </row>
    <row r="2165" spans="55:55" hidden="1" x14ac:dyDescent="0.2">
      <c r="BC2165" s="6"/>
    </row>
    <row r="2166" spans="55:55" hidden="1" x14ac:dyDescent="0.2">
      <c r="BC2166" s="6"/>
    </row>
    <row r="2167" spans="55:55" hidden="1" x14ac:dyDescent="0.2">
      <c r="BC2167" s="6"/>
    </row>
    <row r="2168" spans="55:55" hidden="1" x14ac:dyDescent="0.2">
      <c r="BC2168" s="6"/>
    </row>
    <row r="2169" spans="55:55" hidden="1" x14ac:dyDescent="0.2">
      <c r="BC2169" s="6"/>
    </row>
    <row r="2170" spans="55:55" hidden="1" x14ac:dyDescent="0.2">
      <c r="BC2170" s="6"/>
    </row>
    <row r="2171" spans="55:55" hidden="1" x14ac:dyDescent="0.2">
      <c r="BC2171" s="6"/>
    </row>
    <row r="2172" spans="55:55" hidden="1" x14ac:dyDescent="0.2">
      <c r="BC2172" s="6"/>
    </row>
    <row r="2173" spans="55:55" hidden="1" x14ac:dyDescent="0.2">
      <c r="BC2173" s="6"/>
    </row>
    <row r="2174" spans="55:55" hidden="1" x14ac:dyDescent="0.2">
      <c r="BC2174" s="6"/>
    </row>
    <row r="2175" spans="55:55" hidden="1" x14ac:dyDescent="0.2">
      <c r="BC2175" s="6"/>
    </row>
    <row r="2176" spans="55:55" hidden="1" x14ac:dyDescent="0.2">
      <c r="BC2176" s="6"/>
    </row>
    <row r="2177" spans="55:55" hidden="1" x14ac:dyDescent="0.2">
      <c r="BC2177" s="6"/>
    </row>
    <row r="2178" spans="55:55" hidden="1" x14ac:dyDescent="0.2">
      <c r="BC2178" s="6"/>
    </row>
    <row r="2179" spans="55:55" hidden="1" x14ac:dyDescent="0.2">
      <c r="BC2179" s="6"/>
    </row>
    <row r="2180" spans="55:55" hidden="1" x14ac:dyDescent="0.2">
      <c r="BC2180" s="6"/>
    </row>
    <row r="2181" spans="55:55" hidden="1" x14ac:dyDescent="0.2">
      <c r="BC2181" s="6"/>
    </row>
    <row r="2182" spans="55:55" hidden="1" x14ac:dyDescent="0.2">
      <c r="BC2182" s="6"/>
    </row>
    <row r="2183" spans="55:55" hidden="1" x14ac:dyDescent="0.2">
      <c r="BC2183" s="6"/>
    </row>
    <row r="2184" spans="55:55" hidden="1" x14ac:dyDescent="0.2">
      <c r="BC2184" s="6"/>
    </row>
    <row r="2185" spans="55:55" hidden="1" x14ac:dyDescent="0.2">
      <c r="BC2185" s="6"/>
    </row>
    <row r="2186" spans="55:55" hidden="1" x14ac:dyDescent="0.2">
      <c r="BC2186" s="6"/>
    </row>
    <row r="2187" spans="55:55" hidden="1" x14ac:dyDescent="0.2">
      <c r="BC2187" s="6"/>
    </row>
    <row r="2188" spans="55:55" hidden="1" x14ac:dyDescent="0.2">
      <c r="BC2188" s="6"/>
    </row>
    <row r="2189" spans="55:55" hidden="1" x14ac:dyDescent="0.2">
      <c r="BC2189" s="6"/>
    </row>
    <row r="2190" spans="55:55" hidden="1" x14ac:dyDescent="0.2">
      <c r="BC2190" s="6"/>
    </row>
    <row r="2191" spans="55:55" hidden="1" x14ac:dyDescent="0.2">
      <c r="BC2191" s="6"/>
    </row>
    <row r="2192" spans="55:55" hidden="1" x14ac:dyDescent="0.2">
      <c r="BC2192" s="6"/>
    </row>
    <row r="2193" spans="55:55" hidden="1" x14ac:dyDescent="0.2">
      <c r="BC2193" s="6"/>
    </row>
    <row r="2194" spans="55:55" hidden="1" x14ac:dyDescent="0.2">
      <c r="BC2194" s="6"/>
    </row>
    <row r="2195" spans="55:55" hidden="1" x14ac:dyDescent="0.2">
      <c r="BC2195" s="6"/>
    </row>
    <row r="2196" spans="55:55" hidden="1" x14ac:dyDescent="0.2">
      <c r="BC2196" s="6"/>
    </row>
    <row r="2197" spans="55:55" hidden="1" x14ac:dyDescent="0.2">
      <c r="BC2197" s="6"/>
    </row>
    <row r="2198" spans="55:55" hidden="1" x14ac:dyDescent="0.2">
      <c r="BC2198" s="6"/>
    </row>
    <row r="2199" spans="55:55" hidden="1" x14ac:dyDescent="0.2">
      <c r="BC2199" s="6"/>
    </row>
    <row r="2200" spans="55:55" hidden="1" x14ac:dyDescent="0.2">
      <c r="BC2200" s="6"/>
    </row>
    <row r="2201" spans="55:55" hidden="1" x14ac:dyDescent="0.2">
      <c r="BC2201" s="6"/>
    </row>
    <row r="2202" spans="55:55" hidden="1" x14ac:dyDescent="0.2">
      <c r="BC2202" s="6"/>
    </row>
    <row r="2203" spans="55:55" hidden="1" x14ac:dyDescent="0.2">
      <c r="BC2203" s="6"/>
    </row>
    <row r="2204" spans="55:55" hidden="1" x14ac:dyDescent="0.2">
      <c r="BC2204" s="6"/>
    </row>
    <row r="2205" spans="55:55" hidden="1" x14ac:dyDescent="0.2">
      <c r="BC2205" s="6"/>
    </row>
    <row r="2206" spans="55:55" hidden="1" x14ac:dyDescent="0.2">
      <c r="BC2206" s="6"/>
    </row>
    <row r="2207" spans="55:55" hidden="1" x14ac:dyDescent="0.2">
      <c r="BC2207" s="6"/>
    </row>
    <row r="2208" spans="55:55" hidden="1" x14ac:dyDescent="0.2">
      <c r="BC2208" s="6"/>
    </row>
    <row r="2209" spans="55:55" hidden="1" x14ac:dyDescent="0.2">
      <c r="BC2209" s="6"/>
    </row>
    <row r="2210" spans="55:55" hidden="1" x14ac:dyDescent="0.2">
      <c r="BC2210" s="6"/>
    </row>
    <row r="2211" spans="55:55" hidden="1" x14ac:dyDescent="0.2">
      <c r="BC2211" s="6"/>
    </row>
    <row r="2212" spans="55:55" hidden="1" x14ac:dyDescent="0.2">
      <c r="BC2212" s="6"/>
    </row>
    <row r="2213" spans="55:55" hidden="1" x14ac:dyDescent="0.2">
      <c r="BC2213" s="6"/>
    </row>
    <row r="2214" spans="55:55" hidden="1" x14ac:dyDescent="0.2">
      <c r="BC2214" s="6"/>
    </row>
    <row r="2215" spans="55:55" hidden="1" x14ac:dyDescent="0.2">
      <c r="BC2215" s="6"/>
    </row>
    <row r="2216" spans="55:55" hidden="1" x14ac:dyDescent="0.2">
      <c r="BC2216" s="6"/>
    </row>
    <row r="2217" spans="55:55" hidden="1" x14ac:dyDescent="0.2">
      <c r="BC2217" s="6"/>
    </row>
    <row r="2218" spans="55:55" hidden="1" x14ac:dyDescent="0.2">
      <c r="BC2218" s="6"/>
    </row>
    <row r="2219" spans="55:55" hidden="1" x14ac:dyDescent="0.2">
      <c r="BC2219" s="6"/>
    </row>
    <row r="2220" spans="55:55" hidden="1" x14ac:dyDescent="0.2">
      <c r="BC2220" s="6"/>
    </row>
    <row r="2221" spans="55:55" hidden="1" x14ac:dyDescent="0.2">
      <c r="BC2221" s="6"/>
    </row>
    <row r="2222" spans="55:55" hidden="1" x14ac:dyDescent="0.2">
      <c r="BC2222" s="6"/>
    </row>
    <row r="2223" spans="55:55" hidden="1" x14ac:dyDescent="0.2">
      <c r="BC2223" s="6"/>
    </row>
    <row r="2224" spans="55:55" hidden="1" x14ac:dyDescent="0.2">
      <c r="BC2224" s="6"/>
    </row>
    <row r="2225" spans="55:55" hidden="1" x14ac:dyDescent="0.2">
      <c r="BC2225" s="6"/>
    </row>
    <row r="2226" spans="55:55" hidden="1" x14ac:dyDescent="0.2">
      <c r="BC2226" s="6"/>
    </row>
    <row r="2227" spans="55:55" hidden="1" x14ac:dyDescent="0.2">
      <c r="BC2227" s="6"/>
    </row>
    <row r="2228" spans="55:55" hidden="1" x14ac:dyDescent="0.2">
      <c r="BC2228" s="6"/>
    </row>
    <row r="2229" spans="55:55" hidden="1" x14ac:dyDescent="0.2">
      <c r="BC2229" s="6"/>
    </row>
    <row r="2230" spans="55:55" hidden="1" x14ac:dyDescent="0.2">
      <c r="BC2230" s="6"/>
    </row>
    <row r="2231" spans="55:55" hidden="1" x14ac:dyDescent="0.2">
      <c r="BC2231" s="6"/>
    </row>
    <row r="2232" spans="55:55" hidden="1" x14ac:dyDescent="0.2">
      <c r="BC2232" s="6"/>
    </row>
    <row r="2233" spans="55:55" hidden="1" x14ac:dyDescent="0.2">
      <c r="BC2233" s="6"/>
    </row>
    <row r="2234" spans="55:55" hidden="1" x14ac:dyDescent="0.2">
      <c r="BC2234" s="6"/>
    </row>
    <row r="2235" spans="55:55" hidden="1" x14ac:dyDescent="0.2">
      <c r="BC2235" s="6"/>
    </row>
    <row r="2236" spans="55:55" hidden="1" x14ac:dyDescent="0.2">
      <c r="BC2236" s="6"/>
    </row>
    <row r="2237" spans="55:55" hidden="1" x14ac:dyDescent="0.2">
      <c r="BC2237" s="6"/>
    </row>
    <row r="2238" spans="55:55" hidden="1" x14ac:dyDescent="0.2">
      <c r="BC2238" s="6"/>
    </row>
    <row r="2239" spans="55:55" hidden="1" x14ac:dyDescent="0.2">
      <c r="BC2239" s="6"/>
    </row>
    <row r="2240" spans="55:55" hidden="1" x14ac:dyDescent="0.2">
      <c r="BC2240" s="6"/>
    </row>
    <row r="2241" spans="55:55" hidden="1" x14ac:dyDescent="0.2">
      <c r="BC2241" s="6"/>
    </row>
    <row r="2242" spans="55:55" hidden="1" x14ac:dyDescent="0.2">
      <c r="BC2242" s="6"/>
    </row>
    <row r="2243" spans="55:55" hidden="1" x14ac:dyDescent="0.2">
      <c r="BC2243" s="6"/>
    </row>
    <row r="2244" spans="55:55" hidden="1" x14ac:dyDescent="0.2">
      <c r="BC2244" s="6"/>
    </row>
    <row r="2245" spans="55:55" hidden="1" x14ac:dyDescent="0.2">
      <c r="BC2245" s="6"/>
    </row>
    <row r="2246" spans="55:55" hidden="1" x14ac:dyDescent="0.2">
      <c r="BC2246" s="6"/>
    </row>
    <row r="2247" spans="55:55" hidden="1" x14ac:dyDescent="0.2">
      <c r="BC2247" s="6"/>
    </row>
    <row r="2248" spans="55:55" hidden="1" x14ac:dyDescent="0.2">
      <c r="BC2248" s="6"/>
    </row>
    <row r="2249" spans="55:55" hidden="1" x14ac:dyDescent="0.2">
      <c r="BC2249" s="6"/>
    </row>
    <row r="2250" spans="55:55" hidden="1" x14ac:dyDescent="0.2">
      <c r="BC2250" s="6"/>
    </row>
    <row r="2251" spans="55:55" hidden="1" x14ac:dyDescent="0.2">
      <c r="BC2251" s="6"/>
    </row>
    <row r="2252" spans="55:55" hidden="1" x14ac:dyDescent="0.2">
      <c r="BC2252" s="6"/>
    </row>
    <row r="2253" spans="55:55" hidden="1" x14ac:dyDescent="0.2">
      <c r="BC2253" s="6"/>
    </row>
    <row r="2254" spans="55:55" hidden="1" x14ac:dyDescent="0.2">
      <c r="BC2254" s="6"/>
    </row>
    <row r="2255" spans="55:55" hidden="1" x14ac:dyDescent="0.2">
      <c r="BC2255" s="6"/>
    </row>
    <row r="2256" spans="55:55" hidden="1" x14ac:dyDescent="0.2">
      <c r="BC2256" s="6"/>
    </row>
    <row r="2257" spans="55:55" hidden="1" x14ac:dyDescent="0.2">
      <c r="BC2257" s="6"/>
    </row>
    <row r="2258" spans="55:55" hidden="1" x14ac:dyDescent="0.2">
      <c r="BC2258" s="6"/>
    </row>
    <row r="2259" spans="55:55" hidden="1" x14ac:dyDescent="0.2">
      <c r="BC2259" s="6"/>
    </row>
    <row r="2260" spans="55:55" hidden="1" x14ac:dyDescent="0.2">
      <c r="BC2260" s="6"/>
    </row>
    <row r="2261" spans="55:55" hidden="1" x14ac:dyDescent="0.2">
      <c r="BC2261" s="6"/>
    </row>
    <row r="2262" spans="55:55" hidden="1" x14ac:dyDescent="0.2">
      <c r="BC2262" s="6"/>
    </row>
    <row r="2263" spans="55:55" hidden="1" x14ac:dyDescent="0.2">
      <c r="BC2263" s="6"/>
    </row>
    <row r="2264" spans="55:55" hidden="1" x14ac:dyDescent="0.2">
      <c r="BC2264" s="6"/>
    </row>
    <row r="2265" spans="55:55" hidden="1" x14ac:dyDescent="0.2">
      <c r="BC2265" s="6"/>
    </row>
    <row r="2266" spans="55:55" hidden="1" x14ac:dyDescent="0.2">
      <c r="BC2266" s="6"/>
    </row>
    <row r="2267" spans="55:55" hidden="1" x14ac:dyDescent="0.2">
      <c r="BC2267" s="6"/>
    </row>
    <row r="2268" spans="55:55" hidden="1" x14ac:dyDescent="0.2">
      <c r="BC2268" s="6"/>
    </row>
    <row r="2269" spans="55:55" hidden="1" x14ac:dyDescent="0.2">
      <c r="BC2269" s="6"/>
    </row>
    <row r="2270" spans="55:55" hidden="1" x14ac:dyDescent="0.2">
      <c r="BC2270" s="6"/>
    </row>
    <row r="2271" spans="55:55" hidden="1" x14ac:dyDescent="0.2">
      <c r="BC2271" s="6"/>
    </row>
    <row r="2272" spans="55:55" hidden="1" x14ac:dyDescent="0.2">
      <c r="BC2272" s="6"/>
    </row>
    <row r="2273" spans="55:55" hidden="1" x14ac:dyDescent="0.2">
      <c r="BC2273" s="6"/>
    </row>
    <row r="2274" spans="55:55" hidden="1" x14ac:dyDescent="0.2">
      <c r="BC2274" s="6"/>
    </row>
    <row r="2275" spans="55:55" hidden="1" x14ac:dyDescent="0.2">
      <c r="BC2275" s="6"/>
    </row>
    <row r="2276" spans="55:55" hidden="1" x14ac:dyDescent="0.2">
      <c r="BC2276" s="6"/>
    </row>
    <row r="2277" spans="55:55" hidden="1" x14ac:dyDescent="0.2">
      <c r="BC2277" s="6"/>
    </row>
    <row r="2278" spans="55:55" hidden="1" x14ac:dyDescent="0.2">
      <c r="BC2278" s="6"/>
    </row>
    <row r="2279" spans="55:55" hidden="1" x14ac:dyDescent="0.2">
      <c r="BC2279" s="6"/>
    </row>
    <row r="2280" spans="55:55" hidden="1" x14ac:dyDescent="0.2">
      <c r="BC2280" s="6"/>
    </row>
    <row r="2281" spans="55:55" hidden="1" x14ac:dyDescent="0.2">
      <c r="BC2281" s="6"/>
    </row>
    <row r="2282" spans="55:55" hidden="1" x14ac:dyDescent="0.2">
      <c r="BC2282" s="6"/>
    </row>
    <row r="2283" spans="55:55" hidden="1" x14ac:dyDescent="0.2">
      <c r="BC2283" s="6"/>
    </row>
    <row r="2284" spans="55:55" hidden="1" x14ac:dyDescent="0.2">
      <c r="BC2284" s="6"/>
    </row>
    <row r="2285" spans="55:55" hidden="1" x14ac:dyDescent="0.2">
      <c r="BC2285" s="6"/>
    </row>
    <row r="2286" spans="55:55" hidden="1" x14ac:dyDescent="0.2">
      <c r="BC2286" s="6"/>
    </row>
    <row r="2287" spans="55:55" hidden="1" x14ac:dyDescent="0.2">
      <c r="BC2287" s="6"/>
    </row>
    <row r="2288" spans="55:55" hidden="1" x14ac:dyDescent="0.2">
      <c r="BC2288" s="6"/>
    </row>
    <row r="2289" spans="55:55" hidden="1" x14ac:dyDescent="0.2">
      <c r="BC2289" s="6"/>
    </row>
    <row r="2290" spans="55:55" hidden="1" x14ac:dyDescent="0.2">
      <c r="BC2290" s="6"/>
    </row>
    <row r="2291" spans="55:55" hidden="1" x14ac:dyDescent="0.2">
      <c r="BC2291" s="6"/>
    </row>
    <row r="2292" spans="55:55" hidden="1" x14ac:dyDescent="0.2">
      <c r="BC2292" s="6"/>
    </row>
    <row r="2293" spans="55:55" hidden="1" x14ac:dyDescent="0.2">
      <c r="BC2293" s="6"/>
    </row>
    <row r="2294" spans="55:55" hidden="1" x14ac:dyDescent="0.2">
      <c r="BC2294" s="6"/>
    </row>
    <row r="2295" spans="55:55" hidden="1" x14ac:dyDescent="0.2">
      <c r="BC2295" s="6"/>
    </row>
    <row r="2296" spans="55:55" hidden="1" x14ac:dyDescent="0.2">
      <c r="BC2296" s="6"/>
    </row>
    <row r="2297" spans="55:55" hidden="1" x14ac:dyDescent="0.2">
      <c r="BC2297" s="6"/>
    </row>
    <row r="2298" spans="55:55" hidden="1" x14ac:dyDescent="0.2">
      <c r="BC2298" s="6"/>
    </row>
    <row r="2299" spans="55:55" hidden="1" x14ac:dyDescent="0.2">
      <c r="BC2299" s="6"/>
    </row>
    <row r="2300" spans="55:55" hidden="1" x14ac:dyDescent="0.2">
      <c r="BC2300" s="6"/>
    </row>
    <row r="2301" spans="55:55" hidden="1" x14ac:dyDescent="0.2">
      <c r="BC2301" s="6"/>
    </row>
    <row r="2302" spans="55:55" hidden="1" x14ac:dyDescent="0.2">
      <c r="BC2302" s="6"/>
    </row>
    <row r="2303" spans="55:55" hidden="1" x14ac:dyDescent="0.2">
      <c r="BC2303" s="6"/>
    </row>
    <row r="2304" spans="55:55" hidden="1" x14ac:dyDescent="0.2">
      <c r="BC2304" s="6"/>
    </row>
    <row r="2305" spans="55:55" hidden="1" x14ac:dyDescent="0.2">
      <c r="BC2305" s="6"/>
    </row>
    <row r="2306" spans="55:55" hidden="1" x14ac:dyDescent="0.2">
      <c r="BC2306" s="6"/>
    </row>
    <row r="2307" spans="55:55" hidden="1" x14ac:dyDescent="0.2">
      <c r="BC2307" s="6"/>
    </row>
    <row r="2308" spans="55:55" hidden="1" x14ac:dyDescent="0.2">
      <c r="BC2308" s="6"/>
    </row>
    <row r="2309" spans="55:55" hidden="1" x14ac:dyDescent="0.2">
      <c r="BC2309" s="6"/>
    </row>
    <row r="2310" spans="55:55" hidden="1" x14ac:dyDescent="0.2">
      <c r="BC2310" s="6"/>
    </row>
    <row r="2311" spans="55:55" hidden="1" x14ac:dyDescent="0.2">
      <c r="BC2311" s="6"/>
    </row>
    <row r="2312" spans="55:55" hidden="1" x14ac:dyDescent="0.2">
      <c r="BC2312" s="6"/>
    </row>
    <row r="2313" spans="55:55" hidden="1" x14ac:dyDescent="0.2">
      <c r="BC2313" s="6"/>
    </row>
    <row r="2314" spans="55:55" hidden="1" x14ac:dyDescent="0.2">
      <c r="BC2314" s="6"/>
    </row>
    <row r="2315" spans="55:55" hidden="1" x14ac:dyDescent="0.2">
      <c r="BC2315" s="6"/>
    </row>
    <row r="2316" spans="55:55" hidden="1" x14ac:dyDescent="0.2">
      <c r="BC2316" s="6"/>
    </row>
    <row r="2317" spans="55:55" hidden="1" x14ac:dyDescent="0.2">
      <c r="BC2317" s="6"/>
    </row>
    <row r="2318" spans="55:55" hidden="1" x14ac:dyDescent="0.2">
      <c r="BC2318" s="6"/>
    </row>
    <row r="2319" spans="55:55" hidden="1" x14ac:dyDescent="0.2">
      <c r="BC2319" s="6"/>
    </row>
    <row r="2320" spans="55:55" hidden="1" x14ac:dyDescent="0.2">
      <c r="BC2320" s="6"/>
    </row>
    <row r="2321" spans="55:55" hidden="1" x14ac:dyDescent="0.2">
      <c r="BC2321" s="6"/>
    </row>
    <row r="2322" spans="55:55" hidden="1" x14ac:dyDescent="0.2">
      <c r="BC2322" s="6"/>
    </row>
    <row r="2323" spans="55:55" hidden="1" x14ac:dyDescent="0.2">
      <c r="BC2323" s="6"/>
    </row>
    <row r="2324" spans="55:55" hidden="1" x14ac:dyDescent="0.2">
      <c r="BC2324" s="6"/>
    </row>
    <row r="2325" spans="55:55" hidden="1" x14ac:dyDescent="0.2">
      <c r="BC2325" s="6"/>
    </row>
    <row r="2326" spans="55:55" hidden="1" x14ac:dyDescent="0.2">
      <c r="BC2326" s="6"/>
    </row>
    <row r="2327" spans="55:55" hidden="1" x14ac:dyDescent="0.2">
      <c r="BC2327" s="6"/>
    </row>
    <row r="2328" spans="55:55" hidden="1" x14ac:dyDescent="0.2">
      <c r="BC2328" s="6"/>
    </row>
    <row r="2329" spans="55:55" hidden="1" x14ac:dyDescent="0.2">
      <c r="BC2329" s="6"/>
    </row>
    <row r="2330" spans="55:55" hidden="1" x14ac:dyDescent="0.2">
      <c r="BC2330" s="6"/>
    </row>
    <row r="2331" spans="55:55" hidden="1" x14ac:dyDescent="0.2">
      <c r="BC2331" s="6"/>
    </row>
    <row r="2332" spans="55:55" hidden="1" x14ac:dyDescent="0.2">
      <c r="BC2332" s="6"/>
    </row>
    <row r="2333" spans="55:55" hidden="1" x14ac:dyDescent="0.2">
      <c r="BC2333" s="6"/>
    </row>
    <row r="2334" spans="55:55" hidden="1" x14ac:dyDescent="0.2">
      <c r="BC2334" s="6"/>
    </row>
    <row r="2335" spans="55:55" hidden="1" x14ac:dyDescent="0.2">
      <c r="BC2335" s="6"/>
    </row>
    <row r="2336" spans="55:55" hidden="1" x14ac:dyDescent="0.2">
      <c r="BC2336" s="6"/>
    </row>
    <row r="2337" spans="55:55" hidden="1" x14ac:dyDescent="0.2">
      <c r="BC2337" s="6"/>
    </row>
    <row r="2338" spans="55:55" hidden="1" x14ac:dyDescent="0.2">
      <c r="BC2338" s="6"/>
    </row>
    <row r="2339" spans="55:55" hidden="1" x14ac:dyDescent="0.2">
      <c r="BC2339" s="6"/>
    </row>
    <row r="2340" spans="55:55" hidden="1" x14ac:dyDescent="0.2">
      <c r="BC2340" s="6"/>
    </row>
    <row r="2341" spans="55:55" hidden="1" x14ac:dyDescent="0.2">
      <c r="BC2341" s="6"/>
    </row>
    <row r="2342" spans="55:55" hidden="1" x14ac:dyDescent="0.2">
      <c r="BC2342" s="6"/>
    </row>
    <row r="2343" spans="55:55" hidden="1" x14ac:dyDescent="0.2">
      <c r="BC2343" s="6"/>
    </row>
    <row r="2344" spans="55:55" hidden="1" x14ac:dyDescent="0.2">
      <c r="BC2344" s="6"/>
    </row>
    <row r="2345" spans="55:55" hidden="1" x14ac:dyDescent="0.2">
      <c r="BC2345" s="6"/>
    </row>
    <row r="2346" spans="55:55" hidden="1" x14ac:dyDescent="0.2">
      <c r="BC2346" s="6"/>
    </row>
    <row r="2347" spans="55:55" hidden="1" x14ac:dyDescent="0.2">
      <c r="BC2347" s="6"/>
    </row>
    <row r="2348" spans="55:55" hidden="1" x14ac:dyDescent="0.2">
      <c r="BC2348" s="6"/>
    </row>
    <row r="2349" spans="55:55" hidden="1" x14ac:dyDescent="0.2">
      <c r="BC2349" s="6"/>
    </row>
    <row r="2350" spans="55:55" hidden="1" x14ac:dyDescent="0.2">
      <c r="BC2350" s="6"/>
    </row>
    <row r="2351" spans="55:55" hidden="1" x14ac:dyDescent="0.2">
      <c r="BC2351" s="6"/>
    </row>
    <row r="2352" spans="55:55" hidden="1" x14ac:dyDescent="0.2">
      <c r="BC2352" s="6"/>
    </row>
    <row r="2353" spans="55:55" hidden="1" x14ac:dyDescent="0.2">
      <c r="BC2353" s="6"/>
    </row>
    <row r="2354" spans="55:55" hidden="1" x14ac:dyDescent="0.2">
      <c r="BC2354" s="6"/>
    </row>
    <row r="2355" spans="55:55" hidden="1" x14ac:dyDescent="0.2">
      <c r="BC2355" s="6"/>
    </row>
    <row r="2356" spans="55:55" hidden="1" x14ac:dyDescent="0.2">
      <c r="BC2356" s="6"/>
    </row>
    <row r="2357" spans="55:55" hidden="1" x14ac:dyDescent="0.2">
      <c r="BC2357" s="6"/>
    </row>
    <row r="2358" spans="55:55" hidden="1" x14ac:dyDescent="0.2">
      <c r="BC2358" s="6"/>
    </row>
    <row r="2359" spans="55:55" hidden="1" x14ac:dyDescent="0.2">
      <c r="BC2359" s="6"/>
    </row>
    <row r="2360" spans="55:55" hidden="1" x14ac:dyDescent="0.2">
      <c r="BC2360" s="6"/>
    </row>
    <row r="2361" spans="55:55" hidden="1" x14ac:dyDescent="0.2">
      <c r="BC2361" s="6"/>
    </row>
    <row r="2362" spans="55:55" hidden="1" x14ac:dyDescent="0.2">
      <c r="BC2362" s="6"/>
    </row>
    <row r="2363" spans="55:55" hidden="1" x14ac:dyDescent="0.2">
      <c r="BC2363" s="6"/>
    </row>
    <row r="2364" spans="55:55" hidden="1" x14ac:dyDescent="0.2">
      <c r="BC2364" s="6"/>
    </row>
    <row r="2365" spans="55:55" hidden="1" x14ac:dyDescent="0.2">
      <c r="BC2365" s="6"/>
    </row>
    <row r="2366" spans="55:55" hidden="1" x14ac:dyDescent="0.2">
      <c r="BC2366" s="6"/>
    </row>
    <row r="2367" spans="55:55" hidden="1" x14ac:dyDescent="0.2">
      <c r="BC2367" s="6"/>
    </row>
    <row r="2368" spans="55:55" hidden="1" x14ac:dyDescent="0.2">
      <c r="BC2368" s="6"/>
    </row>
    <row r="2369" spans="55:55" hidden="1" x14ac:dyDescent="0.2">
      <c r="BC2369" s="6"/>
    </row>
    <row r="2370" spans="55:55" hidden="1" x14ac:dyDescent="0.2">
      <c r="BC2370" s="6"/>
    </row>
    <row r="2371" spans="55:55" hidden="1" x14ac:dyDescent="0.2">
      <c r="BC2371" s="6"/>
    </row>
    <row r="2372" spans="55:55" hidden="1" x14ac:dyDescent="0.2">
      <c r="BC2372" s="6"/>
    </row>
    <row r="2373" spans="55:55" hidden="1" x14ac:dyDescent="0.2">
      <c r="BC2373" s="6"/>
    </row>
    <row r="2374" spans="55:55" hidden="1" x14ac:dyDescent="0.2">
      <c r="BC2374" s="6"/>
    </row>
    <row r="2375" spans="55:55" hidden="1" x14ac:dyDescent="0.2">
      <c r="BC2375" s="6"/>
    </row>
    <row r="2376" spans="55:55" hidden="1" x14ac:dyDescent="0.2">
      <c r="BC2376" s="6"/>
    </row>
    <row r="2377" spans="55:55" hidden="1" x14ac:dyDescent="0.2">
      <c r="BC2377" s="6"/>
    </row>
    <row r="2378" spans="55:55" hidden="1" x14ac:dyDescent="0.2">
      <c r="BC2378" s="6"/>
    </row>
    <row r="2379" spans="55:55" hidden="1" x14ac:dyDescent="0.2">
      <c r="BC2379" s="6"/>
    </row>
    <row r="2380" spans="55:55" hidden="1" x14ac:dyDescent="0.2">
      <c r="BC2380" s="6"/>
    </row>
    <row r="2381" spans="55:55" hidden="1" x14ac:dyDescent="0.2">
      <c r="BC2381" s="6"/>
    </row>
    <row r="2382" spans="55:55" hidden="1" x14ac:dyDescent="0.2">
      <c r="BC2382" s="6"/>
    </row>
    <row r="2383" spans="55:55" hidden="1" x14ac:dyDescent="0.2">
      <c r="BC2383" s="6"/>
    </row>
    <row r="2384" spans="55:55" hidden="1" x14ac:dyDescent="0.2">
      <c r="BC2384" s="6"/>
    </row>
    <row r="2385" spans="55:55" hidden="1" x14ac:dyDescent="0.2">
      <c r="BC2385" s="6"/>
    </row>
    <row r="2386" spans="55:55" hidden="1" x14ac:dyDescent="0.2">
      <c r="BC2386" s="6"/>
    </row>
    <row r="2387" spans="55:55" hidden="1" x14ac:dyDescent="0.2">
      <c r="BC2387" s="6"/>
    </row>
    <row r="2388" spans="55:55" hidden="1" x14ac:dyDescent="0.2">
      <c r="BC2388" s="6"/>
    </row>
    <row r="2389" spans="55:55" hidden="1" x14ac:dyDescent="0.2">
      <c r="BC2389" s="6"/>
    </row>
    <row r="2390" spans="55:55" hidden="1" x14ac:dyDescent="0.2">
      <c r="BC2390" s="6"/>
    </row>
    <row r="2391" spans="55:55" hidden="1" x14ac:dyDescent="0.2">
      <c r="BC2391" s="6"/>
    </row>
    <row r="2392" spans="55:55" hidden="1" x14ac:dyDescent="0.2">
      <c r="BC2392" s="6"/>
    </row>
    <row r="2393" spans="55:55" hidden="1" x14ac:dyDescent="0.2">
      <c r="BC2393" s="6"/>
    </row>
    <row r="2394" spans="55:55" hidden="1" x14ac:dyDescent="0.2">
      <c r="BC2394" s="6"/>
    </row>
    <row r="2395" spans="55:55" hidden="1" x14ac:dyDescent="0.2">
      <c r="BC2395" s="6"/>
    </row>
    <row r="2396" spans="55:55" hidden="1" x14ac:dyDescent="0.2">
      <c r="BC2396" s="6"/>
    </row>
    <row r="2397" spans="55:55" hidden="1" x14ac:dyDescent="0.2">
      <c r="BC2397" s="6"/>
    </row>
    <row r="2398" spans="55:55" hidden="1" x14ac:dyDescent="0.2">
      <c r="BC2398" s="6"/>
    </row>
    <row r="2399" spans="55:55" hidden="1" x14ac:dyDescent="0.2">
      <c r="BC2399" s="6"/>
    </row>
    <row r="2400" spans="55:55" hidden="1" x14ac:dyDescent="0.2">
      <c r="BC2400" s="6"/>
    </row>
    <row r="2401" spans="55:55" hidden="1" x14ac:dyDescent="0.2">
      <c r="BC2401" s="6"/>
    </row>
    <row r="2402" spans="55:55" hidden="1" x14ac:dyDescent="0.2">
      <c r="BC2402" s="6"/>
    </row>
    <row r="2403" spans="55:55" hidden="1" x14ac:dyDescent="0.2">
      <c r="BC2403" s="6"/>
    </row>
    <row r="2404" spans="55:55" hidden="1" x14ac:dyDescent="0.2">
      <c r="BC2404" s="6"/>
    </row>
    <row r="2405" spans="55:55" hidden="1" x14ac:dyDescent="0.2">
      <c r="BC2405" s="6"/>
    </row>
    <row r="2406" spans="55:55" hidden="1" x14ac:dyDescent="0.2">
      <c r="BC2406" s="6"/>
    </row>
    <row r="2407" spans="55:55" hidden="1" x14ac:dyDescent="0.2">
      <c r="BC2407" s="6"/>
    </row>
    <row r="2408" spans="55:55" hidden="1" x14ac:dyDescent="0.2">
      <c r="BC2408" s="6"/>
    </row>
    <row r="2409" spans="55:55" hidden="1" x14ac:dyDescent="0.2">
      <c r="BC2409" s="6"/>
    </row>
    <row r="2410" spans="55:55" hidden="1" x14ac:dyDescent="0.2">
      <c r="BC2410" s="6"/>
    </row>
    <row r="2411" spans="55:55" hidden="1" x14ac:dyDescent="0.2">
      <c r="BC2411" s="6"/>
    </row>
    <row r="2412" spans="55:55" hidden="1" x14ac:dyDescent="0.2">
      <c r="BC2412" s="6"/>
    </row>
    <row r="2413" spans="55:55" hidden="1" x14ac:dyDescent="0.2">
      <c r="BC2413" s="6"/>
    </row>
    <row r="2414" spans="55:55" hidden="1" x14ac:dyDescent="0.2">
      <c r="BC2414" s="6"/>
    </row>
    <row r="2415" spans="55:55" hidden="1" x14ac:dyDescent="0.2">
      <c r="BC2415" s="6"/>
    </row>
    <row r="2416" spans="55:55" hidden="1" x14ac:dyDescent="0.2">
      <c r="BC2416" s="6"/>
    </row>
    <row r="2417" spans="55:55" hidden="1" x14ac:dyDescent="0.2">
      <c r="BC2417" s="6"/>
    </row>
    <row r="2418" spans="55:55" hidden="1" x14ac:dyDescent="0.2">
      <c r="BC2418" s="6"/>
    </row>
    <row r="2419" spans="55:55" hidden="1" x14ac:dyDescent="0.2">
      <c r="BC2419" s="6"/>
    </row>
    <row r="2420" spans="55:55" hidden="1" x14ac:dyDescent="0.2">
      <c r="BC2420" s="6"/>
    </row>
    <row r="2421" spans="55:55" hidden="1" x14ac:dyDescent="0.2">
      <c r="BC2421" s="6"/>
    </row>
    <row r="2422" spans="55:55" hidden="1" x14ac:dyDescent="0.2">
      <c r="BC2422" s="6"/>
    </row>
    <row r="2423" spans="55:55" hidden="1" x14ac:dyDescent="0.2">
      <c r="BC2423" s="6"/>
    </row>
    <row r="2424" spans="55:55" hidden="1" x14ac:dyDescent="0.2">
      <c r="BC2424" s="6"/>
    </row>
    <row r="2425" spans="55:55" hidden="1" x14ac:dyDescent="0.2">
      <c r="BC2425" s="6"/>
    </row>
    <row r="2426" spans="55:55" hidden="1" x14ac:dyDescent="0.2">
      <c r="BC2426" s="6"/>
    </row>
    <row r="2427" spans="55:55" hidden="1" x14ac:dyDescent="0.2">
      <c r="BC2427" s="6"/>
    </row>
    <row r="2428" spans="55:55" hidden="1" x14ac:dyDescent="0.2">
      <c r="BC2428" s="6"/>
    </row>
    <row r="2429" spans="55:55" hidden="1" x14ac:dyDescent="0.2">
      <c r="BC2429" s="6"/>
    </row>
    <row r="2430" spans="55:55" hidden="1" x14ac:dyDescent="0.2">
      <c r="BC2430" s="6"/>
    </row>
    <row r="2431" spans="55:55" hidden="1" x14ac:dyDescent="0.2">
      <c r="BC2431" s="6"/>
    </row>
    <row r="2432" spans="55:55" hidden="1" x14ac:dyDescent="0.2">
      <c r="BC2432" s="6"/>
    </row>
    <row r="2433" spans="55:55" hidden="1" x14ac:dyDescent="0.2">
      <c r="BC2433" s="6"/>
    </row>
    <row r="2434" spans="55:55" hidden="1" x14ac:dyDescent="0.2">
      <c r="BC2434" s="6"/>
    </row>
    <row r="2435" spans="55:55" hidden="1" x14ac:dyDescent="0.2">
      <c r="BC2435" s="6"/>
    </row>
    <row r="2436" spans="55:55" hidden="1" x14ac:dyDescent="0.2">
      <c r="BC2436" s="6"/>
    </row>
    <row r="2437" spans="55:55" hidden="1" x14ac:dyDescent="0.2">
      <c r="BC2437" s="6"/>
    </row>
    <row r="2438" spans="55:55" hidden="1" x14ac:dyDescent="0.2">
      <c r="BC2438" s="6"/>
    </row>
    <row r="2439" spans="55:55" hidden="1" x14ac:dyDescent="0.2">
      <c r="BC2439" s="6"/>
    </row>
    <row r="2440" spans="55:55" hidden="1" x14ac:dyDescent="0.2">
      <c r="BC2440" s="6"/>
    </row>
    <row r="2441" spans="55:55" hidden="1" x14ac:dyDescent="0.2">
      <c r="BC2441" s="6"/>
    </row>
    <row r="2442" spans="55:55" hidden="1" x14ac:dyDescent="0.2">
      <c r="BC2442" s="6"/>
    </row>
    <row r="2443" spans="55:55" hidden="1" x14ac:dyDescent="0.2">
      <c r="BC2443" s="6"/>
    </row>
    <row r="2444" spans="55:55" hidden="1" x14ac:dyDescent="0.2">
      <c r="BC2444" s="6"/>
    </row>
    <row r="2445" spans="55:55" hidden="1" x14ac:dyDescent="0.2">
      <c r="BC2445" s="6"/>
    </row>
    <row r="2446" spans="55:55" hidden="1" x14ac:dyDescent="0.2">
      <c r="BC2446" s="6"/>
    </row>
    <row r="2447" spans="55:55" hidden="1" x14ac:dyDescent="0.2">
      <c r="BC2447" s="6"/>
    </row>
    <row r="2448" spans="55:55" hidden="1" x14ac:dyDescent="0.2">
      <c r="BC2448" s="6"/>
    </row>
    <row r="2449" spans="55:55" hidden="1" x14ac:dyDescent="0.2">
      <c r="BC2449" s="6"/>
    </row>
    <row r="2450" spans="55:55" hidden="1" x14ac:dyDescent="0.2">
      <c r="BC2450" s="6"/>
    </row>
    <row r="2451" spans="55:55" hidden="1" x14ac:dyDescent="0.2">
      <c r="BC2451" s="6"/>
    </row>
    <row r="2452" spans="55:55" hidden="1" x14ac:dyDescent="0.2">
      <c r="BC2452" s="6"/>
    </row>
    <row r="2453" spans="55:55" hidden="1" x14ac:dyDescent="0.2">
      <c r="BC2453" s="6"/>
    </row>
    <row r="2454" spans="55:55" hidden="1" x14ac:dyDescent="0.2">
      <c r="BC2454" s="6"/>
    </row>
    <row r="2455" spans="55:55" hidden="1" x14ac:dyDescent="0.2">
      <c r="BC2455" s="6"/>
    </row>
    <row r="2456" spans="55:55" hidden="1" x14ac:dyDescent="0.2">
      <c r="BC2456" s="6"/>
    </row>
    <row r="2457" spans="55:55" hidden="1" x14ac:dyDescent="0.2">
      <c r="BC2457" s="6"/>
    </row>
    <row r="2458" spans="55:55" hidden="1" x14ac:dyDescent="0.2">
      <c r="BC2458" s="6"/>
    </row>
    <row r="2459" spans="55:55" hidden="1" x14ac:dyDescent="0.2">
      <c r="BC2459" s="6"/>
    </row>
    <row r="2460" spans="55:55" hidden="1" x14ac:dyDescent="0.2">
      <c r="BC2460" s="6"/>
    </row>
    <row r="2461" spans="55:55" hidden="1" x14ac:dyDescent="0.2">
      <c r="BC2461" s="6"/>
    </row>
    <row r="2462" spans="55:55" hidden="1" x14ac:dyDescent="0.2">
      <c r="BC2462" s="6"/>
    </row>
    <row r="2463" spans="55:55" hidden="1" x14ac:dyDescent="0.2">
      <c r="BC2463" s="6"/>
    </row>
    <row r="2464" spans="55:55" hidden="1" x14ac:dyDescent="0.2">
      <c r="BC2464" s="6"/>
    </row>
    <row r="2465" spans="55:55" hidden="1" x14ac:dyDescent="0.2">
      <c r="BC2465" s="6"/>
    </row>
    <row r="2466" spans="55:55" hidden="1" x14ac:dyDescent="0.2">
      <c r="BC2466" s="6"/>
    </row>
    <row r="2467" spans="55:55" hidden="1" x14ac:dyDescent="0.2">
      <c r="BC2467" s="6"/>
    </row>
    <row r="2468" spans="55:55" hidden="1" x14ac:dyDescent="0.2">
      <c r="BC2468" s="6"/>
    </row>
    <row r="2469" spans="55:55" hidden="1" x14ac:dyDescent="0.2">
      <c r="BC2469" s="6"/>
    </row>
    <row r="2470" spans="55:55" hidden="1" x14ac:dyDescent="0.2">
      <c r="BC2470" s="6"/>
    </row>
    <row r="2471" spans="55:55" hidden="1" x14ac:dyDescent="0.2">
      <c r="BC2471" s="6"/>
    </row>
    <row r="2472" spans="55:55" hidden="1" x14ac:dyDescent="0.2">
      <c r="BC2472" s="6"/>
    </row>
    <row r="2473" spans="55:55" hidden="1" x14ac:dyDescent="0.2">
      <c r="BC2473" s="6"/>
    </row>
    <row r="2474" spans="55:55" hidden="1" x14ac:dyDescent="0.2">
      <c r="BC2474" s="6"/>
    </row>
    <row r="2475" spans="55:55" hidden="1" x14ac:dyDescent="0.2">
      <c r="BC2475" s="6"/>
    </row>
    <row r="2476" spans="55:55" hidden="1" x14ac:dyDescent="0.2">
      <c r="BC2476" s="6"/>
    </row>
    <row r="2477" spans="55:55" hidden="1" x14ac:dyDescent="0.2">
      <c r="BC2477" s="6"/>
    </row>
    <row r="2478" spans="55:55" hidden="1" x14ac:dyDescent="0.2">
      <c r="BC2478" s="6"/>
    </row>
    <row r="2479" spans="55:55" hidden="1" x14ac:dyDescent="0.2">
      <c r="BC2479" s="6"/>
    </row>
    <row r="2480" spans="55:55" hidden="1" x14ac:dyDescent="0.2">
      <c r="BC2480" s="6"/>
    </row>
    <row r="2481" spans="55:55" hidden="1" x14ac:dyDescent="0.2">
      <c r="BC2481" s="6"/>
    </row>
    <row r="2482" spans="55:55" hidden="1" x14ac:dyDescent="0.2">
      <c r="BC2482" s="6"/>
    </row>
    <row r="2483" spans="55:55" hidden="1" x14ac:dyDescent="0.2">
      <c r="BC2483" s="6"/>
    </row>
    <row r="2484" spans="55:55" hidden="1" x14ac:dyDescent="0.2">
      <c r="BC2484" s="6"/>
    </row>
    <row r="2485" spans="55:55" hidden="1" x14ac:dyDescent="0.2">
      <c r="BC2485" s="6"/>
    </row>
    <row r="2486" spans="55:55" hidden="1" x14ac:dyDescent="0.2">
      <c r="BC2486" s="6"/>
    </row>
    <row r="2487" spans="55:55" hidden="1" x14ac:dyDescent="0.2">
      <c r="BC2487" s="6"/>
    </row>
    <row r="2488" spans="55:55" hidden="1" x14ac:dyDescent="0.2">
      <c r="BC2488" s="6"/>
    </row>
    <row r="2489" spans="55:55" hidden="1" x14ac:dyDescent="0.2">
      <c r="BC2489" s="6"/>
    </row>
    <row r="2490" spans="55:55" hidden="1" x14ac:dyDescent="0.2">
      <c r="BC2490" s="6"/>
    </row>
    <row r="2491" spans="55:55" hidden="1" x14ac:dyDescent="0.2">
      <c r="BC2491" s="6"/>
    </row>
    <row r="2492" spans="55:55" hidden="1" x14ac:dyDescent="0.2">
      <c r="BC2492" s="6"/>
    </row>
    <row r="2493" spans="55:55" hidden="1" x14ac:dyDescent="0.2">
      <c r="BC2493" s="6"/>
    </row>
    <row r="2494" spans="55:55" hidden="1" x14ac:dyDescent="0.2">
      <c r="BC2494" s="6"/>
    </row>
    <row r="2495" spans="55:55" hidden="1" x14ac:dyDescent="0.2">
      <c r="BC2495" s="6"/>
    </row>
    <row r="2496" spans="55:55" hidden="1" x14ac:dyDescent="0.2">
      <c r="BC2496" s="6"/>
    </row>
    <row r="2497" spans="55:55" hidden="1" x14ac:dyDescent="0.2">
      <c r="BC2497" s="6"/>
    </row>
    <row r="2498" spans="55:55" hidden="1" x14ac:dyDescent="0.2">
      <c r="BC2498" s="6"/>
    </row>
    <row r="2499" spans="55:55" hidden="1" x14ac:dyDescent="0.2">
      <c r="BC2499" s="6"/>
    </row>
    <row r="2500" spans="55:55" hidden="1" x14ac:dyDescent="0.2">
      <c r="BC2500" s="6"/>
    </row>
    <row r="2501" spans="55:55" hidden="1" x14ac:dyDescent="0.2">
      <c r="BC2501" s="6"/>
    </row>
    <row r="2502" spans="55:55" hidden="1" x14ac:dyDescent="0.2">
      <c r="BC2502" s="6"/>
    </row>
    <row r="2503" spans="55:55" hidden="1" x14ac:dyDescent="0.2">
      <c r="BC2503" s="6"/>
    </row>
    <row r="2504" spans="55:55" hidden="1" x14ac:dyDescent="0.2">
      <c r="BC2504" s="6"/>
    </row>
    <row r="2505" spans="55:55" hidden="1" x14ac:dyDescent="0.2">
      <c r="BC2505" s="6"/>
    </row>
    <row r="2506" spans="55:55" hidden="1" x14ac:dyDescent="0.2">
      <c r="BC2506" s="6"/>
    </row>
    <row r="2507" spans="55:55" hidden="1" x14ac:dyDescent="0.2">
      <c r="BC2507" s="6"/>
    </row>
    <row r="2508" spans="55:55" hidden="1" x14ac:dyDescent="0.2">
      <c r="BC2508" s="6"/>
    </row>
    <row r="2509" spans="55:55" hidden="1" x14ac:dyDescent="0.2">
      <c r="BC2509" s="6"/>
    </row>
    <row r="2510" spans="55:55" hidden="1" x14ac:dyDescent="0.2">
      <c r="BC2510" s="6"/>
    </row>
    <row r="2511" spans="55:55" hidden="1" x14ac:dyDescent="0.2">
      <c r="BC2511" s="6"/>
    </row>
    <row r="2512" spans="55:55" hidden="1" x14ac:dyDescent="0.2">
      <c r="BC2512" s="6"/>
    </row>
    <row r="2513" spans="55:55" hidden="1" x14ac:dyDescent="0.2">
      <c r="BC2513" s="6"/>
    </row>
    <row r="2514" spans="55:55" hidden="1" x14ac:dyDescent="0.2">
      <c r="BC2514" s="6"/>
    </row>
    <row r="2515" spans="55:55" hidden="1" x14ac:dyDescent="0.2">
      <c r="BC2515" s="6"/>
    </row>
    <row r="2516" spans="55:55" hidden="1" x14ac:dyDescent="0.2">
      <c r="BC2516" s="6"/>
    </row>
    <row r="2517" spans="55:55" hidden="1" x14ac:dyDescent="0.2">
      <c r="BC2517" s="6"/>
    </row>
    <row r="2518" spans="55:55" hidden="1" x14ac:dyDescent="0.2">
      <c r="BC2518" s="6"/>
    </row>
    <row r="2519" spans="55:55" hidden="1" x14ac:dyDescent="0.2">
      <c r="BC2519" s="6"/>
    </row>
    <row r="2520" spans="55:55" hidden="1" x14ac:dyDescent="0.2">
      <c r="BC2520" s="6"/>
    </row>
    <row r="2521" spans="55:55" hidden="1" x14ac:dyDescent="0.2">
      <c r="BC2521" s="6"/>
    </row>
    <row r="2522" spans="55:55" hidden="1" x14ac:dyDescent="0.2">
      <c r="BC2522" s="6"/>
    </row>
    <row r="2523" spans="55:55" hidden="1" x14ac:dyDescent="0.2">
      <c r="BC2523" s="6"/>
    </row>
    <row r="2524" spans="55:55" hidden="1" x14ac:dyDescent="0.2">
      <c r="BC2524" s="6"/>
    </row>
    <row r="2525" spans="55:55" hidden="1" x14ac:dyDescent="0.2">
      <c r="BC2525" s="6"/>
    </row>
    <row r="2526" spans="55:55" hidden="1" x14ac:dyDescent="0.2">
      <c r="BC2526" s="6"/>
    </row>
    <row r="2527" spans="55:55" hidden="1" x14ac:dyDescent="0.2">
      <c r="BC2527" s="6"/>
    </row>
    <row r="2528" spans="55:55" hidden="1" x14ac:dyDescent="0.2">
      <c r="BC2528" s="6"/>
    </row>
    <row r="2529" spans="55:55" hidden="1" x14ac:dyDescent="0.2">
      <c r="BC2529" s="6"/>
    </row>
    <row r="2530" spans="55:55" hidden="1" x14ac:dyDescent="0.2">
      <c r="BC2530" s="6"/>
    </row>
    <row r="2531" spans="55:55" hidden="1" x14ac:dyDescent="0.2">
      <c r="BC2531" s="6"/>
    </row>
    <row r="2532" spans="55:55" hidden="1" x14ac:dyDescent="0.2">
      <c r="BC2532" s="6"/>
    </row>
    <row r="2533" spans="55:55" hidden="1" x14ac:dyDescent="0.2">
      <c r="BC2533" s="6"/>
    </row>
    <row r="2534" spans="55:55" hidden="1" x14ac:dyDescent="0.2">
      <c r="BC2534" s="6"/>
    </row>
    <row r="2535" spans="55:55" hidden="1" x14ac:dyDescent="0.2">
      <c r="BC2535" s="6"/>
    </row>
    <row r="2536" spans="55:55" hidden="1" x14ac:dyDescent="0.2">
      <c r="BC2536" s="6"/>
    </row>
    <row r="2537" spans="55:55" hidden="1" x14ac:dyDescent="0.2">
      <c r="BC2537" s="6"/>
    </row>
    <row r="2538" spans="55:55" hidden="1" x14ac:dyDescent="0.2">
      <c r="BC2538" s="6"/>
    </row>
    <row r="2539" spans="55:55" hidden="1" x14ac:dyDescent="0.2">
      <c r="BC2539" s="6"/>
    </row>
    <row r="2540" spans="55:55" hidden="1" x14ac:dyDescent="0.2">
      <c r="BC2540" s="6"/>
    </row>
    <row r="2541" spans="55:55" hidden="1" x14ac:dyDescent="0.2">
      <c r="BC2541" s="6"/>
    </row>
    <row r="2542" spans="55:55" hidden="1" x14ac:dyDescent="0.2">
      <c r="BC2542" s="6"/>
    </row>
    <row r="2543" spans="55:55" hidden="1" x14ac:dyDescent="0.2">
      <c r="BC2543" s="6"/>
    </row>
    <row r="2544" spans="55:55" hidden="1" x14ac:dyDescent="0.2">
      <c r="BC2544" s="6"/>
    </row>
    <row r="2545" spans="55:55" hidden="1" x14ac:dyDescent="0.2">
      <c r="BC2545" s="6"/>
    </row>
    <row r="2546" spans="55:55" hidden="1" x14ac:dyDescent="0.2">
      <c r="BC2546" s="6"/>
    </row>
    <row r="2547" spans="55:55" hidden="1" x14ac:dyDescent="0.2">
      <c r="BC2547" s="6"/>
    </row>
    <row r="2548" spans="55:55" hidden="1" x14ac:dyDescent="0.2">
      <c r="BC2548" s="6"/>
    </row>
    <row r="2549" spans="55:55" hidden="1" x14ac:dyDescent="0.2">
      <c r="BC2549" s="6"/>
    </row>
    <row r="2550" spans="55:55" hidden="1" x14ac:dyDescent="0.2">
      <c r="BC2550" s="6"/>
    </row>
    <row r="2551" spans="55:55" hidden="1" x14ac:dyDescent="0.2">
      <c r="BC2551" s="6"/>
    </row>
    <row r="2552" spans="55:55" hidden="1" x14ac:dyDescent="0.2">
      <c r="BC2552" s="6"/>
    </row>
    <row r="2553" spans="55:55" hidden="1" x14ac:dyDescent="0.2">
      <c r="BC2553" s="6"/>
    </row>
    <row r="2554" spans="55:55" hidden="1" x14ac:dyDescent="0.2">
      <c r="BC2554" s="6"/>
    </row>
    <row r="2555" spans="55:55" hidden="1" x14ac:dyDescent="0.2">
      <c r="BC2555" s="6"/>
    </row>
    <row r="2556" spans="55:55" hidden="1" x14ac:dyDescent="0.2">
      <c r="BC2556" s="6"/>
    </row>
    <row r="2557" spans="55:55" hidden="1" x14ac:dyDescent="0.2">
      <c r="BC2557" s="6"/>
    </row>
    <row r="2558" spans="55:55" hidden="1" x14ac:dyDescent="0.2">
      <c r="BC2558" s="6"/>
    </row>
    <row r="2559" spans="55:55" hidden="1" x14ac:dyDescent="0.2">
      <c r="BC2559" s="6"/>
    </row>
    <row r="2560" spans="55:55" hidden="1" x14ac:dyDescent="0.2">
      <c r="BC2560" s="6"/>
    </row>
    <row r="2561" spans="55:55" hidden="1" x14ac:dyDescent="0.2">
      <c r="BC2561" s="6"/>
    </row>
    <row r="2562" spans="55:55" hidden="1" x14ac:dyDescent="0.2">
      <c r="BC2562" s="6"/>
    </row>
    <row r="2563" spans="55:55" hidden="1" x14ac:dyDescent="0.2">
      <c r="BC2563" s="6"/>
    </row>
    <row r="2564" spans="55:55" hidden="1" x14ac:dyDescent="0.2">
      <c r="BC2564" s="6"/>
    </row>
    <row r="2565" spans="55:55" hidden="1" x14ac:dyDescent="0.2">
      <c r="BC2565" s="6"/>
    </row>
    <row r="2566" spans="55:55" hidden="1" x14ac:dyDescent="0.2">
      <c r="BC2566" s="6"/>
    </row>
    <row r="2567" spans="55:55" hidden="1" x14ac:dyDescent="0.2">
      <c r="BC2567" s="6"/>
    </row>
    <row r="2568" spans="55:55" hidden="1" x14ac:dyDescent="0.2">
      <c r="BC2568" s="6"/>
    </row>
    <row r="2569" spans="55:55" hidden="1" x14ac:dyDescent="0.2">
      <c r="BC2569" s="6"/>
    </row>
    <row r="2570" spans="55:55" hidden="1" x14ac:dyDescent="0.2">
      <c r="BC2570" s="6"/>
    </row>
    <row r="2571" spans="55:55" hidden="1" x14ac:dyDescent="0.2">
      <c r="BC2571" s="6"/>
    </row>
    <row r="2572" spans="55:55" hidden="1" x14ac:dyDescent="0.2">
      <c r="BC2572" s="6"/>
    </row>
    <row r="2573" spans="55:55" hidden="1" x14ac:dyDescent="0.2">
      <c r="BC2573" s="6"/>
    </row>
    <row r="2574" spans="55:55" hidden="1" x14ac:dyDescent="0.2">
      <c r="BC2574" s="6"/>
    </row>
    <row r="2575" spans="55:55" hidden="1" x14ac:dyDescent="0.2">
      <c r="BC2575" s="6"/>
    </row>
    <row r="2576" spans="55:55" hidden="1" x14ac:dyDescent="0.2">
      <c r="BC2576" s="6"/>
    </row>
    <row r="2577" spans="55:55" hidden="1" x14ac:dyDescent="0.2">
      <c r="BC2577" s="6"/>
    </row>
    <row r="2578" spans="55:55" hidden="1" x14ac:dyDescent="0.2">
      <c r="BC2578" s="6"/>
    </row>
    <row r="2579" spans="55:55" hidden="1" x14ac:dyDescent="0.2">
      <c r="BC2579" s="6"/>
    </row>
    <row r="2580" spans="55:55" hidden="1" x14ac:dyDescent="0.2">
      <c r="BC2580" s="6"/>
    </row>
    <row r="2581" spans="55:55" hidden="1" x14ac:dyDescent="0.2">
      <c r="BC2581" s="6"/>
    </row>
    <row r="2582" spans="55:55" hidden="1" x14ac:dyDescent="0.2">
      <c r="BC2582" s="6"/>
    </row>
    <row r="2583" spans="55:55" hidden="1" x14ac:dyDescent="0.2">
      <c r="BC2583" s="6"/>
    </row>
    <row r="2584" spans="55:55" hidden="1" x14ac:dyDescent="0.2">
      <c r="BC2584" s="6"/>
    </row>
    <row r="2585" spans="55:55" hidden="1" x14ac:dyDescent="0.2">
      <c r="BC2585" s="6"/>
    </row>
    <row r="2586" spans="55:55" hidden="1" x14ac:dyDescent="0.2">
      <c r="BC2586" s="6"/>
    </row>
    <row r="2587" spans="55:55" hidden="1" x14ac:dyDescent="0.2">
      <c r="BC2587" s="6"/>
    </row>
    <row r="2588" spans="55:55" hidden="1" x14ac:dyDescent="0.2">
      <c r="BC2588" s="6"/>
    </row>
    <row r="2589" spans="55:55" hidden="1" x14ac:dyDescent="0.2">
      <c r="BC2589" s="6"/>
    </row>
    <row r="2590" spans="55:55" hidden="1" x14ac:dyDescent="0.2">
      <c r="BC2590" s="6"/>
    </row>
    <row r="2591" spans="55:55" hidden="1" x14ac:dyDescent="0.2">
      <c r="BC2591" s="6"/>
    </row>
    <row r="2592" spans="55:55" hidden="1" x14ac:dyDescent="0.2">
      <c r="BC2592" s="6"/>
    </row>
    <row r="2593" spans="55:55" hidden="1" x14ac:dyDescent="0.2">
      <c r="BC2593" s="6"/>
    </row>
    <row r="2594" spans="55:55" hidden="1" x14ac:dyDescent="0.2">
      <c r="BC2594" s="6"/>
    </row>
    <row r="2595" spans="55:55" hidden="1" x14ac:dyDescent="0.2">
      <c r="BC2595" s="6"/>
    </row>
    <row r="2596" spans="55:55" hidden="1" x14ac:dyDescent="0.2">
      <c r="BC2596" s="6"/>
    </row>
    <row r="2597" spans="55:55" hidden="1" x14ac:dyDescent="0.2">
      <c r="BC2597" s="6"/>
    </row>
    <row r="2598" spans="55:55" hidden="1" x14ac:dyDescent="0.2">
      <c r="BC2598" s="6"/>
    </row>
    <row r="2599" spans="55:55" hidden="1" x14ac:dyDescent="0.2">
      <c r="BC2599" s="6"/>
    </row>
    <row r="2600" spans="55:55" hidden="1" x14ac:dyDescent="0.2">
      <c r="BC2600" s="6"/>
    </row>
    <row r="2601" spans="55:55" hidden="1" x14ac:dyDescent="0.2">
      <c r="BC2601" s="6"/>
    </row>
    <row r="2602" spans="55:55" hidden="1" x14ac:dyDescent="0.2">
      <c r="BC2602" s="6"/>
    </row>
    <row r="2603" spans="55:55" hidden="1" x14ac:dyDescent="0.2">
      <c r="BC2603" s="6"/>
    </row>
    <row r="2604" spans="55:55" hidden="1" x14ac:dyDescent="0.2">
      <c r="BC2604" s="6"/>
    </row>
    <row r="2605" spans="55:55" hidden="1" x14ac:dyDescent="0.2">
      <c r="BC2605" s="6"/>
    </row>
    <row r="2606" spans="55:55" hidden="1" x14ac:dyDescent="0.2">
      <c r="BC2606" s="6"/>
    </row>
    <row r="2607" spans="55:55" hidden="1" x14ac:dyDescent="0.2">
      <c r="BC2607" s="6"/>
    </row>
    <row r="2608" spans="55:55" hidden="1" x14ac:dyDescent="0.2">
      <c r="BC2608" s="6"/>
    </row>
    <row r="2609" spans="55:55" hidden="1" x14ac:dyDescent="0.2">
      <c r="BC2609" s="6"/>
    </row>
    <row r="2610" spans="55:55" hidden="1" x14ac:dyDescent="0.2">
      <c r="BC2610" s="6"/>
    </row>
    <row r="2611" spans="55:55" hidden="1" x14ac:dyDescent="0.2">
      <c r="BC2611" s="6"/>
    </row>
    <row r="2612" spans="55:55" hidden="1" x14ac:dyDescent="0.2">
      <c r="BC2612" s="6"/>
    </row>
    <row r="2613" spans="55:55" hidden="1" x14ac:dyDescent="0.2">
      <c r="BC2613" s="6"/>
    </row>
    <row r="2614" spans="55:55" hidden="1" x14ac:dyDescent="0.2">
      <c r="BC2614" s="6"/>
    </row>
    <row r="2615" spans="55:55" hidden="1" x14ac:dyDescent="0.2">
      <c r="BC2615" s="6"/>
    </row>
    <row r="2616" spans="55:55" hidden="1" x14ac:dyDescent="0.2">
      <c r="BC2616" s="6"/>
    </row>
    <row r="2617" spans="55:55" hidden="1" x14ac:dyDescent="0.2">
      <c r="BC2617" s="6"/>
    </row>
    <row r="2618" spans="55:55" hidden="1" x14ac:dyDescent="0.2">
      <c r="BC2618" s="6"/>
    </row>
    <row r="2619" spans="55:55" hidden="1" x14ac:dyDescent="0.2">
      <c r="BC2619" s="6"/>
    </row>
    <row r="2620" spans="55:55" hidden="1" x14ac:dyDescent="0.2">
      <c r="BC2620" s="6"/>
    </row>
    <row r="2621" spans="55:55" hidden="1" x14ac:dyDescent="0.2">
      <c r="BC2621" s="6"/>
    </row>
    <row r="2622" spans="55:55" hidden="1" x14ac:dyDescent="0.2">
      <c r="BC2622" s="6"/>
    </row>
    <row r="2623" spans="55:55" hidden="1" x14ac:dyDescent="0.2">
      <c r="BC2623" s="6"/>
    </row>
    <row r="2624" spans="55:55" hidden="1" x14ac:dyDescent="0.2">
      <c r="BC2624" s="6"/>
    </row>
    <row r="2625" spans="55:55" hidden="1" x14ac:dyDescent="0.2">
      <c r="BC2625" s="6"/>
    </row>
    <row r="2626" spans="55:55" hidden="1" x14ac:dyDescent="0.2">
      <c r="BC2626" s="6"/>
    </row>
    <row r="2627" spans="55:55" hidden="1" x14ac:dyDescent="0.2">
      <c r="BC2627" s="6"/>
    </row>
    <row r="2628" spans="55:55" hidden="1" x14ac:dyDescent="0.2">
      <c r="BC2628" s="6"/>
    </row>
    <row r="2629" spans="55:55" hidden="1" x14ac:dyDescent="0.2">
      <c r="BC2629" s="6"/>
    </row>
    <row r="2630" spans="55:55" hidden="1" x14ac:dyDescent="0.2">
      <c r="BC2630" s="6"/>
    </row>
    <row r="2631" spans="55:55" hidden="1" x14ac:dyDescent="0.2">
      <c r="BC2631" s="6"/>
    </row>
    <row r="2632" spans="55:55" hidden="1" x14ac:dyDescent="0.2">
      <c r="BC2632" s="6"/>
    </row>
    <row r="2633" spans="55:55" hidden="1" x14ac:dyDescent="0.2">
      <c r="BC2633" s="6"/>
    </row>
    <row r="2634" spans="55:55" hidden="1" x14ac:dyDescent="0.2">
      <c r="BC2634" s="6"/>
    </row>
    <row r="2635" spans="55:55" hidden="1" x14ac:dyDescent="0.2">
      <c r="BC2635" s="6"/>
    </row>
    <row r="2636" spans="55:55" hidden="1" x14ac:dyDescent="0.2">
      <c r="BC2636" s="6"/>
    </row>
    <row r="2637" spans="55:55" hidden="1" x14ac:dyDescent="0.2">
      <c r="BC2637" s="6"/>
    </row>
    <row r="2638" spans="55:55" hidden="1" x14ac:dyDescent="0.2">
      <c r="BC2638" s="6"/>
    </row>
    <row r="2639" spans="55:55" hidden="1" x14ac:dyDescent="0.2">
      <c r="BC2639" s="6"/>
    </row>
    <row r="2640" spans="55:55" hidden="1" x14ac:dyDescent="0.2">
      <c r="BC2640" s="6"/>
    </row>
    <row r="2641" spans="55:55" hidden="1" x14ac:dyDescent="0.2">
      <c r="BC2641" s="6"/>
    </row>
    <row r="2642" spans="55:55" hidden="1" x14ac:dyDescent="0.2">
      <c r="BC2642" s="6"/>
    </row>
    <row r="2643" spans="55:55" hidden="1" x14ac:dyDescent="0.2">
      <c r="BC2643" s="6"/>
    </row>
    <row r="2644" spans="55:55" hidden="1" x14ac:dyDescent="0.2">
      <c r="BC2644" s="6"/>
    </row>
    <row r="2645" spans="55:55" hidden="1" x14ac:dyDescent="0.2">
      <c r="BC2645" s="6"/>
    </row>
    <row r="2646" spans="55:55" hidden="1" x14ac:dyDescent="0.2">
      <c r="BC2646" s="6"/>
    </row>
    <row r="2647" spans="55:55" hidden="1" x14ac:dyDescent="0.2">
      <c r="BC2647" s="6"/>
    </row>
    <row r="2648" spans="55:55" hidden="1" x14ac:dyDescent="0.2">
      <c r="BC2648" s="6"/>
    </row>
    <row r="2649" spans="55:55" hidden="1" x14ac:dyDescent="0.2">
      <c r="BC2649" s="6"/>
    </row>
    <row r="2650" spans="55:55" hidden="1" x14ac:dyDescent="0.2">
      <c r="BC2650" s="6"/>
    </row>
    <row r="2651" spans="55:55" hidden="1" x14ac:dyDescent="0.2">
      <c r="BC2651" s="6"/>
    </row>
    <row r="2652" spans="55:55" hidden="1" x14ac:dyDescent="0.2">
      <c r="BC2652" s="6"/>
    </row>
    <row r="2653" spans="55:55" hidden="1" x14ac:dyDescent="0.2">
      <c r="BC2653" s="6"/>
    </row>
    <row r="2654" spans="55:55" hidden="1" x14ac:dyDescent="0.2">
      <c r="BC2654" s="6"/>
    </row>
    <row r="2655" spans="55:55" hidden="1" x14ac:dyDescent="0.2">
      <c r="BC2655" s="6"/>
    </row>
    <row r="2656" spans="55:55" hidden="1" x14ac:dyDescent="0.2">
      <c r="BC2656" s="6"/>
    </row>
    <row r="2657" spans="55:55" hidden="1" x14ac:dyDescent="0.2">
      <c r="BC2657" s="6"/>
    </row>
    <row r="2658" spans="55:55" hidden="1" x14ac:dyDescent="0.2">
      <c r="BC2658" s="6"/>
    </row>
    <row r="2659" spans="55:55" hidden="1" x14ac:dyDescent="0.2">
      <c r="BC2659" s="6"/>
    </row>
    <row r="2660" spans="55:55" hidden="1" x14ac:dyDescent="0.2">
      <c r="BC2660" s="6"/>
    </row>
    <row r="2661" spans="55:55" hidden="1" x14ac:dyDescent="0.2">
      <c r="BC2661" s="6"/>
    </row>
    <row r="2662" spans="55:55" hidden="1" x14ac:dyDescent="0.2">
      <c r="BC2662" s="6"/>
    </row>
    <row r="2663" spans="55:55" hidden="1" x14ac:dyDescent="0.2">
      <c r="BC2663" s="6"/>
    </row>
    <row r="2664" spans="55:55" hidden="1" x14ac:dyDescent="0.2">
      <c r="BC2664" s="6"/>
    </row>
    <row r="2665" spans="55:55" hidden="1" x14ac:dyDescent="0.2">
      <c r="BC2665" s="6"/>
    </row>
    <row r="2666" spans="55:55" hidden="1" x14ac:dyDescent="0.2">
      <c r="BC2666" s="6"/>
    </row>
    <row r="2667" spans="55:55" hidden="1" x14ac:dyDescent="0.2">
      <c r="BC2667" s="6"/>
    </row>
    <row r="2668" spans="55:55" hidden="1" x14ac:dyDescent="0.2">
      <c r="BC2668" s="6"/>
    </row>
    <row r="2669" spans="55:55" hidden="1" x14ac:dyDescent="0.2">
      <c r="BC2669" s="6"/>
    </row>
    <row r="2670" spans="55:55" hidden="1" x14ac:dyDescent="0.2">
      <c r="BC2670" s="6"/>
    </row>
    <row r="2671" spans="55:55" hidden="1" x14ac:dyDescent="0.2">
      <c r="BC2671" s="6"/>
    </row>
    <row r="2672" spans="55:55" hidden="1" x14ac:dyDescent="0.2">
      <c r="BC2672" s="6"/>
    </row>
    <row r="2673" spans="55:55" hidden="1" x14ac:dyDescent="0.2">
      <c r="BC2673" s="6"/>
    </row>
    <row r="2674" spans="55:55" hidden="1" x14ac:dyDescent="0.2">
      <c r="BC2674" s="6"/>
    </row>
    <row r="2675" spans="55:55" hidden="1" x14ac:dyDescent="0.2">
      <c r="BC2675" s="6"/>
    </row>
    <row r="2676" spans="55:55" hidden="1" x14ac:dyDescent="0.2">
      <c r="BC2676" s="6"/>
    </row>
    <row r="2677" spans="55:55" hidden="1" x14ac:dyDescent="0.2">
      <c r="BC2677" s="6"/>
    </row>
    <row r="2678" spans="55:55" hidden="1" x14ac:dyDescent="0.2">
      <c r="BC2678" s="6"/>
    </row>
    <row r="2679" spans="55:55" hidden="1" x14ac:dyDescent="0.2">
      <c r="BC2679" s="6"/>
    </row>
    <row r="2680" spans="55:55" hidden="1" x14ac:dyDescent="0.2">
      <c r="BC2680" s="6"/>
    </row>
    <row r="2681" spans="55:55" hidden="1" x14ac:dyDescent="0.2">
      <c r="BC2681" s="6"/>
    </row>
    <row r="2682" spans="55:55" hidden="1" x14ac:dyDescent="0.2">
      <c r="BC2682" s="6"/>
    </row>
    <row r="2683" spans="55:55" hidden="1" x14ac:dyDescent="0.2">
      <c r="BC2683" s="6"/>
    </row>
    <row r="2684" spans="55:55" hidden="1" x14ac:dyDescent="0.2">
      <c r="BC2684" s="6"/>
    </row>
    <row r="2685" spans="55:55" hidden="1" x14ac:dyDescent="0.2">
      <c r="BC2685" s="6"/>
    </row>
    <row r="2686" spans="55:55" hidden="1" x14ac:dyDescent="0.2">
      <c r="BC2686" s="6"/>
    </row>
    <row r="2687" spans="55:55" hidden="1" x14ac:dyDescent="0.2">
      <c r="BC2687" s="6"/>
    </row>
    <row r="2688" spans="55:55" hidden="1" x14ac:dyDescent="0.2">
      <c r="BC2688" s="6"/>
    </row>
    <row r="2689" spans="55:55" hidden="1" x14ac:dyDescent="0.2">
      <c r="BC2689" s="6"/>
    </row>
    <row r="2690" spans="55:55" hidden="1" x14ac:dyDescent="0.2">
      <c r="BC2690" s="6"/>
    </row>
    <row r="2691" spans="55:55" hidden="1" x14ac:dyDescent="0.2">
      <c r="BC2691" s="6"/>
    </row>
    <row r="2692" spans="55:55" hidden="1" x14ac:dyDescent="0.2">
      <c r="BC2692" s="6"/>
    </row>
    <row r="2693" spans="55:55" hidden="1" x14ac:dyDescent="0.2">
      <c r="BC2693" s="6"/>
    </row>
    <row r="2694" spans="55:55" hidden="1" x14ac:dyDescent="0.2">
      <c r="BC2694" s="6"/>
    </row>
    <row r="2695" spans="55:55" hidden="1" x14ac:dyDescent="0.2">
      <c r="BC2695" s="6"/>
    </row>
    <row r="2696" spans="55:55" hidden="1" x14ac:dyDescent="0.2">
      <c r="BC2696" s="6"/>
    </row>
    <row r="2697" spans="55:55" hidden="1" x14ac:dyDescent="0.2">
      <c r="BC2697" s="6"/>
    </row>
    <row r="2698" spans="55:55" hidden="1" x14ac:dyDescent="0.2">
      <c r="BC2698" s="6"/>
    </row>
    <row r="2699" spans="55:55" hidden="1" x14ac:dyDescent="0.2">
      <c r="BC2699" s="6"/>
    </row>
    <row r="2700" spans="55:55" hidden="1" x14ac:dyDescent="0.2">
      <c r="BC2700" s="6"/>
    </row>
    <row r="2701" spans="55:55" hidden="1" x14ac:dyDescent="0.2">
      <c r="BC2701" s="6"/>
    </row>
    <row r="2702" spans="55:55" hidden="1" x14ac:dyDescent="0.2">
      <c r="BC2702" s="6"/>
    </row>
    <row r="2703" spans="55:55" hidden="1" x14ac:dyDescent="0.2">
      <c r="BC2703" s="6"/>
    </row>
    <row r="2704" spans="55:55" hidden="1" x14ac:dyDescent="0.2">
      <c r="BC2704" s="6"/>
    </row>
    <row r="2705" spans="55:55" hidden="1" x14ac:dyDescent="0.2">
      <c r="BC2705" s="6"/>
    </row>
    <row r="2706" spans="55:55" hidden="1" x14ac:dyDescent="0.2">
      <c r="BC2706" s="6"/>
    </row>
    <row r="2707" spans="55:55" hidden="1" x14ac:dyDescent="0.2">
      <c r="BC2707" s="6"/>
    </row>
    <row r="2708" spans="55:55" hidden="1" x14ac:dyDescent="0.2">
      <c r="BC2708" s="6"/>
    </row>
    <row r="2709" spans="55:55" hidden="1" x14ac:dyDescent="0.2">
      <c r="BC2709" s="6"/>
    </row>
    <row r="2710" spans="55:55" hidden="1" x14ac:dyDescent="0.2">
      <c r="BC2710" s="6"/>
    </row>
    <row r="2711" spans="55:55" hidden="1" x14ac:dyDescent="0.2">
      <c r="BC2711" s="6"/>
    </row>
    <row r="2712" spans="55:55" hidden="1" x14ac:dyDescent="0.2">
      <c r="BC2712" s="6"/>
    </row>
    <row r="2713" spans="55:55" hidden="1" x14ac:dyDescent="0.2">
      <c r="BC2713" s="6"/>
    </row>
    <row r="2714" spans="55:55" hidden="1" x14ac:dyDescent="0.2">
      <c r="BC2714" s="6"/>
    </row>
    <row r="2715" spans="55:55" hidden="1" x14ac:dyDescent="0.2">
      <c r="BC2715" s="6"/>
    </row>
    <row r="2716" spans="55:55" hidden="1" x14ac:dyDescent="0.2">
      <c r="BC2716" s="6"/>
    </row>
    <row r="2717" spans="55:55" hidden="1" x14ac:dyDescent="0.2">
      <c r="BC2717" s="6"/>
    </row>
    <row r="2718" spans="55:55" hidden="1" x14ac:dyDescent="0.2">
      <c r="BC2718" s="6"/>
    </row>
    <row r="2719" spans="55:55" hidden="1" x14ac:dyDescent="0.2">
      <c r="BC2719" s="6"/>
    </row>
    <row r="2720" spans="55:55" hidden="1" x14ac:dyDescent="0.2">
      <c r="BC2720" s="6"/>
    </row>
    <row r="2721" spans="55:55" hidden="1" x14ac:dyDescent="0.2">
      <c r="BC2721" s="6"/>
    </row>
    <row r="2722" spans="55:55" hidden="1" x14ac:dyDescent="0.2">
      <c r="BC2722" s="6"/>
    </row>
    <row r="2723" spans="55:55" hidden="1" x14ac:dyDescent="0.2">
      <c r="BC2723" s="6"/>
    </row>
    <row r="2724" spans="55:55" hidden="1" x14ac:dyDescent="0.2">
      <c r="BC2724" s="6"/>
    </row>
    <row r="2725" spans="55:55" hidden="1" x14ac:dyDescent="0.2">
      <c r="BC2725" s="6"/>
    </row>
    <row r="2726" spans="55:55" hidden="1" x14ac:dyDescent="0.2">
      <c r="BC2726" s="6"/>
    </row>
    <row r="2727" spans="55:55" hidden="1" x14ac:dyDescent="0.2">
      <c r="BC2727" s="6"/>
    </row>
    <row r="2728" spans="55:55" hidden="1" x14ac:dyDescent="0.2">
      <c r="BC2728" s="6"/>
    </row>
    <row r="2729" spans="55:55" hidden="1" x14ac:dyDescent="0.2">
      <c r="BC2729" s="6"/>
    </row>
    <row r="2730" spans="55:55" hidden="1" x14ac:dyDescent="0.2">
      <c r="BC2730" s="6"/>
    </row>
    <row r="2731" spans="55:55" hidden="1" x14ac:dyDescent="0.2">
      <c r="BC2731" s="6"/>
    </row>
    <row r="2732" spans="55:55" hidden="1" x14ac:dyDescent="0.2">
      <c r="BC2732" s="6"/>
    </row>
    <row r="2733" spans="55:55" hidden="1" x14ac:dyDescent="0.2">
      <c r="BC2733" s="6"/>
    </row>
    <row r="2734" spans="55:55" hidden="1" x14ac:dyDescent="0.2">
      <c r="BC2734" s="6"/>
    </row>
    <row r="2735" spans="55:55" hidden="1" x14ac:dyDescent="0.2">
      <c r="BC2735" s="6"/>
    </row>
    <row r="2736" spans="55:55" hidden="1" x14ac:dyDescent="0.2">
      <c r="BC2736" s="6"/>
    </row>
    <row r="2737" spans="55:55" hidden="1" x14ac:dyDescent="0.2">
      <c r="BC2737" s="6"/>
    </row>
    <row r="2738" spans="55:55" hidden="1" x14ac:dyDescent="0.2">
      <c r="BC2738" s="6"/>
    </row>
    <row r="2739" spans="55:55" hidden="1" x14ac:dyDescent="0.2">
      <c r="BC2739" s="6"/>
    </row>
    <row r="2740" spans="55:55" hidden="1" x14ac:dyDescent="0.2">
      <c r="BC2740" s="6"/>
    </row>
    <row r="2741" spans="55:55" hidden="1" x14ac:dyDescent="0.2">
      <c r="BC2741" s="6"/>
    </row>
    <row r="2742" spans="55:55" hidden="1" x14ac:dyDescent="0.2">
      <c r="BC2742" s="6"/>
    </row>
    <row r="2743" spans="55:55" hidden="1" x14ac:dyDescent="0.2">
      <c r="BC2743" s="6"/>
    </row>
    <row r="2744" spans="55:55" hidden="1" x14ac:dyDescent="0.2">
      <c r="BC2744" s="6"/>
    </row>
    <row r="2745" spans="55:55" hidden="1" x14ac:dyDescent="0.2">
      <c r="BC2745" s="6"/>
    </row>
    <row r="2746" spans="55:55" hidden="1" x14ac:dyDescent="0.2">
      <c r="BC2746" s="6"/>
    </row>
    <row r="2747" spans="55:55" hidden="1" x14ac:dyDescent="0.2">
      <c r="BC2747" s="6"/>
    </row>
    <row r="2748" spans="55:55" hidden="1" x14ac:dyDescent="0.2">
      <c r="BC2748" s="6"/>
    </row>
    <row r="2749" spans="55:55" hidden="1" x14ac:dyDescent="0.2">
      <c r="BC2749" s="6"/>
    </row>
    <row r="2750" spans="55:55" hidden="1" x14ac:dyDescent="0.2">
      <c r="BC2750" s="6"/>
    </row>
    <row r="2751" spans="55:55" hidden="1" x14ac:dyDescent="0.2">
      <c r="BC2751" s="6"/>
    </row>
    <row r="2752" spans="55:55" hidden="1" x14ac:dyDescent="0.2">
      <c r="BC2752" s="6"/>
    </row>
    <row r="2753" spans="55:55" hidden="1" x14ac:dyDescent="0.2">
      <c r="BC2753" s="6"/>
    </row>
    <row r="2754" spans="55:55" hidden="1" x14ac:dyDescent="0.2">
      <c r="BC2754" s="6"/>
    </row>
    <row r="2755" spans="55:55" hidden="1" x14ac:dyDescent="0.2">
      <c r="BC2755" s="6"/>
    </row>
    <row r="2756" spans="55:55" hidden="1" x14ac:dyDescent="0.2">
      <c r="BC2756" s="6"/>
    </row>
    <row r="2757" spans="55:55" hidden="1" x14ac:dyDescent="0.2">
      <c r="BC2757" s="6"/>
    </row>
    <row r="2758" spans="55:55" hidden="1" x14ac:dyDescent="0.2">
      <c r="BC2758" s="6"/>
    </row>
    <row r="2759" spans="55:55" hidden="1" x14ac:dyDescent="0.2">
      <c r="BC2759" s="6"/>
    </row>
    <row r="2760" spans="55:55" hidden="1" x14ac:dyDescent="0.2">
      <c r="BC2760" s="6"/>
    </row>
    <row r="2761" spans="55:55" hidden="1" x14ac:dyDescent="0.2">
      <c r="BC2761" s="6"/>
    </row>
    <row r="2762" spans="55:55" hidden="1" x14ac:dyDescent="0.2">
      <c r="BC2762" s="6"/>
    </row>
    <row r="2763" spans="55:55" hidden="1" x14ac:dyDescent="0.2">
      <c r="BC2763" s="6"/>
    </row>
    <row r="2764" spans="55:55" hidden="1" x14ac:dyDescent="0.2">
      <c r="BC2764" s="6"/>
    </row>
    <row r="2765" spans="55:55" hidden="1" x14ac:dyDescent="0.2">
      <c r="BC2765" s="6"/>
    </row>
    <row r="2766" spans="55:55" hidden="1" x14ac:dyDescent="0.2">
      <c r="BC2766" s="6"/>
    </row>
    <row r="2767" spans="55:55" hidden="1" x14ac:dyDescent="0.2">
      <c r="BC2767" s="6"/>
    </row>
    <row r="2768" spans="55:55" hidden="1" x14ac:dyDescent="0.2">
      <c r="BC2768" s="6"/>
    </row>
    <row r="2769" spans="55:55" hidden="1" x14ac:dyDescent="0.2">
      <c r="BC2769" s="6"/>
    </row>
    <row r="2770" spans="55:55" hidden="1" x14ac:dyDescent="0.2">
      <c r="BC2770" s="6"/>
    </row>
    <row r="2771" spans="55:55" hidden="1" x14ac:dyDescent="0.2">
      <c r="BC2771" s="6"/>
    </row>
    <row r="2772" spans="55:55" hidden="1" x14ac:dyDescent="0.2">
      <c r="BC2772" s="6"/>
    </row>
    <row r="2773" spans="55:55" hidden="1" x14ac:dyDescent="0.2">
      <c r="BC2773" s="6"/>
    </row>
    <row r="2774" spans="55:55" hidden="1" x14ac:dyDescent="0.2">
      <c r="BC2774" s="6"/>
    </row>
    <row r="2775" spans="55:55" hidden="1" x14ac:dyDescent="0.2">
      <c r="BC2775" s="6"/>
    </row>
    <row r="2776" spans="55:55" hidden="1" x14ac:dyDescent="0.2">
      <c r="BC2776" s="6"/>
    </row>
    <row r="2777" spans="55:55" hidden="1" x14ac:dyDescent="0.2">
      <c r="BC2777" s="6"/>
    </row>
    <row r="2778" spans="55:55" hidden="1" x14ac:dyDescent="0.2">
      <c r="BC2778" s="6"/>
    </row>
    <row r="2779" spans="55:55" hidden="1" x14ac:dyDescent="0.2">
      <c r="BC2779" s="6"/>
    </row>
    <row r="2780" spans="55:55" hidden="1" x14ac:dyDescent="0.2">
      <c r="BC2780" s="6"/>
    </row>
    <row r="2781" spans="55:55" hidden="1" x14ac:dyDescent="0.2">
      <c r="BC2781" s="6"/>
    </row>
    <row r="2782" spans="55:55" hidden="1" x14ac:dyDescent="0.2">
      <c r="BC2782" s="6"/>
    </row>
    <row r="2783" spans="55:55" hidden="1" x14ac:dyDescent="0.2">
      <c r="BC2783" s="6"/>
    </row>
    <row r="2784" spans="55:55" hidden="1" x14ac:dyDescent="0.2">
      <c r="BC2784" s="6"/>
    </row>
    <row r="2785" spans="55:55" hidden="1" x14ac:dyDescent="0.2">
      <c r="BC2785" s="6"/>
    </row>
    <row r="2786" spans="55:55" hidden="1" x14ac:dyDescent="0.2">
      <c r="BC2786" s="6"/>
    </row>
    <row r="2787" spans="55:55" hidden="1" x14ac:dyDescent="0.2">
      <c r="BC2787" s="6"/>
    </row>
    <row r="2788" spans="55:55" hidden="1" x14ac:dyDescent="0.2">
      <c r="BC2788" s="6"/>
    </row>
    <row r="2789" spans="55:55" hidden="1" x14ac:dyDescent="0.2">
      <c r="BC2789" s="6"/>
    </row>
    <row r="2790" spans="55:55" hidden="1" x14ac:dyDescent="0.2">
      <c r="BC2790" s="6"/>
    </row>
    <row r="2791" spans="55:55" hidden="1" x14ac:dyDescent="0.2">
      <c r="BC2791" s="6"/>
    </row>
    <row r="2792" spans="55:55" hidden="1" x14ac:dyDescent="0.2">
      <c r="BC2792" s="6"/>
    </row>
    <row r="2793" spans="55:55" hidden="1" x14ac:dyDescent="0.2">
      <c r="BC2793" s="6"/>
    </row>
    <row r="2794" spans="55:55" hidden="1" x14ac:dyDescent="0.2">
      <c r="BC2794" s="6"/>
    </row>
    <row r="2795" spans="55:55" hidden="1" x14ac:dyDescent="0.2">
      <c r="BC2795" s="6"/>
    </row>
    <row r="2796" spans="55:55" hidden="1" x14ac:dyDescent="0.2">
      <c r="BC2796" s="6"/>
    </row>
    <row r="2797" spans="55:55" hidden="1" x14ac:dyDescent="0.2">
      <c r="BC2797" s="6"/>
    </row>
    <row r="2798" spans="55:55" hidden="1" x14ac:dyDescent="0.2">
      <c r="BC2798" s="6"/>
    </row>
    <row r="2799" spans="55:55" hidden="1" x14ac:dyDescent="0.2">
      <c r="BC2799" s="6"/>
    </row>
    <row r="2800" spans="55:55" hidden="1" x14ac:dyDescent="0.2">
      <c r="BC2800" s="6"/>
    </row>
    <row r="2801" spans="55:55" hidden="1" x14ac:dyDescent="0.2">
      <c r="BC2801" s="6"/>
    </row>
    <row r="2802" spans="55:55" hidden="1" x14ac:dyDescent="0.2">
      <c r="BC2802" s="6"/>
    </row>
    <row r="2803" spans="55:55" hidden="1" x14ac:dyDescent="0.2">
      <c r="BC2803" s="6"/>
    </row>
    <row r="2804" spans="55:55" hidden="1" x14ac:dyDescent="0.2">
      <c r="BC2804" s="6"/>
    </row>
    <row r="2805" spans="55:55" hidden="1" x14ac:dyDescent="0.2">
      <c r="BC2805" s="6"/>
    </row>
    <row r="2806" spans="55:55" hidden="1" x14ac:dyDescent="0.2">
      <c r="BC2806" s="6"/>
    </row>
    <row r="2807" spans="55:55" hidden="1" x14ac:dyDescent="0.2">
      <c r="BC2807" s="6"/>
    </row>
    <row r="2808" spans="55:55" hidden="1" x14ac:dyDescent="0.2">
      <c r="BC2808" s="6"/>
    </row>
    <row r="2809" spans="55:55" hidden="1" x14ac:dyDescent="0.2">
      <c r="BC2809" s="6"/>
    </row>
    <row r="2810" spans="55:55" hidden="1" x14ac:dyDescent="0.2">
      <c r="BC2810" s="6"/>
    </row>
    <row r="2811" spans="55:55" hidden="1" x14ac:dyDescent="0.2">
      <c r="BC2811" s="6"/>
    </row>
    <row r="2812" spans="55:55" hidden="1" x14ac:dyDescent="0.2">
      <c r="BC2812" s="6"/>
    </row>
    <row r="2813" spans="55:55" hidden="1" x14ac:dyDescent="0.2">
      <c r="BC2813" s="6"/>
    </row>
    <row r="2814" spans="55:55" hidden="1" x14ac:dyDescent="0.2">
      <c r="BC2814" s="6"/>
    </row>
    <row r="2815" spans="55:55" hidden="1" x14ac:dyDescent="0.2">
      <c r="BC2815" s="6"/>
    </row>
    <row r="2816" spans="55:55" hidden="1" x14ac:dyDescent="0.2">
      <c r="BC2816" s="6"/>
    </row>
    <row r="2817" spans="55:55" hidden="1" x14ac:dyDescent="0.2">
      <c r="BC2817" s="6"/>
    </row>
    <row r="2818" spans="55:55" hidden="1" x14ac:dyDescent="0.2">
      <c r="BC2818" s="6"/>
    </row>
    <row r="2819" spans="55:55" hidden="1" x14ac:dyDescent="0.2">
      <c r="BC2819" s="6"/>
    </row>
    <row r="2820" spans="55:55" hidden="1" x14ac:dyDescent="0.2">
      <c r="BC2820" s="6"/>
    </row>
    <row r="2821" spans="55:55" hidden="1" x14ac:dyDescent="0.2">
      <c r="BC2821" s="6"/>
    </row>
    <row r="2822" spans="55:55" hidden="1" x14ac:dyDescent="0.2">
      <c r="BC2822" s="6"/>
    </row>
    <row r="2823" spans="55:55" hidden="1" x14ac:dyDescent="0.2">
      <c r="BC2823" s="6"/>
    </row>
    <row r="2824" spans="55:55" hidden="1" x14ac:dyDescent="0.2">
      <c r="BC2824" s="6"/>
    </row>
    <row r="2825" spans="55:55" hidden="1" x14ac:dyDescent="0.2">
      <c r="BC2825" s="6"/>
    </row>
    <row r="2826" spans="55:55" hidden="1" x14ac:dyDescent="0.2">
      <c r="BC2826" s="6"/>
    </row>
    <row r="2827" spans="55:55" hidden="1" x14ac:dyDescent="0.2">
      <c r="BC2827" s="6"/>
    </row>
    <row r="2828" spans="55:55" hidden="1" x14ac:dyDescent="0.2">
      <c r="BC2828" s="6"/>
    </row>
    <row r="2829" spans="55:55" hidden="1" x14ac:dyDescent="0.2">
      <c r="BC2829" s="6"/>
    </row>
    <row r="2830" spans="55:55" hidden="1" x14ac:dyDescent="0.2">
      <c r="BC2830" s="6"/>
    </row>
    <row r="2831" spans="55:55" hidden="1" x14ac:dyDescent="0.2">
      <c r="BC2831" s="6"/>
    </row>
    <row r="2832" spans="55:55" hidden="1" x14ac:dyDescent="0.2">
      <c r="BC2832" s="6"/>
    </row>
    <row r="2833" spans="55:55" hidden="1" x14ac:dyDescent="0.2">
      <c r="BC2833" s="6"/>
    </row>
    <row r="2834" spans="55:55" hidden="1" x14ac:dyDescent="0.2">
      <c r="BC2834" s="6"/>
    </row>
    <row r="2835" spans="55:55" hidden="1" x14ac:dyDescent="0.2">
      <c r="BC2835" s="6"/>
    </row>
    <row r="2836" spans="55:55" hidden="1" x14ac:dyDescent="0.2">
      <c r="BC2836" s="6"/>
    </row>
    <row r="2837" spans="55:55" hidden="1" x14ac:dyDescent="0.2">
      <c r="BC2837" s="6"/>
    </row>
    <row r="2838" spans="55:55" hidden="1" x14ac:dyDescent="0.2">
      <c r="BC2838" s="6"/>
    </row>
    <row r="2839" spans="55:55" hidden="1" x14ac:dyDescent="0.2">
      <c r="BC2839" s="6"/>
    </row>
    <row r="2840" spans="55:55" hidden="1" x14ac:dyDescent="0.2">
      <c r="BC2840" s="6"/>
    </row>
    <row r="2841" spans="55:55" hidden="1" x14ac:dyDescent="0.2">
      <c r="BC2841" s="6"/>
    </row>
    <row r="2842" spans="55:55" hidden="1" x14ac:dyDescent="0.2">
      <c r="BC2842" s="6"/>
    </row>
    <row r="2843" spans="55:55" hidden="1" x14ac:dyDescent="0.2">
      <c r="BC2843" s="6"/>
    </row>
    <row r="2844" spans="55:55" hidden="1" x14ac:dyDescent="0.2">
      <c r="BC2844" s="6"/>
    </row>
    <row r="2845" spans="55:55" hidden="1" x14ac:dyDescent="0.2">
      <c r="BC2845" s="6"/>
    </row>
    <row r="2846" spans="55:55" hidden="1" x14ac:dyDescent="0.2">
      <c r="BC2846" s="6"/>
    </row>
    <row r="2847" spans="55:55" hidden="1" x14ac:dyDescent="0.2">
      <c r="BC2847" s="6"/>
    </row>
    <row r="2848" spans="55:55" hidden="1" x14ac:dyDescent="0.2">
      <c r="BC2848" s="6"/>
    </row>
    <row r="2849" spans="55:55" hidden="1" x14ac:dyDescent="0.2">
      <c r="BC2849" s="6"/>
    </row>
    <row r="2850" spans="55:55" hidden="1" x14ac:dyDescent="0.2">
      <c r="BC2850" s="6"/>
    </row>
    <row r="2851" spans="55:55" hidden="1" x14ac:dyDescent="0.2">
      <c r="BC2851" s="6"/>
    </row>
    <row r="2852" spans="55:55" hidden="1" x14ac:dyDescent="0.2">
      <c r="BC2852" s="6"/>
    </row>
    <row r="2853" spans="55:55" hidden="1" x14ac:dyDescent="0.2">
      <c r="BC2853" s="6"/>
    </row>
    <row r="2854" spans="55:55" hidden="1" x14ac:dyDescent="0.2">
      <c r="BC2854" s="6"/>
    </row>
    <row r="2855" spans="55:55" hidden="1" x14ac:dyDescent="0.2">
      <c r="BC2855" s="6"/>
    </row>
    <row r="2856" spans="55:55" hidden="1" x14ac:dyDescent="0.2">
      <c r="BC2856" s="6"/>
    </row>
    <row r="2857" spans="55:55" hidden="1" x14ac:dyDescent="0.2">
      <c r="BC2857" s="6"/>
    </row>
    <row r="2858" spans="55:55" hidden="1" x14ac:dyDescent="0.2">
      <c r="BC2858" s="6"/>
    </row>
    <row r="2859" spans="55:55" hidden="1" x14ac:dyDescent="0.2">
      <c r="BC2859" s="6"/>
    </row>
    <row r="2860" spans="55:55" hidden="1" x14ac:dyDescent="0.2">
      <c r="BC2860" s="6"/>
    </row>
    <row r="2861" spans="55:55" hidden="1" x14ac:dyDescent="0.2">
      <c r="BC2861" s="6"/>
    </row>
    <row r="2862" spans="55:55" hidden="1" x14ac:dyDescent="0.2">
      <c r="BC2862" s="6"/>
    </row>
    <row r="2863" spans="55:55" hidden="1" x14ac:dyDescent="0.2">
      <c r="BC2863" s="6"/>
    </row>
    <row r="2864" spans="55:55" hidden="1" x14ac:dyDescent="0.2">
      <c r="BC2864" s="6"/>
    </row>
    <row r="2865" spans="55:55" hidden="1" x14ac:dyDescent="0.2">
      <c r="BC2865" s="6"/>
    </row>
    <row r="2866" spans="55:55" hidden="1" x14ac:dyDescent="0.2">
      <c r="BC2866" s="6"/>
    </row>
    <row r="2867" spans="55:55" hidden="1" x14ac:dyDescent="0.2">
      <c r="BC2867" s="6"/>
    </row>
    <row r="2868" spans="55:55" hidden="1" x14ac:dyDescent="0.2">
      <c r="BC2868" s="6"/>
    </row>
    <row r="2869" spans="55:55" hidden="1" x14ac:dyDescent="0.2">
      <c r="BC2869" s="6"/>
    </row>
    <row r="2870" spans="55:55" hidden="1" x14ac:dyDescent="0.2">
      <c r="BC2870" s="6"/>
    </row>
    <row r="2871" spans="55:55" hidden="1" x14ac:dyDescent="0.2">
      <c r="BC2871" s="6"/>
    </row>
    <row r="2872" spans="55:55" hidden="1" x14ac:dyDescent="0.2">
      <c r="BC2872" s="6"/>
    </row>
    <row r="2873" spans="55:55" hidden="1" x14ac:dyDescent="0.2">
      <c r="BC2873" s="6"/>
    </row>
    <row r="2874" spans="55:55" hidden="1" x14ac:dyDescent="0.2">
      <c r="BC2874" s="6"/>
    </row>
    <row r="2875" spans="55:55" hidden="1" x14ac:dyDescent="0.2">
      <c r="BC2875" s="6"/>
    </row>
    <row r="2876" spans="55:55" hidden="1" x14ac:dyDescent="0.2">
      <c r="BC2876" s="6"/>
    </row>
    <row r="2877" spans="55:55" hidden="1" x14ac:dyDescent="0.2">
      <c r="BC2877" s="6"/>
    </row>
    <row r="2878" spans="55:55" hidden="1" x14ac:dyDescent="0.2">
      <c r="BC2878" s="6"/>
    </row>
    <row r="2879" spans="55:55" hidden="1" x14ac:dyDescent="0.2">
      <c r="BC2879" s="6"/>
    </row>
    <row r="2880" spans="55:55" hidden="1" x14ac:dyDescent="0.2">
      <c r="BC2880" s="6"/>
    </row>
    <row r="2881" spans="55:55" hidden="1" x14ac:dyDescent="0.2">
      <c r="BC2881" s="6"/>
    </row>
    <row r="2882" spans="55:55" hidden="1" x14ac:dyDescent="0.2">
      <c r="BC2882" s="6"/>
    </row>
    <row r="2883" spans="55:55" hidden="1" x14ac:dyDescent="0.2">
      <c r="BC2883" s="6"/>
    </row>
    <row r="2884" spans="55:55" hidden="1" x14ac:dyDescent="0.2">
      <c r="BC2884" s="6"/>
    </row>
    <row r="2885" spans="55:55" hidden="1" x14ac:dyDescent="0.2">
      <c r="BC2885" s="6"/>
    </row>
    <row r="2886" spans="55:55" hidden="1" x14ac:dyDescent="0.2">
      <c r="BC2886" s="6"/>
    </row>
    <row r="2887" spans="55:55" hidden="1" x14ac:dyDescent="0.2">
      <c r="BC2887" s="6"/>
    </row>
    <row r="2888" spans="55:55" hidden="1" x14ac:dyDescent="0.2">
      <c r="BC2888" s="6"/>
    </row>
    <row r="2889" spans="55:55" hidden="1" x14ac:dyDescent="0.2">
      <c r="BC2889" s="6"/>
    </row>
    <row r="2890" spans="55:55" hidden="1" x14ac:dyDescent="0.2">
      <c r="BC2890" s="6"/>
    </row>
    <row r="2891" spans="55:55" hidden="1" x14ac:dyDescent="0.2">
      <c r="BC2891" s="6"/>
    </row>
    <row r="2892" spans="55:55" hidden="1" x14ac:dyDescent="0.2">
      <c r="BC2892" s="6"/>
    </row>
    <row r="2893" spans="55:55" hidden="1" x14ac:dyDescent="0.2">
      <c r="BC2893" s="6"/>
    </row>
    <row r="2894" spans="55:55" hidden="1" x14ac:dyDescent="0.2">
      <c r="BC2894" s="6"/>
    </row>
    <row r="2895" spans="55:55" hidden="1" x14ac:dyDescent="0.2">
      <c r="BC2895" s="6"/>
    </row>
    <row r="2896" spans="55:55" hidden="1" x14ac:dyDescent="0.2">
      <c r="BC2896" s="6"/>
    </row>
    <row r="2897" spans="55:55" hidden="1" x14ac:dyDescent="0.2">
      <c r="BC2897" s="6"/>
    </row>
    <row r="2898" spans="55:55" hidden="1" x14ac:dyDescent="0.2">
      <c r="BC2898" s="6"/>
    </row>
    <row r="2899" spans="55:55" hidden="1" x14ac:dyDescent="0.2">
      <c r="BC2899" s="6"/>
    </row>
    <row r="2900" spans="55:55" hidden="1" x14ac:dyDescent="0.2">
      <c r="BC2900" s="6"/>
    </row>
    <row r="2901" spans="55:55" hidden="1" x14ac:dyDescent="0.2">
      <c r="BC2901" s="6"/>
    </row>
    <row r="2902" spans="55:55" hidden="1" x14ac:dyDescent="0.2">
      <c r="BC2902" s="6"/>
    </row>
    <row r="2903" spans="55:55" hidden="1" x14ac:dyDescent="0.2">
      <c r="BC2903" s="6"/>
    </row>
    <row r="2904" spans="55:55" hidden="1" x14ac:dyDescent="0.2">
      <c r="BC2904" s="6"/>
    </row>
    <row r="2905" spans="55:55" hidden="1" x14ac:dyDescent="0.2">
      <c r="BC2905" s="6"/>
    </row>
    <row r="2906" spans="55:55" hidden="1" x14ac:dyDescent="0.2">
      <c r="BC2906" s="6"/>
    </row>
    <row r="2907" spans="55:55" hidden="1" x14ac:dyDescent="0.2">
      <c r="BC2907" s="6"/>
    </row>
    <row r="2908" spans="55:55" hidden="1" x14ac:dyDescent="0.2">
      <c r="BC2908" s="6"/>
    </row>
    <row r="2909" spans="55:55" hidden="1" x14ac:dyDescent="0.2">
      <c r="BC2909" s="6"/>
    </row>
    <row r="2910" spans="55:55" hidden="1" x14ac:dyDescent="0.2">
      <c r="BC2910" s="6"/>
    </row>
    <row r="2911" spans="55:55" hidden="1" x14ac:dyDescent="0.2">
      <c r="BC2911" s="6"/>
    </row>
    <row r="2912" spans="55:55" hidden="1" x14ac:dyDescent="0.2">
      <c r="BC2912" s="6"/>
    </row>
    <row r="2913" spans="55:55" hidden="1" x14ac:dyDescent="0.2">
      <c r="BC2913" s="6"/>
    </row>
    <row r="2914" spans="55:55" hidden="1" x14ac:dyDescent="0.2">
      <c r="BC2914" s="6"/>
    </row>
    <row r="2915" spans="55:55" hidden="1" x14ac:dyDescent="0.2">
      <c r="BC2915" s="6"/>
    </row>
    <row r="2916" spans="55:55" hidden="1" x14ac:dyDescent="0.2">
      <c r="BC2916" s="6"/>
    </row>
    <row r="2917" spans="55:55" hidden="1" x14ac:dyDescent="0.2">
      <c r="BC2917" s="6"/>
    </row>
    <row r="2918" spans="55:55" hidden="1" x14ac:dyDescent="0.2">
      <c r="BC2918" s="6"/>
    </row>
    <row r="2919" spans="55:55" hidden="1" x14ac:dyDescent="0.2">
      <c r="BC2919" s="6"/>
    </row>
    <row r="2920" spans="55:55" hidden="1" x14ac:dyDescent="0.2">
      <c r="BC2920" s="6"/>
    </row>
    <row r="2921" spans="55:55" hidden="1" x14ac:dyDescent="0.2">
      <c r="BC2921" s="6"/>
    </row>
    <row r="2922" spans="55:55" hidden="1" x14ac:dyDescent="0.2">
      <c r="BC2922" s="6"/>
    </row>
    <row r="2923" spans="55:55" hidden="1" x14ac:dyDescent="0.2">
      <c r="BC2923" s="6"/>
    </row>
    <row r="2924" spans="55:55" hidden="1" x14ac:dyDescent="0.2">
      <c r="BC2924" s="6"/>
    </row>
    <row r="2925" spans="55:55" hidden="1" x14ac:dyDescent="0.2">
      <c r="BC2925" s="6"/>
    </row>
    <row r="2926" spans="55:55" hidden="1" x14ac:dyDescent="0.2">
      <c r="BC2926" s="6"/>
    </row>
    <row r="2927" spans="55:55" hidden="1" x14ac:dyDescent="0.2">
      <c r="BC2927" s="6"/>
    </row>
    <row r="2928" spans="55:55" hidden="1" x14ac:dyDescent="0.2">
      <c r="BC2928" s="6"/>
    </row>
    <row r="2929" spans="55:55" hidden="1" x14ac:dyDescent="0.2">
      <c r="BC2929" s="6"/>
    </row>
    <row r="2930" spans="55:55" hidden="1" x14ac:dyDescent="0.2">
      <c r="BC2930" s="6"/>
    </row>
    <row r="2931" spans="55:55" hidden="1" x14ac:dyDescent="0.2">
      <c r="BC2931" s="6"/>
    </row>
    <row r="2932" spans="55:55" hidden="1" x14ac:dyDescent="0.2">
      <c r="BC2932" s="6"/>
    </row>
    <row r="2933" spans="55:55" hidden="1" x14ac:dyDescent="0.2">
      <c r="BC2933" s="6"/>
    </row>
    <row r="2934" spans="55:55" hidden="1" x14ac:dyDescent="0.2">
      <c r="BC2934" s="6"/>
    </row>
    <row r="2935" spans="55:55" hidden="1" x14ac:dyDescent="0.2">
      <c r="BC2935" s="6"/>
    </row>
    <row r="2936" spans="55:55" hidden="1" x14ac:dyDescent="0.2">
      <c r="BC2936" s="6"/>
    </row>
    <row r="2937" spans="55:55" hidden="1" x14ac:dyDescent="0.2">
      <c r="BC2937" s="6"/>
    </row>
    <row r="2938" spans="55:55" hidden="1" x14ac:dyDescent="0.2">
      <c r="BC2938" s="6"/>
    </row>
    <row r="2939" spans="55:55" hidden="1" x14ac:dyDescent="0.2">
      <c r="BC2939" s="6"/>
    </row>
    <row r="2940" spans="55:55" hidden="1" x14ac:dyDescent="0.2">
      <c r="BC2940" s="6"/>
    </row>
    <row r="2941" spans="55:55" hidden="1" x14ac:dyDescent="0.2">
      <c r="BC2941" s="6"/>
    </row>
    <row r="2942" spans="55:55" hidden="1" x14ac:dyDescent="0.2">
      <c r="BC2942" s="6"/>
    </row>
    <row r="2943" spans="55:55" hidden="1" x14ac:dyDescent="0.2">
      <c r="BC2943" s="6"/>
    </row>
    <row r="2944" spans="55:55" hidden="1" x14ac:dyDescent="0.2">
      <c r="BC2944" s="6"/>
    </row>
    <row r="2945" spans="55:55" hidden="1" x14ac:dyDescent="0.2">
      <c r="BC2945" s="6"/>
    </row>
    <row r="2946" spans="55:55" hidden="1" x14ac:dyDescent="0.2">
      <c r="BC2946" s="6"/>
    </row>
    <row r="2947" spans="55:55" hidden="1" x14ac:dyDescent="0.2">
      <c r="BC2947" s="6"/>
    </row>
    <row r="2948" spans="55:55" hidden="1" x14ac:dyDescent="0.2">
      <c r="BC2948" s="6"/>
    </row>
    <row r="2949" spans="55:55" hidden="1" x14ac:dyDescent="0.2">
      <c r="BC2949" s="6"/>
    </row>
    <row r="2950" spans="55:55" hidden="1" x14ac:dyDescent="0.2">
      <c r="BC2950" s="6"/>
    </row>
    <row r="2951" spans="55:55" hidden="1" x14ac:dyDescent="0.2">
      <c r="BC2951" s="6"/>
    </row>
    <row r="2952" spans="55:55" hidden="1" x14ac:dyDescent="0.2">
      <c r="BC2952" s="6"/>
    </row>
    <row r="2953" spans="55:55" hidden="1" x14ac:dyDescent="0.2">
      <c r="BC2953" s="6"/>
    </row>
    <row r="2954" spans="55:55" hidden="1" x14ac:dyDescent="0.2">
      <c r="BC2954" s="6"/>
    </row>
    <row r="2955" spans="55:55" hidden="1" x14ac:dyDescent="0.2">
      <c r="BC2955" s="6"/>
    </row>
    <row r="2956" spans="55:55" hidden="1" x14ac:dyDescent="0.2">
      <c r="BC2956" s="6"/>
    </row>
    <row r="2957" spans="55:55" hidden="1" x14ac:dyDescent="0.2">
      <c r="BC2957" s="6"/>
    </row>
    <row r="2958" spans="55:55" hidden="1" x14ac:dyDescent="0.2">
      <c r="BC2958" s="6"/>
    </row>
    <row r="2959" spans="55:55" hidden="1" x14ac:dyDescent="0.2">
      <c r="BC2959" s="6"/>
    </row>
    <row r="2960" spans="55:55" hidden="1" x14ac:dyDescent="0.2">
      <c r="BC2960" s="6"/>
    </row>
    <row r="2961" spans="55:55" hidden="1" x14ac:dyDescent="0.2">
      <c r="BC2961" s="6"/>
    </row>
    <row r="2962" spans="55:55" hidden="1" x14ac:dyDescent="0.2">
      <c r="BC2962" s="6"/>
    </row>
    <row r="2963" spans="55:55" hidden="1" x14ac:dyDescent="0.2">
      <c r="BC2963" s="6"/>
    </row>
    <row r="2964" spans="55:55" hidden="1" x14ac:dyDescent="0.2">
      <c r="BC2964" s="6"/>
    </row>
    <row r="2965" spans="55:55" hidden="1" x14ac:dyDescent="0.2">
      <c r="BC2965" s="6"/>
    </row>
    <row r="2966" spans="55:55" hidden="1" x14ac:dyDescent="0.2">
      <c r="BC2966" s="6"/>
    </row>
    <row r="2967" spans="55:55" hidden="1" x14ac:dyDescent="0.2">
      <c r="BC2967" s="6"/>
    </row>
    <row r="2968" spans="55:55" hidden="1" x14ac:dyDescent="0.2">
      <c r="BC2968" s="6"/>
    </row>
    <row r="2969" spans="55:55" hidden="1" x14ac:dyDescent="0.2">
      <c r="BC2969" s="6"/>
    </row>
    <row r="2970" spans="55:55" hidden="1" x14ac:dyDescent="0.2">
      <c r="BC2970" s="6"/>
    </row>
    <row r="2971" spans="55:55" hidden="1" x14ac:dyDescent="0.2">
      <c r="BC2971" s="6"/>
    </row>
    <row r="2972" spans="55:55" hidden="1" x14ac:dyDescent="0.2">
      <c r="BC2972" s="6"/>
    </row>
    <row r="2973" spans="55:55" hidden="1" x14ac:dyDescent="0.2">
      <c r="BC2973" s="6"/>
    </row>
    <row r="2974" spans="55:55" hidden="1" x14ac:dyDescent="0.2">
      <c r="BC2974" s="6"/>
    </row>
    <row r="2975" spans="55:55" hidden="1" x14ac:dyDescent="0.2">
      <c r="BC2975" s="6"/>
    </row>
    <row r="2976" spans="55:55" hidden="1" x14ac:dyDescent="0.2">
      <c r="BC2976" s="6"/>
    </row>
    <row r="2977" spans="55:55" hidden="1" x14ac:dyDescent="0.2">
      <c r="BC2977" s="6"/>
    </row>
    <row r="2978" spans="55:55" hidden="1" x14ac:dyDescent="0.2">
      <c r="BC2978" s="6"/>
    </row>
    <row r="2979" spans="55:55" hidden="1" x14ac:dyDescent="0.2">
      <c r="BC2979" s="6"/>
    </row>
    <row r="2980" spans="55:55" hidden="1" x14ac:dyDescent="0.2">
      <c r="BC2980" s="6"/>
    </row>
    <row r="2981" spans="55:55" hidden="1" x14ac:dyDescent="0.2">
      <c r="BC2981" s="6"/>
    </row>
    <row r="2982" spans="55:55" hidden="1" x14ac:dyDescent="0.2">
      <c r="BC2982" s="6"/>
    </row>
    <row r="2983" spans="55:55" hidden="1" x14ac:dyDescent="0.2">
      <c r="BC2983" s="6"/>
    </row>
    <row r="2984" spans="55:55" hidden="1" x14ac:dyDescent="0.2">
      <c r="BC2984" s="6"/>
    </row>
    <row r="2985" spans="55:55" hidden="1" x14ac:dyDescent="0.2">
      <c r="BC2985" s="6"/>
    </row>
    <row r="2986" spans="55:55" hidden="1" x14ac:dyDescent="0.2">
      <c r="BC2986" s="6"/>
    </row>
    <row r="2987" spans="55:55" hidden="1" x14ac:dyDescent="0.2">
      <c r="BC2987" s="6"/>
    </row>
    <row r="2988" spans="55:55" hidden="1" x14ac:dyDescent="0.2">
      <c r="BC2988" s="6"/>
    </row>
    <row r="2989" spans="55:55" hidden="1" x14ac:dyDescent="0.2">
      <c r="BC2989" s="6"/>
    </row>
    <row r="2990" spans="55:55" hidden="1" x14ac:dyDescent="0.2">
      <c r="BC2990" s="6"/>
    </row>
    <row r="2991" spans="55:55" hidden="1" x14ac:dyDescent="0.2">
      <c r="BC2991" s="6"/>
    </row>
    <row r="2992" spans="55:55" hidden="1" x14ac:dyDescent="0.2">
      <c r="BC2992" s="6"/>
    </row>
    <row r="2993" spans="55:55" hidden="1" x14ac:dyDescent="0.2">
      <c r="BC2993" s="6"/>
    </row>
    <row r="2994" spans="55:55" hidden="1" x14ac:dyDescent="0.2">
      <c r="BC2994" s="6"/>
    </row>
    <row r="2995" spans="55:55" hidden="1" x14ac:dyDescent="0.2">
      <c r="BC2995" s="6"/>
    </row>
    <row r="2996" spans="55:55" hidden="1" x14ac:dyDescent="0.2">
      <c r="BC2996" s="6"/>
    </row>
    <row r="2997" spans="55:55" hidden="1" x14ac:dyDescent="0.2">
      <c r="BC2997" s="6"/>
    </row>
    <row r="2998" spans="55:55" hidden="1" x14ac:dyDescent="0.2">
      <c r="BC2998" s="6"/>
    </row>
    <row r="2999" spans="55:55" hidden="1" x14ac:dyDescent="0.2">
      <c r="BC2999" s="6"/>
    </row>
    <row r="3000" spans="55:55" hidden="1" x14ac:dyDescent="0.2">
      <c r="BC3000" s="6"/>
    </row>
    <row r="3001" spans="55:55" hidden="1" x14ac:dyDescent="0.2">
      <c r="BC3001" s="6"/>
    </row>
    <row r="3002" spans="55:55" hidden="1" x14ac:dyDescent="0.2">
      <c r="BC3002" s="6"/>
    </row>
    <row r="3003" spans="55:55" hidden="1" x14ac:dyDescent="0.2">
      <c r="BC3003" s="6"/>
    </row>
    <row r="3004" spans="55:55" hidden="1" x14ac:dyDescent="0.2">
      <c r="BC3004" s="6"/>
    </row>
    <row r="3005" spans="55:55" hidden="1" x14ac:dyDescent="0.2">
      <c r="BC3005" s="6"/>
    </row>
    <row r="3006" spans="55:55" hidden="1" x14ac:dyDescent="0.2">
      <c r="BC3006" s="6"/>
    </row>
    <row r="3007" spans="55:55" hidden="1" x14ac:dyDescent="0.2">
      <c r="BC3007" s="6"/>
    </row>
    <row r="3008" spans="55:55" hidden="1" x14ac:dyDescent="0.2">
      <c r="BC3008" s="6"/>
    </row>
    <row r="3009" spans="55:55" hidden="1" x14ac:dyDescent="0.2">
      <c r="BC3009" s="6"/>
    </row>
    <row r="3010" spans="55:55" hidden="1" x14ac:dyDescent="0.2">
      <c r="BC3010" s="6"/>
    </row>
    <row r="3011" spans="55:55" hidden="1" x14ac:dyDescent="0.2">
      <c r="BC3011" s="6"/>
    </row>
    <row r="3012" spans="55:55" hidden="1" x14ac:dyDescent="0.2">
      <c r="BC3012" s="6"/>
    </row>
    <row r="3013" spans="55:55" hidden="1" x14ac:dyDescent="0.2">
      <c r="BC3013" s="6"/>
    </row>
    <row r="3014" spans="55:55" hidden="1" x14ac:dyDescent="0.2">
      <c r="BC3014" s="6"/>
    </row>
    <row r="3015" spans="55:55" hidden="1" x14ac:dyDescent="0.2">
      <c r="BC3015" s="6"/>
    </row>
    <row r="3016" spans="55:55" hidden="1" x14ac:dyDescent="0.2">
      <c r="BC3016" s="6"/>
    </row>
    <row r="3017" spans="55:55" hidden="1" x14ac:dyDescent="0.2">
      <c r="BC3017" s="6"/>
    </row>
    <row r="3018" spans="55:55" hidden="1" x14ac:dyDescent="0.2">
      <c r="BC3018" s="6"/>
    </row>
    <row r="3019" spans="55:55" hidden="1" x14ac:dyDescent="0.2">
      <c r="BC3019" s="6"/>
    </row>
    <row r="3020" spans="55:55" hidden="1" x14ac:dyDescent="0.2">
      <c r="BC3020" s="6"/>
    </row>
    <row r="3021" spans="55:55" hidden="1" x14ac:dyDescent="0.2">
      <c r="BC3021" s="6"/>
    </row>
    <row r="3022" spans="55:55" hidden="1" x14ac:dyDescent="0.2">
      <c r="BC3022" s="6"/>
    </row>
    <row r="3023" spans="55:55" hidden="1" x14ac:dyDescent="0.2">
      <c r="BC3023" s="6"/>
    </row>
    <row r="3024" spans="55:55" hidden="1" x14ac:dyDescent="0.2">
      <c r="BC3024" s="6"/>
    </row>
    <row r="3025" spans="55:55" hidden="1" x14ac:dyDescent="0.2">
      <c r="BC3025" s="6"/>
    </row>
    <row r="3026" spans="55:55" hidden="1" x14ac:dyDescent="0.2">
      <c r="BC3026" s="6"/>
    </row>
    <row r="3027" spans="55:55" hidden="1" x14ac:dyDescent="0.2">
      <c r="BC3027" s="6"/>
    </row>
    <row r="3028" spans="55:55" hidden="1" x14ac:dyDescent="0.2">
      <c r="BC3028" s="6"/>
    </row>
    <row r="3029" spans="55:55" hidden="1" x14ac:dyDescent="0.2">
      <c r="BC3029" s="6"/>
    </row>
    <row r="3030" spans="55:55" hidden="1" x14ac:dyDescent="0.2">
      <c r="BC3030" s="6"/>
    </row>
    <row r="3031" spans="55:55" hidden="1" x14ac:dyDescent="0.2">
      <c r="BC3031" s="6"/>
    </row>
    <row r="3032" spans="55:55" hidden="1" x14ac:dyDescent="0.2">
      <c r="BC3032" s="6"/>
    </row>
    <row r="3033" spans="55:55" hidden="1" x14ac:dyDescent="0.2">
      <c r="BC3033" s="6"/>
    </row>
    <row r="3034" spans="55:55" hidden="1" x14ac:dyDescent="0.2">
      <c r="BC3034" s="6"/>
    </row>
    <row r="3035" spans="55:55" hidden="1" x14ac:dyDescent="0.2">
      <c r="BC3035" s="6"/>
    </row>
    <row r="3036" spans="55:55" hidden="1" x14ac:dyDescent="0.2">
      <c r="BC3036" s="6"/>
    </row>
    <row r="3037" spans="55:55" hidden="1" x14ac:dyDescent="0.2">
      <c r="BC3037" s="6"/>
    </row>
    <row r="3038" spans="55:55" hidden="1" x14ac:dyDescent="0.2">
      <c r="BC3038" s="6"/>
    </row>
    <row r="3039" spans="55:55" hidden="1" x14ac:dyDescent="0.2">
      <c r="BC3039" s="6"/>
    </row>
    <row r="3040" spans="55:55" hidden="1" x14ac:dyDescent="0.2">
      <c r="BC3040" s="6"/>
    </row>
    <row r="3041" spans="55:55" hidden="1" x14ac:dyDescent="0.2">
      <c r="BC3041" s="6"/>
    </row>
    <row r="3042" spans="55:55" hidden="1" x14ac:dyDescent="0.2">
      <c r="BC3042" s="6"/>
    </row>
    <row r="3043" spans="55:55" hidden="1" x14ac:dyDescent="0.2">
      <c r="BC3043" s="6"/>
    </row>
    <row r="3044" spans="55:55" hidden="1" x14ac:dyDescent="0.2">
      <c r="BC3044" s="6"/>
    </row>
    <row r="3045" spans="55:55" hidden="1" x14ac:dyDescent="0.2">
      <c r="BC3045" s="6"/>
    </row>
    <row r="3046" spans="55:55" hidden="1" x14ac:dyDescent="0.2">
      <c r="BC3046" s="6"/>
    </row>
    <row r="3047" spans="55:55" hidden="1" x14ac:dyDescent="0.2">
      <c r="BC3047" s="6"/>
    </row>
    <row r="3048" spans="55:55" hidden="1" x14ac:dyDescent="0.2">
      <c r="BC3048" s="6"/>
    </row>
    <row r="3049" spans="55:55" hidden="1" x14ac:dyDescent="0.2">
      <c r="BC3049" s="6"/>
    </row>
    <row r="3050" spans="55:55" hidden="1" x14ac:dyDescent="0.2">
      <c r="BC3050" s="6"/>
    </row>
    <row r="3051" spans="55:55" hidden="1" x14ac:dyDescent="0.2">
      <c r="BC3051" s="6"/>
    </row>
    <row r="3052" spans="55:55" hidden="1" x14ac:dyDescent="0.2">
      <c r="BC3052" s="6"/>
    </row>
    <row r="3053" spans="55:55" hidden="1" x14ac:dyDescent="0.2">
      <c r="BC3053" s="6"/>
    </row>
    <row r="3054" spans="55:55" hidden="1" x14ac:dyDescent="0.2">
      <c r="BC3054" s="6"/>
    </row>
    <row r="3055" spans="55:55" hidden="1" x14ac:dyDescent="0.2">
      <c r="BC3055" s="6"/>
    </row>
    <row r="3056" spans="55:55" hidden="1" x14ac:dyDescent="0.2">
      <c r="BC3056" s="6"/>
    </row>
    <row r="3057" spans="55:55" hidden="1" x14ac:dyDescent="0.2">
      <c r="BC3057" s="6"/>
    </row>
    <row r="3058" spans="55:55" hidden="1" x14ac:dyDescent="0.2">
      <c r="BC3058" s="6"/>
    </row>
    <row r="3059" spans="55:55" hidden="1" x14ac:dyDescent="0.2">
      <c r="BC3059" s="6"/>
    </row>
    <row r="3060" spans="55:55" hidden="1" x14ac:dyDescent="0.2">
      <c r="BC3060" s="6"/>
    </row>
    <row r="3061" spans="55:55" hidden="1" x14ac:dyDescent="0.2">
      <c r="BC3061" s="6"/>
    </row>
    <row r="3062" spans="55:55" hidden="1" x14ac:dyDescent="0.2">
      <c r="BC3062" s="6"/>
    </row>
    <row r="3063" spans="55:55" hidden="1" x14ac:dyDescent="0.2">
      <c r="BC3063" s="6"/>
    </row>
    <row r="3064" spans="55:55" hidden="1" x14ac:dyDescent="0.2">
      <c r="BC3064" s="6"/>
    </row>
    <row r="3065" spans="55:55" hidden="1" x14ac:dyDescent="0.2">
      <c r="BC3065" s="6"/>
    </row>
    <row r="3066" spans="55:55" hidden="1" x14ac:dyDescent="0.2">
      <c r="BC3066" s="6"/>
    </row>
    <row r="3067" spans="55:55" hidden="1" x14ac:dyDescent="0.2">
      <c r="BC3067" s="6"/>
    </row>
    <row r="3068" spans="55:55" hidden="1" x14ac:dyDescent="0.2">
      <c r="BC3068" s="6"/>
    </row>
    <row r="3069" spans="55:55" hidden="1" x14ac:dyDescent="0.2">
      <c r="BC3069" s="6"/>
    </row>
    <row r="3070" spans="55:55" hidden="1" x14ac:dyDescent="0.2">
      <c r="BC3070" s="6"/>
    </row>
    <row r="3071" spans="55:55" hidden="1" x14ac:dyDescent="0.2">
      <c r="BC3071" s="6"/>
    </row>
    <row r="3072" spans="55:55" hidden="1" x14ac:dyDescent="0.2">
      <c r="BC3072" s="6"/>
    </row>
    <row r="3073" spans="55:55" hidden="1" x14ac:dyDescent="0.2">
      <c r="BC3073" s="6"/>
    </row>
    <row r="3074" spans="55:55" hidden="1" x14ac:dyDescent="0.2">
      <c r="BC3074" s="6"/>
    </row>
    <row r="3075" spans="55:55" hidden="1" x14ac:dyDescent="0.2">
      <c r="BC3075" s="6"/>
    </row>
    <row r="3076" spans="55:55" hidden="1" x14ac:dyDescent="0.2">
      <c r="BC3076" s="6"/>
    </row>
    <row r="3077" spans="55:55" hidden="1" x14ac:dyDescent="0.2">
      <c r="BC3077" s="6"/>
    </row>
    <row r="3078" spans="55:55" hidden="1" x14ac:dyDescent="0.2">
      <c r="BC3078" s="6"/>
    </row>
    <row r="3079" spans="55:55" hidden="1" x14ac:dyDescent="0.2">
      <c r="BC3079" s="6"/>
    </row>
    <row r="3080" spans="55:55" hidden="1" x14ac:dyDescent="0.2">
      <c r="BC3080" s="6"/>
    </row>
    <row r="3081" spans="55:55" hidden="1" x14ac:dyDescent="0.2">
      <c r="BC3081" s="6"/>
    </row>
    <row r="3082" spans="55:55" hidden="1" x14ac:dyDescent="0.2">
      <c r="BC3082" s="6"/>
    </row>
    <row r="3083" spans="55:55" hidden="1" x14ac:dyDescent="0.2">
      <c r="BC3083" s="6"/>
    </row>
    <row r="3084" spans="55:55" hidden="1" x14ac:dyDescent="0.2">
      <c r="BC3084" s="6"/>
    </row>
    <row r="3085" spans="55:55" hidden="1" x14ac:dyDescent="0.2">
      <c r="BC3085" s="6"/>
    </row>
    <row r="3086" spans="55:55" hidden="1" x14ac:dyDescent="0.2">
      <c r="BC3086" s="6"/>
    </row>
    <row r="3087" spans="55:55" hidden="1" x14ac:dyDescent="0.2">
      <c r="BC3087" s="6"/>
    </row>
    <row r="3088" spans="55:55" hidden="1" x14ac:dyDescent="0.2">
      <c r="BC3088" s="6"/>
    </row>
    <row r="3089" spans="55:55" hidden="1" x14ac:dyDescent="0.2">
      <c r="BC3089" s="6"/>
    </row>
    <row r="3090" spans="55:55" hidden="1" x14ac:dyDescent="0.2">
      <c r="BC3090" s="6"/>
    </row>
    <row r="3091" spans="55:55" hidden="1" x14ac:dyDescent="0.2">
      <c r="BC3091" s="6"/>
    </row>
    <row r="3092" spans="55:55" hidden="1" x14ac:dyDescent="0.2">
      <c r="BC3092" s="6"/>
    </row>
    <row r="3093" spans="55:55" hidden="1" x14ac:dyDescent="0.2">
      <c r="BC3093" s="6"/>
    </row>
    <row r="3094" spans="55:55" hidden="1" x14ac:dyDescent="0.2">
      <c r="BC3094" s="6"/>
    </row>
    <row r="3095" spans="55:55" hidden="1" x14ac:dyDescent="0.2">
      <c r="BC3095" s="6"/>
    </row>
    <row r="3096" spans="55:55" hidden="1" x14ac:dyDescent="0.2">
      <c r="BC3096" s="6"/>
    </row>
    <row r="3097" spans="55:55" hidden="1" x14ac:dyDescent="0.2">
      <c r="BC3097" s="6"/>
    </row>
    <row r="3098" spans="55:55" hidden="1" x14ac:dyDescent="0.2">
      <c r="BC3098" s="6"/>
    </row>
    <row r="3099" spans="55:55" hidden="1" x14ac:dyDescent="0.2">
      <c r="BC3099" s="6"/>
    </row>
    <row r="3100" spans="55:55" hidden="1" x14ac:dyDescent="0.2">
      <c r="BC3100" s="6"/>
    </row>
    <row r="3101" spans="55:55" hidden="1" x14ac:dyDescent="0.2">
      <c r="BC3101" s="6"/>
    </row>
    <row r="3102" spans="55:55" hidden="1" x14ac:dyDescent="0.2">
      <c r="BC3102" s="6"/>
    </row>
    <row r="3103" spans="55:55" hidden="1" x14ac:dyDescent="0.2">
      <c r="BC3103" s="6"/>
    </row>
    <row r="3104" spans="55:55" hidden="1" x14ac:dyDescent="0.2">
      <c r="BC3104" s="6"/>
    </row>
    <row r="3105" spans="55:55" hidden="1" x14ac:dyDescent="0.2">
      <c r="BC3105" s="6"/>
    </row>
    <row r="3106" spans="55:55" hidden="1" x14ac:dyDescent="0.2">
      <c r="BC3106" s="6"/>
    </row>
    <row r="3107" spans="55:55" hidden="1" x14ac:dyDescent="0.2">
      <c r="BC3107" s="6"/>
    </row>
    <row r="3108" spans="55:55" hidden="1" x14ac:dyDescent="0.2">
      <c r="BC3108" s="6"/>
    </row>
    <row r="3109" spans="55:55" hidden="1" x14ac:dyDescent="0.2">
      <c r="BC3109" s="6"/>
    </row>
    <row r="3110" spans="55:55" hidden="1" x14ac:dyDescent="0.2">
      <c r="BC3110" s="6"/>
    </row>
    <row r="3111" spans="55:55" hidden="1" x14ac:dyDescent="0.2">
      <c r="BC3111" s="6"/>
    </row>
    <row r="3112" spans="55:55" hidden="1" x14ac:dyDescent="0.2">
      <c r="BC3112" s="6"/>
    </row>
    <row r="3113" spans="55:55" hidden="1" x14ac:dyDescent="0.2">
      <c r="BC3113" s="6"/>
    </row>
    <row r="3114" spans="55:55" hidden="1" x14ac:dyDescent="0.2">
      <c r="BC3114" s="6"/>
    </row>
    <row r="3115" spans="55:55" hidden="1" x14ac:dyDescent="0.2">
      <c r="BC3115" s="6"/>
    </row>
    <row r="3116" spans="55:55" hidden="1" x14ac:dyDescent="0.2">
      <c r="BC3116" s="6"/>
    </row>
    <row r="3117" spans="55:55" hidden="1" x14ac:dyDescent="0.2">
      <c r="BC3117" s="6"/>
    </row>
    <row r="3118" spans="55:55" hidden="1" x14ac:dyDescent="0.2">
      <c r="BC3118" s="6"/>
    </row>
    <row r="3119" spans="55:55" hidden="1" x14ac:dyDescent="0.2">
      <c r="BC3119" s="6"/>
    </row>
    <row r="3120" spans="55:55" hidden="1" x14ac:dyDescent="0.2">
      <c r="BC3120" s="6"/>
    </row>
    <row r="3121" spans="55:55" hidden="1" x14ac:dyDescent="0.2">
      <c r="BC3121" s="6"/>
    </row>
    <row r="3122" spans="55:55" hidden="1" x14ac:dyDescent="0.2">
      <c r="BC3122" s="6"/>
    </row>
    <row r="3123" spans="55:55" hidden="1" x14ac:dyDescent="0.2">
      <c r="BC3123" s="6"/>
    </row>
    <row r="3124" spans="55:55" hidden="1" x14ac:dyDescent="0.2">
      <c r="BC3124" s="6"/>
    </row>
    <row r="3125" spans="55:55" hidden="1" x14ac:dyDescent="0.2">
      <c r="BC3125" s="6"/>
    </row>
    <row r="3126" spans="55:55" hidden="1" x14ac:dyDescent="0.2">
      <c r="BC3126" s="6"/>
    </row>
    <row r="3127" spans="55:55" hidden="1" x14ac:dyDescent="0.2">
      <c r="BC3127" s="6"/>
    </row>
    <row r="3128" spans="55:55" hidden="1" x14ac:dyDescent="0.2">
      <c r="BC3128" s="6"/>
    </row>
    <row r="3129" spans="55:55" hidden="1" x14ac:dyDescent="0.2">
      <c r="BC3129" s="6"/>
    </row>
    <row r="3130" spans="55:55" hidden="1" x14ac:dyDescent="0.2">
      <c r="BC3130" s="6"/>
    </row>
    <row r="3131" spans="55:55" hidden="1" x14ac:dyDescent="0.2">
      <c r="BC3131" s="6"/>
    </row>
    <row r="3132" spans="55:55" hidden="1" x14ac:dyDescent="0.2">
      <c r="BC3132" s="6"/>
    </row>
    <row r="3133" spans="55:55" hidden="1" x14ac:dyDescent="0.2">
      <c r="BC3133" s="6"/>
    </row>
    <row r="3134" spans="55:55" hidden="1" x14ac:dyDescent="0.2">
      <c r="BC3134" s="6"/>
    </row>
    <row r="3135" spans="55:55" hidden="1" x14ac:dyDescent="0.2">
      <c r="BC3135" s="6"/>
    </row>
    <row r="3136" spans="55:55" hidden="1" x14ac:dyDescent="0.2">
      <c r="BC3136" s="6"/>
    </row>
    <row r="3137" spans="55:55" hidden="1" x14ac:dyDescent="0.2">
      <c r="BC3137" s="6"/>
    </row>
    <row r="3138" spans="55:55" hidden="1" x14ac:dyDescent="0.2">
      <c r="BC3138" s="6"/>
    </row>
    <row r="3139" spans="55:55" hidden="1" x14ac:dyDescent="0.2">
      <c r="BC3139" s="6"/>
    </row>
    <row r="3140" spans="55:55" hidden="1" x14ac:dyDescent="0.2">
      <c r="BC3140" s="6"/>
    </row>
    <row r="3141" spans="55:55" hidden="1" x14ac:dyDescent="0.2">
      <c r="BC3141" s="6"/>
    </row>
    <row r="3142" spans="55:55" hidden="1" x14ac:dyDescent="0.2">
      <c r="BC3142" s="6"/>
    </row>
    <row r="3143" spans="55:55" hidden="1" x14ac:dyDescent="0.2">
      <c r="BC3143" s="6"/>
    </row>
    <row r="3144" spans="55:55" hidden="1" x14ac:dyDescent="0.2">
      <c r="BC3144" s="6"/>
    </row>
    <row r="3145" spans="55:55" hidden="1" x14ac:dyDescent="0.2">
      <c r="BC3145" s="6"/>
    </row>
    <row r="3146" spans="55:55" hidden="1" x14ac:dyDescent="0.2">
      <c r="BC3146" s="6"/>
    </row>
    <row r="3147" spans="55:55" hidden="1" x14ac:dyDescent="0.2">
      <c r="BC3147" s="6"/>
    </row>
    <row r="3148" spans="55:55" hidden="1" x14ac:dyDescent="0.2">
      <c r="BC3148" s="6"/>
    </row>
    <row r="3149" spans="55:55" hidden="1" x14ac:dyDescent="0.2">
      <c r="BC3149" s="6"/>
    </row>
    <row r="3150" spans="55:55" hidden="1" x14ac:dyDescent="0.2">
      <c r="BC3150" s="6"/>
    </row>
    <row r="3151" spans="55:55" hidden="1" x14ac:dyDescent="0.2">
      <c r="BC3151" s="6"/>
    </row>
    <row r="3152" spans="55:55" hidden="1" x14ac:dyDescent="0.2">
      <c r="BC3152" s="6"/>
    </row>
    <row r="3153" spans="55:55" hidden="1" x14ac:dyDescent="0.2">
      <c r="BC3153" s="6"/>
    </row>
    <row r="3154" spans="55:55" hidden="1" x14ac:dyDescent="0.2">
      <c r="BC3154" s="6"/>
    </row>
    <row r="3155" spans="55:55" hidden="1" x14ac:dyDescent="0.2">
      <c r="BC3155" s="6"/>
    </row>
    <row r="3156" spans="55:55" hidden="1" x14ac:dyDescent="0.2">
      <c r="BC3156" s="6"/>
    </row>
    <row r="3157" spans="55:55" hidden="1" x14ac:dyDescent="0.2">
      <c r="BC3157" s="6"/>
    </row>
    <row r="3158" spans="55:55" hidden="1" x14ac:dyDescent="0.2">
      <c r="BC3158" s="6"/>
    </row>
    <row r="3159" spans="55:55" hidden="1" x14ac:dyDescent="0.2">
      <c r="BC3159" s="6"/>
    </row>
    <row r="3160" spans="55:55" hidden="1" x14ac:dyDescent="0.2">
      <c r="BC3160" s="6"/>
    </row>
    <row r="3161" spans="55:55" hidden="1" x14ac:dyDescent="0.2">
      <c r="BC3161" s="6"/>
    </row>
    <row r="3162" spans="55:55" hidden="1" x14ac:dyDescent="0.2">
      <c r="BC3162" s="6"/>
    </row>
    <row r="3163" spans="55:55" hidden="1" x14ac:dyDescent="0.2">
      <c r="BC3163" s="6"/>
    </row>
    <row r="3164" spans="55:55" hidden="1" x14ac:dyDescent="0.2">
      <c r="BC3164" s="6"/>
    </row>
    <row r="3165" spans="55:55" hidden="1" x14ac:dyDescent="0.2">
      <c r="BC3165" s="6"/>
    </row>
    <row r="3166" spans="55:55" hidden="1" x14ac:dyDescent="0.2">
      <c r="BC3166" s="6"/>
    </row>
    <row r="3167" spans="55:55" hidden="1" x14ac:dyDescent="0.2">
      <c r="BC3167" s="6"/>
    </row>
    <row r="3168" spans="55:55" hidden="1" x14ac:dyDescent="0.2">
      <c r="BC3168" s="6"/>
    </row>
    <row r="3169" spans="55:55" hidden="1" x14ac:dyDescent="0.2">
      <c r="BC3169" s="6"/>
    </row>
    <row r="3170" spans="55:55" hidden="1" x14ac:dyDescent="0.2">
      <c r="BC3170" s="6"/>
    </row>
    <row r="3171" spans="55:55" hidden="1" x14ac:dyDescent="0.2">
      <c r="BC3171" s="6"/>
    </row>
    <row r="3172" spans="55:55" hidden="1" x14ac:dyDescent="0.2">
      <c r="BC3172" s="6"/>
    </row>
    <row r="3173" spans="55:55" hidden="1" x14ac:dyDescent="0.2">
      <c r="BC3173" s="6"/>
    </row>
    <row r="3174" spans="55:55" hidden="1" x14ac:dyDescent="0.2">
      <c r="BC3174" s="6"/>
    </row>
    <row r="3175" spans="55:55" hidden="1" x14ac:dyDescent="0.2">
      <c r="BC3175" s="6"/>
    </row>
    <row r="3176" spans="55:55" hidden="1" x14ac:dyDescent="0.2">
      <c r="BC3176" s="6"/>
    </row>
    <row r="3177" spans="55:55" hidden="1" x14ac:dyDescent="0.2">
      <c r="BC3177" s="6"/>
    </row>
    <row r="3178" spans="55:55" hidden="1" x14ac:dyDescent="0.2">
      <c r="BC3178" s="6"/>
    </row>
    <row r="3179" spans="55:55" hidden="1" x14ac:dyDescent="0.2">
      <c r="BC3179" s="6"/>
    </row>
    <row r="3180" spans="55:55" hidden="1" x14ac:dyDescent="0.2">
      <c r="BC3180" s="6"/>
    </row>
    <row r="3181" spans="55:55" hidden="1" x14ac:dyDescent="0.2">
      <c r="BC3181" s="6"/>
    </row>
    <row r="3182" spans="55:55" hidden="1" x14ac:dyDescent="0.2">
      <c r="BC3182" s="6"/>
    </row>
    <row r="3183" spans="55:55" hidden="1" x14ac:dyDescent="0.2">
      <c r="BC3183" s="6"/>
    </row>
    <row r="3184" spans="55:55" hidden="1" x14ac:dyDescent="0.2">
      <c r="BC3184" s="6"/>
    </row>
    <row r="3185" spans="55:55" hidden="1" x14ac:dyDescent="0.2">
      <c r="BC3185" s="6"/>
    </row>
    <row r="3186" spans="55:55" hidden="1" x14ac:dyDescent="0.2">
      <c r="BC3186" s="6"/>
    </row>
    <row r="3187" spans="55:55" hidden="1" x14ac:dyDescent="0.2">
      <c r="BC3187" s="6"/>
    </row>
    <row r="3188" spans="55:55" hidden="1" x14ac:dyDescent="0.2">
      <c r="BC3188" s="6"/>
    </row>
    <row r="3189" spans="55:55" hidden="1" x14ac:dyDescent="0.2">
      <c r="BC3189" s="6"/>
    </row>
    <row r="3190" spans="55:55" hidden="1" x14ac:dyDescent="0.2">
      <c r="BC3190" s="6"/>
    </row>
    <row r="3191" spans="55:55" hidden="1" x14ac:dyDescent="0.2">
      <c r="BC3191" s="6"/>
    </row>
    <row r="3192" spans="55:55" hidden="1" x14ac:dyDescent="0.2">
      <c r="BC3192" s="6"/>
    </row>
    <row r="3193" spans="55:55" hidden="1" x14ac:dyDescent="0.2">
      <c r="BC3193" s="6"/>
    </row>
    <row r="3194" spans="55:55" hidden="1" x14ac:dyDescent="0.2">
      <c r="BC3194" s="6"/>
    </row>
    <row r="3195" spans="55:55" hidden="1" x14ac:dyDescent="0.2">
      <c r="BC3195" s="6"/>
    </row>
    <row r="3196" spans="55:55" hidden="1" x14ac:dyDescent="0.2">
      <c r="BC3196" s="6"/>
    </row>
    <row r="3197" spans="55:55" hidden="1" x14ac:dyDescent="0.2">
      <c r="BC3197" s="6"/>
    </row>
    <row r="3198" spans="55:55" hidden="1" x14ac:dyDescent="0.2">
      <c r="BC3198" s="6"/>
    </row>
    <row r="3199" spans="55:55" hidden="1" x14ac:dyDescent="0.2">
      <c r="BC3199" s="6"/>
    </row>
    <row r="3200" spans="55:55" hidden="1" x14ac:dyDescent="0.2">
      <c r="BC3200" s="6"/>
    </row>
    <row r="3201" spans="55:55" hidden="1" x14ac:dyDescent="0.2">
      <c r="BC3201" s="6"/>
    </row>
    <row r="3202" spans="55:55" hidden="1" x14ac:dyDescent="0.2">
      <c r="BC3202" s="6"/>
    </row>
    <row r="3203" spans="55:55" hidden="1" x14ac:dyDescent="0.2">
      <c r="BC3203" s="6"/>
    </row>
    <row r="3204" spans="55:55" hidden="1" x14ac:dyDescent="0.2">
      <c r="BC3204" s="6"/>
    </row>
    <row r="3205" spans="55:55" hidden="1" x14ac:dyDescent="0.2">
      <c r="BC3205" s="6"/>
    </row>
    <row r="3206" spans="55:55" hidden="1" x14ac:dyDescent="0.2">
      <c r="BC3206" s="6"/>
    </row>
    <row r="3207" spans="55:55" hidden="1" x14ac:dyDescent="0.2">
      <c r="BC3207" s="6"/>
    </row>
    <row r="3208" spans="55:55" hidden="1" x14ac:dyDescent="0.2">
      <c r="BC3208" s="6"/>
    </row>
    <row r="3209" spans="55:55" hidden="1" x14ac:dyDescent="0.2">
      <c r="BC3209" s="6"/>
    </row>
    <row r="3210" spans="55:55" hidden="1" x14ac:dyDescent="0.2">
      <c r="BC3210" s="6"/>
    </row>
    <row r="3211" spans="55:55" hidden="1" x14ac:dyDescent="0.2">
      <c r="BC3211" s="6"/>
    </row>
    <row r="3212" spans="55:55" hidden="1" x14ac:dyDescent="0.2">
      <c r="BC3212" s="6"/>
    </row>
    <row r="3213" spans="55:55" hidden="1" x14ac:dyDescent="0.2">
      <c r="BC3213" s="6"/>
    </row>
    <row r="3214" spans="55:55" hidden="1" x14ac:dyDescent="0.2">
      <c r="BC3214" s="6"/>
    </row>
    <row r="3215" spans="55:55" hidden="1" x14ac:dyDescent="0.2">
      <c r="BC3215" s="6"/>
    </row>
    <row r="3216" spans="55:55" hidden="1" x14ac:dyDescent="0.2">
      <c r="BC3216" s="6"/>
    </row>
    <row r="3217" spans="55:55" hidden="1" x14ac:dyDescent="0.2">
      <c r="BC3217" s="6"/>
    </row>
    <row r="3218" spans="55:55" hidden="1" x14ac:dyDescent="0.2">
      <c r="BC3218" s="6"/>
    </row>
    <row r="3219" spans="55:55" hidden="1" x14ac:dyDescent="0.2">
      <c r="BC3219" s="6"/>
    </row>
    <row r="3220" spans="55:55" hidden="1" x14ac:dyDescent="0.2">
      <c r="BC3220" s="6"/>
    </row>
    <row r="3221" spans="55:55" hidden="1" x14ac:dyDescent="0.2">
      <c r="BC3221" s="6"/>
    </row>
    <row r="3222" spans="55:55" hidden="1" x14ac:dyDescent="0.2">
      <c r="BC3222" s="6"/>
    </row>
    <row r="3223" spans="55:55" hidden="1" x14ac:dyDescent="0.2">
      <c r="BC3223" s="6"/>
    </row>
    <row r="3224" spans="55:55" hidden="1" x14ac:dyDescent="0.2">
      <c r="BC3224" s="6"/>
    </row>
    <row r="3225" spans="55:55" hidden="1" x14ac:dyDescent="0.2">
      <c r="BC3225" s="6"/>
    </row>
    <row r="3226" spans="55:55" hidden="1" x14ac:dyDescent="0.2">
      <c r="BC3226" s="6"/>
    </row>
    <row r="3227" spans="55:55" hidden="1" x14ac:dyDescent="0.2">
      <c r="BC3227" s="6"/>
    </row>
    <row r="3228" spans="55:55" hidden="1" x14ac:dyDescent="0.2">
      <c r="BC3228" s="6"/>
    </row>
    <row r="3229" spans="55:55" hidden="1" x14ac:dyDescent="0.2">
      <c r="BC3229" s="6"/>
    </row>
    <row r="3230" spans="55:55" hidden="1" x14ac:dyDescent="0.2">
      <c r="BC3230" s="6"/>
    </row>
    <row r="3231" spans="55:55" hidden="1" x14ac:dyDescent="0.2">
      <c r="BC3231" s="6"/>
    </row>
    <row r="3232" spans="55:55" hidden="1" x14ac:dyDescent="0.2">
      <c r="BC3232" s="6"/>
    </row>
    <row r="3233" spans="55:55" hidden="1" x14ac:dyDescent="0.2">
      <c r="BC3233" s="6"/>
    </row>
    <row r="3234" spans="55:55" hidden="1" x14ac:dyDescent="0.2">
      <c r="BC3234" s="6"/>
    </row>
    <row r="3235" spans="55:55" hidden="1" x14ac:dyDescent="0.2">
      <c r="BC3235" s="6"/>
    </row>
    <row r="3236" spans="55:55" hidden="1" x14ac:dyDescent="0.2">
      <c r="BC3236" s="6"/>
    </row>
    <row r="3237" spans="55:55" hidden="1" x14ac:dyDescent="0.2">
      <c r="BC3237" s="6"/>
    </row>
    <row r="3238" spans="55:55" hidden="1" x14ac:dyDescent="0.2">
      <c r="BC3238" s="6"/>
    </row>
    <row r="3239" spans="55:55" hidden="1" x14ac:dyDescent="0.2">
      <c r="BC3239" s="6"/>
    </row>
    <row r="3240" spans="55:55" hidden="1" x14ac:dyDescent="0.2">
      <c r="BC3240" s="6"/>
    </row>
    <row r="3241" spans="55:55" hidden="1" x14ac:dyDescent="0.2">
      <c r="BC3241" s="6"/>
    </row>
    <row r="3242" spans="55:55" hidden="1" x14ac:dyDescent="0.2">
      <c r="BC3242" s="6"/>
    </row>
    <row r="3243" spans="55:55" hidden="1" x14ac:dyDescent="0.2">
      <c r="BC3243" s="6"/>
    </row>
    <row r="3244" spans="55:55" hidden="1" x14ac:dyDescent="0.2">
      <c r="BC3244" s="6"/>
    </row>
    <row r="3245" spans="55:55" hidden="1" x14ac:dyDescent="0.2">
      <c r="BC3245" s="6"/>
    </row>
    <row r="3246" spans="55:55" hidden="1" x14ac:dyDescent="0.2">
      <c r="BC3246" s="6"/>
    </row>
    <row r="3247" spans="55:55" hidden="1" x14ac:dyDescent="0.2">
      <c r="BC3247" s="6"/>
    </row>
    <row r="3248" spans="55:55" hidden="1" x14ac:dyDescent="0.2">
      <c r="BC3248" s="6"/>
    </row>
    <row r="3249" spans="55:55" hidden="1" x14ac:dyDescent="0.2">
      <c r="BC3249" s="6"/>
    </row>
    <row r="3250" spans="55:55" hidden="1" x14ac:dyDescent="0.2">
      <c r="BC3250" s="6"/>
    </row>
    <row r="3251" spans="55:55" hidden="1" x14ac:dyDescent="0.2">
      <c r="BC3251" s="6"/>
    </row>
    <row r="3252" spans="55:55" hidden="1" x14ac:dyDescent="0.2">
      <c r="BC3252" s="6"/>
    </row>
    <row r="3253" spans="55:55" hidden="1" x14ac:dyDescent="0.2">
      <c r="BC3253" s="6"/>
    </row>
    <row r="3254" spans="55:55" hidden="1" x14ac:dyDescent="0.2">
      <c r="BC3254" s="6"/>
    </row>
    <row r="3255" spans="55:55" hidden="1" x14ac:dyDescent="0.2">
      <c r="BC3255" s="6"/>
    </row>
    <row r="3256" spans="55:55" hidden="1" x14ac:dyDescent="0.2">
      <c r="BC3256" s="6"/>
    </row>
    <row r="3257" spans="55:55" hidden="1" x14ac:dyDescent="0.2">
      <c r="BC3257" s="6"/>
    </row>
    <row r="3258" spans="55:55" hidden="1" x14ac:dyDescent="0.2">
      <c r="BC3258" s="6"/>
    </row>
    <row r="3259" spans="55:55" hidden="1" x14ac:dyDescent="0.2">
      <c r="BC3259" s="6"/>
    </row>
    <row r="3260" spans="55:55" hidden="1" x14ac:dyDescent="0.2">
      <c r="BC3260" s="6"/>
    </row>
    <row r="3261" spans="55:55" hidden="1" x14ac:dyDescent="0.2">
      <c r="BC3261" s="6"/>
    </row>
    <row r="3262" spans="55:55" hidden="1" x14ac:dyDescent="0.2">
      <c r="BC3262" s="6"/>
    </row>
    <row r="3263" spans="55:55" hidden="1" x14ac:dyDescent="0.2">
      <c r="BC3263" s="6"/>
    </row>
    <row r="3264" spans="55:55" hidden="1" x14ac:dyDescent="0.2">
      <c r="BC3264" s="6"/>
    </row>
    <row r="3265" spans="55:55" hidden="1" x14ac:dyDescent="0.2">
      <c r="BC3265" s="6"/>
    </row>
    <row r="3266" spans="55:55" hidden="1" x14ac:dyDescent="0.2">
      <c r="BC3266" s="6"/>
    </row>
    <row r="3267" spans="55:55" hidden="1" x14ac:dyDescent="0.2">
      <c r="BC3267" s="6"/>
    </row>
    <row r="3268" spans="55:55" hidden="1" x14ac:dyDescent="0.2">
      <c r="BC3268" s="6"/>
    </row>
    <row r="3269" spans="55:55" hidden="1" x14ac:dyDescent="0.2">
      <c r="BC3269" s="6"/>
    </row>
    <row r="3270" spans="55:55" hidden="1" x14ac:dyDescent="0.2">
      <c r="BC3270" s="6"/>
    </row>
    <row r="3271" spans="55:55" hidden="1" x14ac:dyDescent="0.2">
      <c r="BC3271" s="6"/>
    </row>
    <row r="3272" spans="55:55" hidden="1" x14ac:dyDescent="0.2">
      <c r="BC3272" s="6"/>
    </row>
    <row r="3273" spans="55:55" hidden="1" x14ac:dyDescent="0.2">
      <c r="BC3273" s="6"/>
    </row>
    <row r="3274" spans="55:55" hidden="1" x14ac:dyDescent="0.2">
      <c r="BC3274" s="6"/>
    </row>
    <row r="3275" spans="55:55" hidden="1" x14ac:dyDescent="0.2">
      <c r="BC3275" s="6"/>
    </row>
    <row r="3276" spans="55:55" hidden="1" x14ac:dyDescent="0.2">
      <c r="BC3276" s="6"/>
    </row>
    <row r="3277" spans="55:55" hidden="1" x14ac:dyDescent="0.2">
      <c r="BC3277" s="6"/>
    </row>
    <row r="3278" spans="55:55" hidden="1" x14ac:dyDescent="0.2">
      <c r="BC3278" s="6"/>
    </row>
    <row r="3279" spans="55:55" hidden="1" x14ac:dyDescent="0.2">
      <c r="BC3279" s="6"/>
    </row>
    <row r="3280" spans="55:55" hidden="1" x14ac:dyDescent="0.2">
      <c r="BC3280" s="6"/>
    </row>
    <row r="3281" spans="55:55" hidden="1" x14ac:dyDescent="0.2">
      <c r="BC3281" s="6"/>
    </row>
    <row r="3282" spans="55:55" hidden="1" x14ac:dyDescent="0.2">
      <c r="BC3282" s="6"/>
    </row>
    <row r="3283" spans="55:55" hidden="1" x14ac:dyDescent="0.2">
      <c r="BC3283" s="6"/>
    </row>
    <row r="3284" spans="55:55" hidden="1" x14ac:dyDescent="0.2">
      <c r="BC3284" s="6"/>
    </row>
    <row r="3285" spans="55:55" hidden="1" x14ac:dyDescent="0.2">
      <c r="BC3285" s="6"/>
    </row>
    <row r="3286" spans="55:55" hidden="1" x14ac:dyDescent="0.2">
      <c r="BC3286" s="6"/>
    </row>
    <row r="3287" spans="55:55" hidden="1" x14ac:dyDescent="0.2">
      <c r="BC3287" s="6"/>
    </row>
    <row r="3288" spans="55:55" hidden="1" x14ac:dyDescent="0.2">
      <c r="BC3288" s="6"/>
    </row>
    <row r="3289" spans="55:55" hidden="1" x14ac:dyDescent="0.2">
      <c r="BC3289" s="6"/>
    </row>
    <row r="3290" spans="55:55" hidden="1" x14ac:dyDescent="0.2">
      <c r="BC3290" s="6"/>
    </row>
    <row r="3291" spans="55:55" hidden="1" x14ac:dyDescent="0.2">
      <c r="BC3291" s="6"/>
    </row>
    <row r="3292" spans="55:55" hidden="1" x14ac:dyDescent="0.2">
      <c r="BC3292" s="6"/>
    </row>
    <row r="3293" spans="55:55" hidden="1" x14ac:dyDescent="0.2">
      <c r="BC3293" s="6"/>
    </row>
    <row r="3294" spans="55:55" hidden="1" x14ac:dyDescent="0.2">
      <c r="BC3294" s="6"/>
    </row>
    <row r="3295" spans="55:55" hidden="1" x14ac:dyDescent="0.2">
      <c r="BC3295" s="6"/>
    </row>
    <row r="3296" spans="55:55" hidden="1" x14ac:dyDescent="0.2">
      <c r="BC3296" s="6"/>
    </row>
    <row r="3297" spans="55:55" hidden="1" x14ac:dyDescent="0.2">
      <c r="BC3297" s="6"/>
    </row>
    <row r="3298" spans="55:55" hidden="1" x14ac:dyDescent="0.2">
      <c r="BC3298" s="6"/>
    </row>
    <row r="3299" spans="55:55" hidden="1" x14ac:dyDescent="0.2">
      <c r="BC3299" s="6"/>
    </row>
    <row r="3300" spans="55:55" hidden="1" x14ac:dyDescent="0.2">
      <c r="BC3300" s="6"/>
    </row>
    <row r="3301" spans="55:55" hidden="1" x14ac:dyDescent="0.2">
      <c r="BC3301" s="6"/>
    </row>
    <row r="3302" spans="55:55" hidden="1" x14ac:dyDescent="0.2">
      <c r="BC3302" s="6"/>
    </row>
    <row r="3303" spans="55:55" hidden="1" x14ac:dyDescent="0.2">
      <c r="BC3303" s="6"/>
    </row>
    <row r="3304" spans="55:55" hidden="1" x14ac:dyDescent="0.2">
      <c r="BC3304" s="6"/>
    </row>
    <row r="3305" spans="55:55" hidden="1" x14ac:dyDescent="0.2">
      <c r="BC3305" s="6"/>
    </row>
    <row r="3306" spans="55:55" hidden="1" x14ac:dyDescent="0.2">
      <c r="BC3306" s="6"/>
    </row>
    <row r="3307" spans="55:55" hidden="1" x14ac:dyDescent="0.2">
      <c r="BC3307" s="6"/>
    </row>
    <row r="3308" spans="55:55" hidden="1" x14ac:dyDescent="0.2">
      <c r="BC3308" s="6"/>
    </row>
    <row r="3309" spans="55:55" hidden="1" x14ac:dyDescent="0.2">
      <c r="BC3309" s="6"/>
    </row>
    <row r="3310" spans="55:55" hidden="1" x14ac:dyDescent="0.2">
      <c r="BC3310" s="6"/>
    </row>
    <row r="3311" spans="55:55" hidden="1" x14ac:dyDescent="0.2">
      <c r="BC3311" s="6"/>
    </row>
    <row r="3312" spans="55:55" hidden="1" x14ac:dyDescent="0.2">
      <c r="BC3312" s="6"/>
    </row>
    <row r="3313" spans="55:55" hidden="1" x14ac:dyDescent="0.2">
      <c r="BC3313" s="6"/>
    </row>
    <row r="3314" spans="55:55" hidden="1" x14ac:dyDescent="0.2">
      <c r="BC3314" s="6"/>
    </row>
    <row r="3315" spans="55:55" hidden="1" x14ac:dyDescent="0.2">
      <c r="BC3315" s="6"/>
    </row>
    <row r="3316" spans="55:55" hidden="1" x14ac:dyDescent="0.2">
      <c r="BC3316" s="6"/>
    </row>
    <row r="3317" spans="55:55" hidden="1" x14ac:dyDescent="0.2">
      <c r="BC3317" s="6"/>
    </row>
    <row r="3318" spans="55:55" hidden="1" x14ac:dyDescent="0.2">
      <c r="BC3318" s="6"/>
    </row>
    <row r="3319" spans="55:55" hidden="1" x14ac:dyDescent="0.2">
      <c r="BC3319" s="6"/>
    </row>
    <row r="3320" spans="55:55" hidden="1" x14ac:dyDescent="0.2">
      <c r="BC3320" s="6"/>
    </row>
    <row r="3321" spans="55:55" hidden="1" x14ac:dyDescent="0.2">
      <c r="BC3321" s="6"/>
    </row>
    <row r="3322" spans="55:55" hidden="1" x14ac:dyDescent="0.2">
      <c r="BC3322" s="6"/>
    </row>
    <row r="3323" spans="55:55" hidden="1" x14ac:dyDescent="0.2">
      <c r="BC3323" s="6"/>
    </row>
    <row r="3324" spans="55:55" hidden="1" x14ac:dyDescent="0.2">
      <c r="BC3324" s="6"/>
    </row>
    <row r="3325" spans="55:55" hidden="1" x14ac:dyDescent="0.2">
      <c r="BC3325" s="6"/>
    </row>
    <row r="3326" spans="55:55" hidden="1" x14ac:dyDescent="0.2">
      <c r="BC3326" s="6"/>
    </row>
    <row r="3327" spans="55:55" hidden="1" x14ac:dyDescent="0.2">
      <c r="BC3327" s="6"/>
    </row>
    <row r="3328" spans="55:55" hidden="1" x14ac:dyDescent="0.2">
      <c r="BC3328" s="6"/>
    </row>
    <row r="3329" spans="55:55" hidden="1" x14ac:dyDescent="0.2">
      <c r="BC3329" s="6"/>
    </row>
    <row r="3330" spans="55:55" hidden="1" x14ac:dyDescent="0.2">
      <c r="BC3330" s="6"/>
    </row>
    <row r="3331" spans="55:55" hidden="1" x14ac:dyDescent="0.2">
      <c r="BC3331" s="6"/>
    </row>
    <row r="3332" spans="55:55" hidden="1" x14ac:dyDescent="0.2">
      <c r="BC3332" s="6"/>
    </row>
    <row r="3333" spans="55:55" hidden="1" x14ac:dyDescent="0.2">
      <c r="BC3333" s="6"/>
    </row>
    <row r="3334" spans="55:55" hidden="1" x14ac:dyDescent="0.2">
      <c r="BC3334" s="6"/>
    </row>
    <row r="3335" spans="55:55" hidden="1" x14ac:dyDescent="0.2">
      <c r="BC3335" s="6"/>
    </row>
    <row r="3336" spans="55:55" hidden="1" x14ac:dyDescent="0.2">
      <c r="BC3336" s="6"/>
    </row>
    <row r="3337" spans="55:55" hidden="1" x14ac:dyDescent="0.2">
      <c r="BC3337" s="6"/>
    </row>
    <row r="3338" spans="55:55" hidden="1" x14ac:dyDescent="0.2">
      <c r="BC3338" s="6"/>
    </row>
    <row r="3339" spans="55:55" hidden="1" x14ac:dyDescent="0.2">
      <c r="BC3339" s="6"/>
    </row>
    <row r="3340" spans="55:55" hidden="1" x14ac:dyDescent="0.2">
      <c r="BC3340" s="6"/>
    </row>
    <row r="3341" spans="55:55" hidden="1" x14ac:dyDescent="0.2">
      <c r="BC3341" s="6"/>
    </row>
    <row r="3342" spans="55:55" hidden="1" x14ac:dyDescent="0.2">
      <c r="BC3342" s="6"/>
    </row>
    <row r="3343" spans="55:55" hidden="1" x14ac:dyDescent="0.2">
      <c r="BC3343" s="6"/>
    </row>
    <row r="3344" spans="55:55" hidden="1" x14ac:dyDescent="0.2">
      <c r="BC3344" s="6"/>
    </row>
    <row r="3345" spans="55:55" hidden="1" x14ac:dyDescent="0.2">
      <c r="BC3345" s="6"/>
    </row>
    <row r="3346" spans="55:55" hidden="1" x14ac:dyDescent="0.2">
      <c r="BC3346" s="6"/>
    </row>
    <row r="3347" spans="55:55" hidden="1" x14ac:dyDescent="0.2">
      <c r="BC3347" s="6"/>
    </row>
    <row r="3348" spans="55:55" hidden="1" x14ac:dyDescent="0.2">
      <c r="BC3348" s="6"/>
    </row>
    <row r="3349" spans="55:55" hidden="1" x14ac:dyDescent="0.2">
      <c r="BC3349" s="6"/>
    </row>
    <row r="3350" spans="55:55" hidden="1" x14ac:dyDescent="0.2">
      <c r="BC3350" s="6"/>
    </row>
    <row r="3351" spans="55:55" hidden="1" x14ac:dyDescent="0.2">
      <c r="BC3351" s="6"/>
    </row>
    <row r="3352" spans="55:55" hidden="1" x14ac:dyDescent="0.2">
      <c r="BC3352" s="6"/>
    </row>
    <row r="3353" spans="55:55" hidden="1" x14ac:dyDescent="0.2">
      <c r="BC3353" s="6"/>
    </row>
    <row r="3354" spans="55:55" hidden="1" x14ac:dyDescent="0.2">
      <c r="BC3354" s="6"/>
    </row>
    <row r="3355" spans="55:55" hidden="1" x14ac:dyDescent="0.2">
      <c r="BC3355" s="6"/>
    </row>
    <row r="3356" spans="55:55" hidden="1" x14ac:dyDescent="0.2">
      <c r="BC3356" s="6"/>
    </row>
    <row r="3357" spans="55:55" hidden="1" x14ac:dyDescent="0.2">
      <c r="BC3357" s="6"/>
    </row>
    <row r="3358" spans="55:55" hidden="1" x14ac:dyDescent="0.2">
      <c r="BC3358" s="6"/>
    </row>
    <row r="3359" spans="55:55" hidden="1" x14ac:dyDescent="0.2">
      <c r="BC3359" s="6"/>
    </row>
    <row r="3360" spans="55:55" hidden="1" x14ac:dyDescent="0.2">
      <c r="BC3360" s="6"/>
    </row>
    <row r="3361" spans="55:55" hidden="1" x14ac:dyDescent="0.2">
      <c r="BC3361" s="6"/>
    </row>
    <row r="3362" spans="55:55" hidden="1" x14ac:dyDescent="0.2">
      <c r="BC3362" s="6"/>
    </row>
    <row r="3363" spans="55:55" hidden="1" x14ac:dyDescent="0.2">
      <c r="BC3363" s="6"/>
    </row>
    <row r="3364" spans="55:55" hidden="1" x14ac:dyDescent="0.2">
      <c r="BC3364" s="6"/>
    </row>
    <row r="3365" spans="55:55" hidden="1" x14ac:dyDescent="0.2">
      <c r="BC3365" s="6"/>
    </row>
    <row r="3366" spans="55:55" hidden="1" x14ac:dyDescent="0.2">
      <c r="BC3366" s="6"/>
    </row>
    <row r="3367" spans="55:55" hidden="1" x14ac:dyDescent="0.2">
      <c r="BC3367" s="6"/>
    </row>
    <row r="3368" spans="55:55" hidden="1" x14ac:dyDescent="0.2">
      <c r="BC3368" s="6"/>
    </row>
    <row r="3369" spans="55:55" hidden="1" x14ac:dyDescent="0.2">
      <c r="BC3369" s="6"/>
    </row>
    <row r="3370" spans="55:55" hidden="1" x14ac:dyDescent="0.2">
      <c r="BC3370" s="6"/>
    </row>
    <row r="3371" spans="55:55" hidden="1" x14ac:dyDescent="0.2">
      <c r="BC3371" s="6"/>
    </row>
    <row r="3372" spans="55:55" hidden="1" x14ac:dyDescent="0.2">
      <c r="BC3372" s="6"/>
    </row>
    <row r="3373" spans="55:55" hidden="1" x14ac:dyDescent="0.2">
      <c r="BC3373" s="6"/>
    </row>
    <row r="3374" spans="55:55" hidden="1" x14ac:dyDescent="0.2">
      <c r="BC3374" s="6"/>
    </row>
    <row r="3375" spans="55:55" hidden="1" x14ac:dyDescent="0.2">
      <c r="BC3375" s="6"/>
    </row>
    <row r="3376" spans="55:55" hidden="1" x14ac:dyDescent="0.2">
      <c r="BC3376" s="6"/>
    </row>
    <row r="3377" spans="55:55" hidden="1" x14ac:dyDescent="0.2">
      <c r="BC3377" s="6"/>
    </row>
    <row r="3378" spans="55:55" hidden="1" x14ac:dyDescent="0.2">
      <c r="BC3378" s="6"/>
    </row>
    <row r="3379" spans="55:55" hidden="1" x14ac:dyDescent="0.2">
      <c r="BC3379" s="6"/>
    </row>
    <row r="3380" spans="55:55" hidden="1" x14ac:dyDescent="0.2">
      <c r="BC3380" s="6"/>
    </row>
    <row r="3381" spans="55:55" hidden="1" x14ac:dyDescent="0.2">
      <c r="BC3381" s="6"/>
    </row>
    <row r="3382" spans="55:55" hidden="1" x14ac:dyDescent="0.2">
      <c r="BC3382" s="6"/>
    </row>
    <row r="3383" spans="55:55" hidden="1" x14ac:dyDescent="0.2">
      <c r="BC3383" s="6"/>
    </row>
    <row r="3384" spans="55:55" hidden="1" x14ac:dyDescent="0.2">
      <c r="BC3384" s="6"/>
    </row>
    <row r="3385" spans="55:55" hidden="1" x14ac:dyDescent="0.2">
      <c r="BC3385" s="6"/>
    </row>
    <row r="3386" spans="55:55" hidden="1" x14ac:dyDescent="0.2">
      <c r="BC3386" s="6"/>
    </row>
    <row r="3387" spans="55:55" hidden="1" x14ac:dyDescent="0.2">
      <c r="BC3387" s="6"/>
    </row>
    <row r="3388" spans="55:55" hidden="1" x14ac:dyDescent="0.2">
      <c r="BC3388" s="6"/>
    </row>
    <row r="3389" spans="55:55" hidden="1" x14ac:dyDescent="0.2">
      <c r="BC3389" s="6"/>
    </row>
    <row r="3390" spans="55:55" hidden="1" x14ac:dyDescent="0.2">
      <c r="BC3390" s="6"/>
    </row>
    <row r="3391" spans="55:55" hidden="1" x14ac:dyDescent="0.2">
      <c r="BC3391" s="6"/>
    </row>
    <row r="3392" spans="55:55" hidden="1" x14ac:dyDescent="0.2">
      <c r="BC3392" s="6"/>
    </row>
    <row r="3393" spans="55:55" hidden="1" x14ac:dyDescent="0.2">
      <c r="BC3393" s="6"/>
    </row>
    <row r="3394" spans="55:55" hidden="1" x14ac:dyDescent="0.2">
      <c r="BC3394" s="6"/>
    </row>
    <row r="3395" spans="55:55" hidden="1" x14ac:dyDescent="0.2">
      <c r="BC3395" s="6"/>
    </row>
    <row r="3396" spans="55:55" hidden="1" x14ac:dyDescent="0.2">
      <c r="BC3396" s="6"/>
    </row>
    <row r="3397" spans="55:55" hidden="1" x14ac:dyDescent="0.2">
      <c r="BC3397" s="6"/>
    </row>
    <row r="3398" spans="55:55" hidden="1" x14ac:dyDescent="0.2">
      <c r="BC3398" s="6"/>
    </row>
    <row r="3399" spans="55:55" hidden="1" x14ac:dyDescent="0.2">
      <c r="BC3399" s="6"/>
    </row>
    <row r="3400" spans="55:55" hidden="1" x14ac:dyDescent="0.2">
      <c r="BC3400" s="6"/>
    </row>
    <row r="3401" spans="55:55" hidden="1" x14ac:dyDescent="0.2">
      <c r="BC3401" s="6"/>
    </row>
    <row r="3402" spans="55:55" hidden="1" x14ac:dyDescent="0.2">
      <c r="BC3402" s="6"/>
    </row>
    <row r="3403" spans="55:55" hidden="1" x14ac:dyDescent="0.2">
      <c r="BC3403" s="6"/>
    </row>
    <row r="3404" spans="55:55" hidden="1" x14ac:dyDescent="0.2">
      <c r="BC3404" s="6"/>
    </row>
    <row r="3405" spans="55:55" hidden="1" x14ac:dyDescent="0.2">
      <c r="BC3405" s="6"/>
    </row>
    <row r="3406" spans="55:55" hidden="1" x14ac:dyDescent="0.2">
      <c r="BC3406" s="6"/>
    </row>
    <row r="3407" spans="55:55" hidden="1" x14ac:dyDescent="0.2">
      <c r="BC3407" s="6"/>
    </row>
    <row r="3408" spans="55:55" hidden="1" x14ac:dyDescent="0.2">
      <c r="BC3408" s="6"/>
    </row>
    <row r="3409" spans="55:55" hidden="1" x14ac:dyDescent="0.2">
      <c r="BC3409" s="6"/>
    </row>
    <row r="3410" spans="55:55" hidden="1" x14ac:dyDescent="0.2">
      <c r="BC3410" s="6"/>
    </row>
    <row r="3411" spans="55:55" hidden="1" x14ac:dyDescent="0.2">
      <c r="BC3411" s="6"/>
    </row>
    <row r="3412" spans="55:55" hidden="1" x14ac:dyDescent="0.2">
      <c r="BC3412" s="6"/>
    </row>
    <row r="3413" spans="55:55" hidden="1" x14ac:dyDescent="0.2">
      <c r="BC3413" s="6"/>
    </row>
    <row r="3414" spans="55:55" hidden="1" x14ac:dyDescent="0.2">
      <c r="BC3414" s="6"/>
    </row>
    <row r="3415" spans="55:55" hidden="1" x14ac:dyDescent="0.2">
      <c r="BC3415" s="6"/>
    </row>
    <row r="3416" spans="55:55" hidden="1" x14ac:dyDescent="0.2">
      <c r="BC3416" s="6"/>
    </row>
    <row r="3417" spans="55:55" hidden="1" x14ac:dyDescent="0.2">
      <c r="BC3417" s="6"/>
    </row>
    <row r="3418" spans="55:55" hidden="1" x14ac:dyDescent="0.2">
      <c r="BC3418" s="6"/>
    </row>
    <row r="3419" spans="55:55" hidden="1" x14ac:dyDescent="0.2">
      <c r="BC3419" s="6"/>
    </row>
    <row r="3420" spans="55:55" hidden="1" x14ac:dyDescent="0.2">
      <c r="BC3420" s="6"/>
    </row>
    <row r="3421" spans="55:55" hidden="1" x14ac:dyDescent="0.2">
      <c r="BC3421" s="6"/>
    </row>
    <row r="3422" spans="55:55" hidden="1" x14ac:dyDescent="0.2">
      <c r="BC3422" s="6"/>
    </row>
    <row r="3423" spans="55:55" hidden="1" x14ac:dyDescent="0.2">
      <c r="BC3423" s="6"/>
    </row>
    <row r="3424" spans="55:55" hidden="1" x14ac:dyDescent="0.2">
      <c r="BC3424" s="6"/>
    </row>
    <row r="3425" spans="55:55" hidden="1" x14ac:dyDescent="0.2">
      <c r="BC3425" s="6"/>
    </row>
    <row r="3426" spans="55:55" hidden="1" x14ac:dyDescent="0.2">
      <c r="BC3426" s="6"/>
    </row>
    <row r="3427" spans="55:55" hidden="1" x14ac:dyDescent="0.2">
      <c r="BC3427" s="6"/>
    </row>
    <row r="3428" spans="55:55" hidden="1" x14ac:dyDescent="0.2">
      <c r="BC3428" s="6"/>
    </row>
    <row r="3429" spans="55:55" hidden="1" x14ac:dyDescent="0.2">
      <c r="BC3429" s="6"/>
    </row>
    <row r="3430" spans="55:55" hidden="1" x14ac:dyDescent="0.2">
      <c r="BC3430" s="6"/>
    </row>
    <row r="3431" spans="55:55" hidden="1" x14ac:dyDescent="0.2">
      <c r="BC3431" s="6"/>
    </row>
    <row r="3432" spans="55:55" hidden="1" x14ac:dyDescent="0.2">
      <c r="BC3432" s="6"/>
    </row>
    <row r="3433" spans="55:55" hidden="1" x14ac:dyDescent="0.2">
      <c r="BC3433" s="6"/>
    </row>
    <row r="3434" spans="55:55" hidden="1" x14ac:dyDescent="0.2">
      <c r="BC3434" s="6"/>
    </row>
    <row r="3435" spans="55:55" hidden="1" x14ac:dyDescent="0.2">
      <c r="BC3435" s="6"/>
    </row>
    <row r="3436" spans="55:55" hidden="1" x14ac:dyDescent="0.2">
      <c r="BC3436" s="6"/>
    </row>
    <row r="3437" spans="55:55" hidden="1" x14ac:dyDescent="0.2">
      <c r="BC3437" s="6"/>
    </row>
    <row r="3438" spans="55:55" hidden="1" x14ac:dyDescent="0.2">
      <c r="BC3438" s="6"/>
    </row>
    <row r="3439" spans="55:55" hidden="1" x14ac:dyDescent="0.2">
      <c r="BC3439" s="6"/>
    </row>
    <row r="3440" spans="55:55" hidden="1" x14ac:dyDescent="0.2">
      <c r="BC3440" s="6"/>
    </row>
    <row r="3441" spans="55:55" hidden="1" x14ac:dyDescent="0.2">
      <c r="BC3441" s="6"/>
    </row>
    <row r="3442" spans="55:55" hidden="1" x14ac:dyDescent="0.2">
      <c r="BC3442" s="6"/>
    </row>
    <row r="3443" spans="55:55" hidden="1" x14ac:dyDescent="0.2">
      <c r="BC3443" s="6"/>
    </row>
    <row r="3444" spans="55:55" hidden="1" x14ac:dyDescent="0.2">
      <c r="BC3444" s="6"/>
    </row>
    <row r="3445" spans="55:55" hidden="1" x14ac:dyDescent="0.2">
      <c r="BC3445" s="6"/>
    </row>
    <row r="3446" spans="55:55" hidden="1" x14ac:dyDescent="0.2">
      <c r="BC3446" s="6"/>
    </row>
    <row r="3447" spans="55:55" hidden="1" x14ac:dyDescent="0.2">
      <c r="BC3447" s="6"/>
    </row>
    <row r="3448" spans="55:55" hidden="1" x14ac:dyDescent="0.2">
      <c r="BC3448" s="6"/>
    </row>
    <row r="3449" spans="55:55" hidden="1" x14ac:dyDescent="0.2">
      <c r="BC3449" s="6"/>
    </row>
    <row r="3450" spans="55:55" hidden="1" x14ac:dyDescent="0.2">
      <c r="BC3450" s="6"/>
    </row>
    <row r="3451" spans="55:55" hidden="1" x14ac:dyDescent="0.2">
      <c r="BC3451" s="6"/>
    </row>
    <row r="3452" spans="55:55" hidden="1" x14ac:dyDescent="0.2">
      <c r="BC3452" s="6"/>
    </row>
    <row r="3453" spans="55:55" hidden="1" x14ac:dyDescent="0.2">
      <c r="BC3453" s="6"/>
    </row>
    <row r="3454" spans="55:55" hidden="1" x14ac:dyDescent="0.2">
      <c r="BC3454" s="6"/>
    </row>
    <row r="3455" spans="55:55" hidden="1" x14ac:dyDescent="0.2">
      <c r="BC3455" s="6"/>
    </row>
    <row r="3456" spans="55:55" hidden="1" x14ac:dyDescent="0.2">
      <c r="BC3456" s="6"/>
    </row>
    <row r="3457" spans="55:55" hidden="1" x14ac:dyDescent="0.2">
      <c r="BC3457" s="6"/>
    </row>
    <row r="3458" spans="55:55" hidden="1" x14ac:dyDescent="0.2">
      <c r="BC3458" s="6"/>
    </row>
    <row r="3459" spans="55:55" hidden="1" x14ac:dyDescent="0.2">
      <c r="BC3459" s="6"/>
    </row>
    <row r="3460" spans="55:55" hidden="1" x14ac:dyDescent="0.2">
      <c r="BC3460" s="6"/>
    </row>
    <row r="3461" spans="55:55" hidden="1" x14ac:dyDescent="0.2">
      <c r="BC3461" s="6"/>
    </row>
    <row r="3462" spans="55:55" hidden="1" x14ac:dyDescent="0.2">
      <c r="BC3462" s="6"/>
    </row>
    <row r="3463" spans="55:55" hidden="1" x14ac:dyDescent="0.2">
      <c r="BC3463" s="6"/>
    </row>
    <row r="3464" spans="55:55" hidden="1" x14ac:dyDescent="0.2">
      <c r="BC3464" s="6"/>
    </row>
    <row r="3465" spans="55:55" hidden="1" x14ac:dyDescent="0.2">
      <c r="BC3465" s="6"/>
    </row>
    <row r="3466" spans="55:55" hidden="1" x14ac:dyDescent="0.2">
      <c r="BC3466" s="6"/>
    </row>
    <row r="3467" spans="55:55" hidden="1" x14ac:dyDescent="0.2">
      <c r="BC3467" s="6"/>
    </row>
    <row r="3468" spans="55:55" hidden="1" x14ac:dyDescent="0.2">
      <c r="BC3468" s="6"/>
    </row>
    <row r="3469" spans="55:55" hidden="1" x14ac:dyDescent="0.2">
      <c r="BC3469" s="6"/>
    </row>
    <row r="3470" spans="55:55" hidden="1" x14ac:dyDescent="0.2">
      <c r="BC3470" s="6"/>
    </row>
    <row r="3471" spans="55:55" hidden="1" x14ac:dyDescent="0.2">
      <c r="BC3471" s="6"/>
    </row>
    <row r="3472" spans="55:55" hidden="1" x14ac:dyDescent="0.2">
      <c r="BC3472" s="6"/>
    </row>
    <row r="3473" spans="55:55" hidden="1" x14ac:dyDescent="0.2">
      <c r="BC3473" s="6"/>
    </row>
    <row r="3474" spans="55:55" hidden="1" x14ac:dyDescent="0.2">
      <c r="BC3474" s="6"/>
    </row>
    <row r="3475" spans="55:55" hidden="1" x14ac:dyDescent="0.2">
      <c r="BC3475" s="6"/>
    </row>
    <row r="3476" spans="55:55" hidden="1" x14ac:dyDescent="0.2">
      <c r="BC3476" s="6"/>
    </row>
    <row r="3477" spans="55:55" hidden="1" x14ac:dyDescent="0.2">
      <c r="BC3477" s="6"/>
    </row>
    <row r="3478" spans="55:55" hidden="1" x14ac:dyDescent="0.2">
      <c r="BC3478" s="6"/>
    </row>
    <row r="3479" spans="55:55" hidden="1" x14ac:dyDescent="0.2">
      <c r="BC3479" s="6"/>
    </row>
    <row r="3480" spans="55:55" hidden="1" x14ac:dyDescent="0.2">
      <c r="BC3480" s="6"/>
    </row>
    <row r="3481" spans="55:55" hidden="1" x14ac:dyDescent="0.2">
      <c r="BC3481" s="6"/>
    </row>
    <row r="3482" spans="55:55" hidden="1" x14ac:dyDescent="0.2">
      <c r="BC3482" s="6"/>
    </row>
    <row r="3483" spans="55:55" hidden="1" x14ac:dyDescent="0.2">
      <c r="BC3483" s="6"/>
    </row>
    <row r="3484" spans="55:55" hidden="1" x14ac:dyDescent="0.2">
      <c r="BC3484" s="6"/>
    </row>
    <row r="3485" spans="55:55" hidden="1" x14ac:dyDescent="0.2">
      <c r="BC3485" s="6"/>
    </row>
    <row r="3486" spans="55:55" hidden="1" x14ac:dyDescent="0.2">
      <c r="BC3486" s="6"/>
    </row>
    <row r="3487" spans="55:55" hidden="1" x14ac:dyDescent="0.2">
      <c r="BC3487" s="6"/>
    </row>
    <row r="3488" spans="55:55" hidden="1" x14ac:dyDescent="0.2">
      <c r="BC3488" s="6"/>
    </row>
    <row r="3489" spans="55:55" hidden="1" x14ac:dyDescent="0.2">
      <c r="BC3489" s="6"/>
    </row>
    <row r="3490" spans="55:55" hidden="1" x14ac:dyDescent="0.2">
      <c r="BC3490" s="6"/>
    </row>
    <row r="3491" spans="55:55" hidden="1" x14ac:dyDescent="0.2">
      <c r="BC3491" s="6"/>
    </row>
    <row r="3492" spans="55:55" hidden="1" x14ac:dyDescent="0.2">
      <c r="BC3492" s="6"/>
    </row>
    <row r="3493" spans="55:55" hidden="1" x14ac:dyDescent="0.2">
      <c r="BC3493" s="6"/>
    </row>
    <row r="3494" spans="55:55" hidden="1" x14ac:dyDescent="0.2">
      <c r="BC3494" s="6"/>
    </row>
    <row r="3495" spans="55:55" hidden="1" x14ac:dyDescent="0.2">
      <c r="BC3495" s="6"/>
    </row>
    <row r="3496" spans="55:55" hidden="1" x14ac:dyDescent="0.2">
      <c r="BC3496" s="6"/>
    </row>
    <row r="3497" spans="55:55" hidden="1" x14ac:dyDescent="0.2">
      <c r="BC3497" s="6"/>
    </row>
    <row r="3498" spans="55:55" hidden="1" x14ac:dyDescent="0.2">
      <c r="BC3498" s="6"/>
    </row>
    <row r="3499" spans="55:55" hidden="1" x14ac:dyDescent="0.2">
      <c r="BC3499" s="6"/>
    </row>
    <row r="3500" spans="55:55" hidden="1" x14ac:dyDescent="0.2">
      <c r="BC3500" s="6"/>
    </row>
    <row r="3501" spans="55:55" hidden="1" x14ac:dyDescent="0.2">
      <c r="BC3501" s="6"/>
    </row>
    <row r="3502" spans="55:55" hidden="1" x14ac:dyDescent="0.2">
      <c r="BC3502" s="6"/>
    </row>
    <row r="3503" spans="55:55" hidden="1" x14ac:dyDescent="0.2">
      <c r="BC3503" s="6"/>
    </row>
    <row r="3504" spans="55:55" hidden="1" x14ac:dyDescent="0.2">
      <c r="BC3504" s="6"/>
    </row>
    <row r="3505" spans="55:55" hidden="1" x14ac:dyDescent="0.2">
      <c r="BC3505" s="6"/>
    </row>
    <row r="3506" spans="55:55" hidden="1" x14ac:dyDescent="0.2">
      <c r="BC3506" s="6"/>
    </row>
    <row r="3507" spans="55:55" hidden="1" x14ac:dyDescent="0.2">
      <c r="BC3507" s="6"/>
    </row>
    <row r="3508" spans="55:55" hidden="1" x14ac:dyDescent="0.2">
      <c r="BC3508" s="6"/>
    </row>
    <row r="3509" spans="55:55" hidden="1" x14ac:dyDescent="0.2">
      <c r="BC3509" s="6"/>
    </row>
    <row r="3510" spans="55:55" hidden="1" x14ac:dyDescent="0.2">
      <c r="BC3510" s="6"/>
    </row>
    <row r="3511" spans="55:55" hidden="1" x14ac:dyDescent="0.2">
      <c r="BC3511" s="6"/>
    </row>
    <row r="3512" spans="55:55" hidden="1" x14ac:dyDescent="0.2">
      <c r="BC3512" s="6"/>
    </row>
    <row r="3513" spans="55:55" hidden="1" x14ac:dyDescent="0.2">
      <c r="BC3513" s="6"/>
    </row>
    <row r="3514" spans="55:55" hidden="1" x14ac:dyDescent="0.2">
      <c r="BC3514" s="6"/>
    </row>
    <row r="3515" spans="55:55" hidden="1" x14ac:dyDescent="0.2">
      <c r="BC3515" s="6"/>
    </row>
    <row r="3516" spans="55:55" hidden="1" x14ac:dyDescent="0.2">
      <c r="BC3516" s="6"/>
    </row>
    <row r="3517" spans="55:55" hidden="1" x14ac:dyDescent="0.2">
      <c r="BC3517" s="6"/>
    </row>
    <row r="3518" spans="55:55" hidden="1" x14ac:dyDescent="0.2">
      <c r="BC3518" s="6"/>
    </row>
    <row r="3519" spans="55:55" hidden="1" x14ac:dyDescent="0.2">
      <c r="BC3519" s="6"/>
    </row>
    <row r="3520" spans="55:55" hidden="1" x14ac:dyDescent="0.2">
      <c r="BC3520" s="6"/>
    </row>
    <row r="3521" spans="55:55" hidden="1" x14ac:dyDescent="0.2">
      <c r="BC3521" s="6"/>
    </row>
    <row r="3522" spans="55:55" hidden="1" x14ac:dyDescent="0.2">
      <c r="BC3522" s="6"/>
    </row>
    <row r="3523" spans="55:55" hidden="1" x14ac:dyDescent="0.2">
      <c r="BC3523" s="6"/>
    </row>
    <row r="3524" spans="55:55" hidden="1" x14ac:dyDescent="0.2">
      <c r="BC3524" s="6"/>
    </row>
    <row r="3525" spans="55:55" hidden="1" x14ac:dyDescent="0.2">
      <c r="BC3525" s="6"/>
    </row>
    <row r="3526" spans="55:55" hidden="1" x14ac:dyDescent="0.2">
      <c r="BC3526" s="6"/>
    </row>
    <row r="3527" spans="55:55" hidden="1" x14ac:dyDescent="0.2">
      <c r="BC3527" s="6"/>
    </row>
    <row r="3528" spans="55:55" hidden="1" x14ac:dyDescent="0.2">
      <c r="BC3528" s="6"/>
    </row>
    <row r="3529" spans="55:55" hidden="1" x14ac:dyDescent="0.2">
      <c r="BC3529" s="6"/>
    </row>
    <row r="3530" spans="55:55" hidden="1" x14ac:dyDescent="0.2">
      <c r="BC3530" s="6"/>
    </row>
    <row r="3531" spans="55:55" hidden="1" x14ac:dyDescent="0.2">
      <c r="BC3531" s="6"/>
    </row>
    <row r="3532" spans="55:55" hidden="1" x14ac:dyDescent="0.2">
      <c r="BC3532" s="6"/>
    </row>
    <row r="3533" spans="55:55" hidden="1" x14ac:dyDescent="0.2">
      <c r="BC3533" s="6"/>
    </row>
    <row r="3534" spans="55:55" hidden="1" x14ac:dyDescent="0.2">
      <c r="BC3534" s="6"/>
    </row>
    <row r="3535" spans="55:55" hidden="1" x14ac:dyDescent="0.2">
      <c r="BC3535" s="6"/>
    </row>
    <row r="3536" spans="55:55" hidden="1" x14ac:dyDescent="0.2">
      <c r="BC3536" s="6"/>
    </row>
    <row r="3537" spans="55:55" hidden="1" x14ac:dyDescent="0.2">
      <c r="BC3537" s="6"/>
    </row>
    <row r="3538" spans="55:55" hidden="1" x14ac:dyDescent="0.2">
      <c r="BC3538" s="6"/>
    </row>
    <row r="3539" spans="55:55" hidden="1" x14ac:dyDescent="0.2">
      <c r="BC3539" s="6"/>
    </row>
    <row r="3540" spans="55:55" hidden="1" x14ac:dyDescent="0.2">
      <c r="BC3540" s="6"/>
    </row>
    <row r="3541" spans="55:55" hidden="1" x14ac:dyDescent="0.2">
      <c r="BC3541" s="6"/>
    </row>
    <row r="3542" spans="55:55" hidden="1" x14ac:dyDescent="0.2">
      <c r="BC3542" s="6"/>
    </row>
    <row r="3543" spans="55:55" hidden="1" x14ac:dyDescent="0.2">
      <c r="BC3543" s="6"/>
    </row>
    <row r="3544" spans="55:55" hidden="1" x14ac:dyDescent="0.2">
      <c r="BC3544" s="6"/>
    </row>
    <row r="3545" spans="55:55" hidden="1" x14ac:dyDescent="0.2">
      <c r="BC3545" s="6"/>
    </row>
    <row r="3546" spans="55:55" hidden="1" x14ac:dyDescent="0.2">
      <c r="BC3546" s="6"/>
    </row>
    <row r="3547" spans="55:55" hidden="1" x14ac:dyDescent="0.2">
      <c r="BC3547" s="6"/>
    </row>
    <row r="3548" spans="55:55" hidden="1" x14ac:dyDescent="0.2">
      <c r="BC3548" s="6"/>
    </row>
    <row r="3549" spans="55:55" hidden="1" x14ac:dyDescent="0.2">
      <c r="BC3549" s="6"/>
    </row>
    <row r="3550" spans="55:55" hidden="1" x14ac:dyDescent="0.2">
      <c r="BC3550" s="6"/>
    </row>
    <row r="3551" spans="55:55" hidden="1" x14ac:dyDescent="0.2">
      <c r="BC3551" s="6"/>
    </row>
    <row r="3552" spans="55:55" hidden="1" x14ac:dyDescent="0.2">
      <c r="BC3552" s="6"/>
    </row>
    <row r="3553" spans="55:55" hidden="1" x14ac:dyDescent="0.2">
      <c r="BC3553" s="6"/>
    </row>
    <row r="3554" spans="55:55" hidden="1" x14ac:dyDescent="0.2">
      <c r="BC3554" s="6"/>
    </row>
    <row r="3555" spans="55:55" hidden="1" x14ac:dyDescent="0.2">
      <c r="BC3555" s="6"/>
    </row>
    <row r="3556" spans="55:55" hidden="1" x14ac:dyDescent="0.2">
      <c r="BC3556" s="6"/>
    </row>
    <row r="3557" spans="55:55" hidden="1" x14ac:dyDescent="0.2">
      <c r="BC3557" s="6"/>
    </row>
    <row r="3558" spans="55:55" hidden="1" x14ac:dyDescent="0.2">
      <c r="BC3558" s="6"/>
    </row>
    <row r="3559" spans="55:55" hidden="1" x14ac:dyDescent="0.2">
      <c r="BC3559" s="6"/>
    </row>
    <row r="3560" spans="55:55" hidden="1" x14ac:dyDescent="0.2">
      <c r="BC3560" s="6"/>
    </row>
    <row r="3561" spans="55:55" hidden="1" x14ac:dyDescent="0.2">
      <c r="BC3561" s="6"/>
    </row>
    <row r="3562" spans="55:55" hidden="1" x14ac:dyDescent="0.2">
      <c r="BC3562" s="6"/>
    </row>
    <row r="3563" spans="55:55" hidden="1" x14ac:dyDescent="0.2">
      <c r="BC3563" s="6"/>
    </row>
    <row r="3564" spans="55:55" hidden="1" x14ac:dyDescent="0.2">
      <c r="BC3564" s="6"/>
    </row>
    <row r="3565" spans="55:55" hidden="1" x14ac:dyDescent="0.2">
      <c r="BC3565" s="6"/>
    </row>
    <row r="3566" spans="55:55" hidden="1" x14ac:dyDescent="0.2">
      <c r="BC3566" s="6"/>
    </row>
    <row r="3567" spans="55:55" hidden="1" x14ac:dyDescent="0.2">
      <c r="BC3567" s="6"/>
    </row>
    <row r="3568" spans="55:55" hidden="1" x14ac:dyDescent="0.2">
      <c r="BC3568" s="6"/>
    </row>
    <row r="3569" spans="55:55" hidden="1" x14ac:dyDescent="0.2">
      <c r="BC3569" s="6"/>
    </row>
    <row r="3570" spans="55:55" hidden="1" x14ac:dyDescent="0.2">
      <c r="BC3570" s="6"/>
    </row>
    <row r="3571" spans="55:55" hidden="1" x14ac:dyDescent="0.2">
      <c r="BC3571" s="6"/>
    </row>
    <row r="3572" spans="55:55" hidden="1" x14ac:dyDescent="0.2">
      <c r="BC3572" s="6"/>
    </row>
    <row r="3573" spans="55:55" hidden="1" x14ac:dyDescent="0.2">
      <c r="BC3573" s="6"/>
    </row>
    <row r="3574" spans="55:55" hidden="1" x14ac:dyDescent="0.2">
      <c r="BC3574" s="6"/>
    </row>
    <row r="3575" spans="55:55" hidden="1" x14ac:dyDescent="0.2">
      <c r="BC3575" s="6"/>
    </row>
    <row r="3576" spans="55:55" hidden="1" x14ac:dyDescent="0.2">
      <c r="BC3576" s="6"/>
    </row>
    <row r="3577" spans="55:55" hidden="1" x14ac:dyDescent="0.2">
      <c r="BC3577" s="6"/>
    </row>
    <row r="3578" spans="55:55" hidden="1" x14ac:dyDescent="0.2">
      <c r="BC3578" s="6"/>
    </row>
    <row r="3579" spans="55:55" hidden="1" x14ac:dyDescent="0.2">
      <c r="BC3579" s="6"/>
    </row>
    <row r="3580" spans="55:55" hidden="1" x14ac:dyDescent="0.2">
      <c r="BC3580" s="6"/>
    </row>
    <row r="3581" spans="55:55" hidden="1" x14ac:dyDescent="0.2">
      <c r="BC3581" s="6"/>
    </row>
    <row r="3582" spans="55:55" hidden="1" x14ac:dyDescent="0.2">
      <c r="BC3582" s="6"/>
    </row>
    <row r="3583" spans="55:55" hidden="1" x14ac:dyDescent="0.2">
      <c r="BC3583" s="6"/>
    </row>
    <row r="3584" spans="55:55" hidden="1" x14ac:dyDescent="0.2">
      <c r="BC3584" s="6"/>
    </row>
    <row r="3585" spans="55:55" hidden="1" x14ac:dyDescent="0.2">
      <c r="BC3585" s="6"/>
    </row>
    <row r="3586" spans="55:55" hidden="1" x14ac:dyDescent="0.2">
      <c r="BC3586" s="6"/>
    </row>
    <row r="3587" spans="55:55" hidden="1" x14ac:dyDescent="0.2">
      <c r="BC3587" s="6"/>
    </row>
    <row r="3588" spans="55:55" hidden="1" x14ac:dyDescent="0.2">
      <c r="BC3588" s="6"/>
    </row>
    <row r="3589" spans="55:55" hidden="1" x14ac:dyDescent="0.2">
      <c r="BC3589" s="6"/>
    </row>
    <row r="3590" spans="55:55" hidden="1" x14ac:dyDescent="0.2">
      <c r="BC3590" s="6"/>
    </row>
    <row r="3591" spans="55:55" hidden="1" x14ac:dyDescent="0.2">
      <c r="BC3591" s="6"/>
    </row>
    <row r="3592" spans="55:55" hidden="1" x14ac:dyDescent="0.2">
      <c r="BC3592" s="6"/>
    </row>
    <row r="3593" spans="55:55" hidden="1" x14ac:dyDescent="0.2">
      <c r="BC3593" s="6"/>
    </row>
    <row r="3594" spans="55:55" hidden="1" x14ac:dyDescent="0.2">
      <c r="BC3594" s="6"/>
    </row>
    <row r="3595" spans="55:55" hidden="1" x14ac:dyDescent="0.2">
      <c r="BC3595" s="6"/>
    </row>
    <row r="3596" spans="55:55" hidden="1" x14ac:dyDescent="0.2">
      <c r="BC3596" s="6"/>
    </row>
    <row r="3597" spans="55:55" hidden="1" x14ac:dyDescent="0.2">
      <c r="BC3597" s="6"/>
    </row>
    <row r="3598" spans="55:55" hidden="1" x14ac:dyDescent="0.2">
      <c r="BC3598" s="6"/>
    </row>
    <row r="3599" spans="55:55" hidden="1" x14ac:dyDescent="0.2">
      <c r="BC3599" s="6"/>
    </row>
    <row r="3600" spans="55:55" hidden="1" x14ac:dyDescent="0.2">
      <c r="BC3600" s="6"/>
    </row>
    <row r="3601" spans="55:55" hidden="1" x14ac:dyDescent="0.2">
      <c r="BC3601" s="6"/>
    </row>
    <row r="3602" spans="55:55" hidden="1" x14ac:dyDescent="0.2">
      <c r="BC3602" s="6"/>
    </row>
    <row r="3603" spans="55:55" hidden="1" x14ac:dyDescent="0.2">
      <c r="BC3603" s="6"/>
    </row>
    <row r="3604" spans="55:55" hidden="1" x14ac:dyDescent="0.2">
      <c r="BC3604" s="6"/>
    </row>
    <row r="3605" spans="55:55" hidden="1" x14ac:dyDescent="0.2">
      <c r="BC3605" s="6"/>
    </row>
    <row r="3606" spans="55:55" hidden="1" x14ac:dyDescent="0.2">
      <c r="BC3606" s="6"/>
    </row>
    <row r="3607" spans="55:55" hidden="1" x14ac:dyDescent="0.2">
      <c r="BC3607" s="6"/>
    </row>
    <row r="3608" spans="55:55" hidden="1" x14ac:dyDescent="0.2">
      <c r="BC3608" s="6"/>
    </row>
    <row r="3609" spans="55:55" hidden="1" x14ac:dyDescent="0.2">
      <c r="BC3609" s="6"/>
    </row>
    <row r="3610" spans="55:55" hidden="1" x14ac:dyDescent="0.2">
      <c r="BC3610" s="6"/>
    </row>
    <row r="3611" spans="55:55" hidden="1" x14ac:dyDescent="0.2">
      <c r="BC3611" s="6"/>
    </row>
    <row r="3612" spans="55:55" hidden="1" x14ac:dyDescent="0.2">
      <c r="BC3612" s="6"/>
    </row>
    <row r="3613" spans="55:55" hidden="1" x14ac:dyDescent="0.2">
      <c r="BC3613" s="6"/>
    </row>
    <row r="3614" spans="55:55" hidden="1" x14ac:dyDescent="0.2">
      <c r="BC3614" s="6"/>
    </row>
    <row r="3615" spans="55:55" hidden="1" x14ac:dyDescent="0.2">
      <c r="BC3615" s="6"/>
    </row>
    <row r="3616" spans="55:55" hidden="1" x14ac:dyDescent="0.2">
      <c r="BC3616" s="6"/>
    </row>
    <row r="3617" spans="55:55" hidden="1" x14ac:dyDescent="0.2">
      <c r="BC3617" s="6"/>
    </row>
    <row r="3618" spans="55:55" hidden="1" x14ac:dyDescent="0.2">
      <c r="BC3618" s="6"/>
    </row>
    <row r="3619" spans="55:55" hidden="1" x14ac:dyDescent="0.2">
      <c r="BC3619" s="6"/>
    </row>
    <row r="3620" spans="55:55" hidden="1" x14ac:dyDescent="0.2">
      <c r="BC3620" s="6"/>
    </row>
    <row r="3621" spans="55:55" hidden="1" x14ac:dyDescent="0.2">
      <c r="BC3621" s="6"/>
    </row>
    <row r="3622" spans="55:55" hidden="1" x14ac:dyDescent="0.2">
      <c r="BC3622" s="6"/>
    </row>
    <row r="3623" spans="55:55" hidden="1" x14ac:dyDescent="0.2">
      <c r="BC3623" s="6"/>
    </row>
    <row r="3624" spans="55:55" hidden="1" x14ac:dyDescent="0.2">
      <c r="BC3624" s="6"/>
    </row>
    <row r="3625" spans="55:55" hidden="1" x14ac:dyDescent="0.2">
      <c r="BC3625" s="6"/>
    </row>
    <row r="3626" spans="55:55" hidden="1" x14ac:dyDescent="0.2">
      <c r="BC3626" s="6"/>
    </row>
    <row r="3627" spans="55:55" hidden="1" x14ac:dyDescent="0.2">
      <c r="BC3627" s="6"/>
    </row>
    <row r="3628" spans="55:55" hidden="1" x14ac:dyDescent="0.2">
      <c r="BC3628" s="6"/>
    </row>
    <row r="3629" spans="55:55" hidden="1" x14ac:dyDescent="0.2">
      <c r="BC3629" s="6"/>
    </row>
    <row r="3630" spans="55:55" hidden="1" x14ac:dyDescent="0.2">
      <c r="BC3630" s="6"/>
    </row>
    <row r="3631" spans="55:55" hidden="1" x14ac:dyDescent="0.2">
      <c r="BC3631" s="6"/>
    </row>
    <row r="3632" spans="55:55" hidden="1" x14ac:dyDescent="0.2">
      <c r="BC3632" s="6"/>
    </row>
    <row r="3633" spans="55:55" hidden="1" x14ac:dyDescent="0.2">
      <c r="BC3633" s="6"/>
    </row>
    <row r="3634" spans="55:55" hidden="1" x14ac:dyDescent="0.2">
      <c r="BC3634" s="6"/>
    </row>
    <row r="3635" spans="55:55" hidden="1" x14ac:dyDescent="0.2">
      <c r="BC3635" s="6"/>
    </row>
    <row r="3636" spans="55:55" hidden="1" x14ac:dyDescent="0.2">
      <c r="BC3636" s="6"/>
    </row>
    <row r="3637" spans="55:55" hidden="1" x14ac:dyDescent="0.2">
      <c r="BC3637" s="6"/>
    </row>
    <row r="3638" spans="55:55" hidden="1" x14ac:dyDescent="0.2">
      <c r="BC3638" s="6"/>
    </row>
    <row r="3639" spans="55:55" hidden="1" x14ac:dyDescent="0.2">
      <c r="BC3639" s="6"/>
    </row>
    <row r="3640" spans="55:55" hidden="1" x14ac:dyDescent="0.2">
      <c r="BC3640" s="6"/>
    </row>
    <row r="3641" spans="55:55" hidden="1" x14ac:dyDescent="0.2">
      <c r="BC3641" s="6"/>
    </row>
    <row r="3642" spans="55:55" hidden="1" x14ac:dyDescent="0.2">
      <c r="BC3642" s="6"/>
    </row>
    <row r="3643" spans="55:55" hidden="1" x14ac:dyDescent="0.2">
      <c r="BC3643" s="6"/>
    </row>
    <row r="3644" spans="55:55" hidden="1" x14ac:dyDescent="0.2">
      <c r="BC3644" s="6"/>
    </row>
    <row r="3645" spans="55:55" hidden="1" x14ac:dyDescent="0.2">
      <c r="BC3645" s="6"/>
    </row>
    <row r="3646" spans="55:55" hidden="1" x14ac:dyDescent="0.2">
      <c r="BC3646" s="6"/>
    </row>
    <row r="3647" spans="55:55" hidden="1" x14ac:dyDescent="0.2">
      <c r="BC3647" s="6"/>
    </row>
    <row r="3648" spans="55:55" hidden="1" x14ac:dyDescent="0.2">
      <c r="BC3648" s="6"/>
    </row>
    <row r="3649" spans="55:55" hidden="1" x14ac:dyDescent="0.2">
      <c r="BC3649" s="6"/>
    </row>
    <row r="3650" spans="55:55" hidden="1" x14ac:dyDescent="0.2">
      <c r="BC3650" s="6"/>
    </row>
    <row r="3651" spans="55:55" hidden="1" x14ac:dyDescent="0.2">
      <c r="BC3651" s="6"/>
    </row>
    <row r="3652" spans="55:55" hidden="1" x14ac:dyDescent="0.2">
      <c r="BC3652" s="6"/>
    </row>
    <row r="3653" spans="55:55" hidden="1" x14ac:dyDescent="0.2">
      <c r="BC3653" s="6"/>
    </row>
    <row r="3654" spans="55:55" hidden="1" x14ac:dyDescent="0.2">
      <c r="BC3654" s="6"/>
    </row>
    <row r="3655" spans="55:55" hidden="1" x14ac:dyDescent="0.2">
      <c r="BC3655" s="6"/>
    </row>
    <row r="3656" spans="55:55" hidden="1" x14ac:dyDescent="0.2">
      <c r="BC3656" s="6"/>
    </row>
    <row r="3657" spans="55:55" hidden="1" x14ac:dyDescent="0.2">
      <c r="BC3657" s="6"/>
    </row>
    <row r="3658" spans="55:55" hidden="1" x14ac:dyDescent="0.2">
      <c r="BC3658" s="6"/>
    </row>
    <row r="3659" spans="55:55" hidden="1" x14ac:dyDescent="0.2">
      <c r="BC3659" s="6"/>
    </row>
    <row r="3660" spans="55:55" hidden="1" x14ac:dyDescent="0.2">
      <c r="BC3660" s="6"/>
    </row>
    <row r="3661" spans="55:55" hidden="1" x14ac:dyDescent="0.2">
      <c r="BC3661" s="6"/>
    </row>
    <row r="3662" spans="55:55" hidden="1" x14ac:dyDescent="0.2">
      <c r="BC3662" s="6"/>
    </row>
    <row r="3663" spans="55:55" hidden="1" x14ac:dyDescent="0.2">
      <c r="BC3663" s="6"/>
    </row>
    <row r="3664" spans="55:55" hidden="1" x14ac:dyDescent="0.2">
      <c r="BC3664" s="6"/>
    </row>
    <row r="3665" spans="55:55" hidden="1" x14ac:dyDescent="0.2">
      <c r="BC3665" s="6"/>
    </row>
    <row r="3666" spans="55:55" hidden="1" x14ac:dyDescent="0.2">
      <c r="BC3666" s="6"/>
    </row>
    <row r="3667" spans="55:55" hidden="1" x14ac:dyDescent="0.2">
      <c r="BC3667" s="6"/>
    </row>
    <row r="3668" spans="55:55" hidden="1" x14ac:dyDescent="0.2">
      <c r="BC3668" s="6"/>
    </row>
    <row r="3669" spans="55:55" hidden="1" x14ac:dyDescent="0.2">
      <c r="BC3669" s="6"/>
    </row>
    <row r="3670" spans="55:55" hidden="1" x14ac:dyDescent="0.2">
      <c r="BC3670" s="6"/>
    </row>
    <row r="3671" spans="55:55" hidden="1" x14ac:dyDescent="0.2">
      <c r="BC3671" s="6"/>
    </row>
    <row r="3672" spans="55:55" hidden="1" x14ac:dyDescent="0.2">
      <c r="BC3672" s="6"/>
    </row>
    <row r="3673" spans="55:55" hidden="1" x14ac:dyDescent="0.2">
      <c r="BC3673" s="6"/>
    </row>
    <row r="3674" spans="55:55" hidden="1" x14ac:dyDescent="0.2">
      <c r="BC3674" s="6"/>
    </row>
    <row r="3675" spans="55:55" hidden="1" x14ac:dyDescent="0.2">
      <c r="BC3675" s="6"/>
    </row>
    <row r="3676" spans="55:55" hidden="1" x14ac:dyDescent="0.2">
      <c r="BC3676" s="6"/>
    </row>
    <row r="3677" spans="55:55" hidden="1" x14ac:dyDescent="0.2">
      <c r="BC3677" s="6"/>
    </row>
    <row r="3678" spans="55:55" hidden="1" x14ac:dyDescent="0.2">
      <c r="BC3678" s="6"/>
    </row>
    <row r="3679" spans="55:55" hidden="1" x14ac:dyDescent="0.2">
      <c r="BC3679" s="6"/>
    </row>
    <row r="3680" spans="55:55" hidden="1" x14ac:dyDescent="0.2">
      <c r="BC3680" s="6"/>
    </row>
    <row r="3681" spans="55:55" hidden="1" x14ac:dyDescent="0.2">
      <c r="BC3681" s="6"/>
    </row>
    <row r="3682" spans="55:55" hidden="1" x14ac:dyDescent="0.2">
      <c r="BC3682" s="6"/>
    </row>
    <row r="3683" spans="55:55" hidden="1" x14ac:dyDescent="0.2">
      <c r="BC3683" s="6"/>
    </row>
    <row r="3684" spans="55:55" hidden="1" x14ac:dyDescent="0.2">
      <c r="BC3684" s="6"/>
    </row>
    <row r="3685" spans="55:55" hidden="1" x14ac:dyDescent="0.2">
      <c r="BC3685" s="6"/>
    </row>
    <row r="3686" spans="55:55" hidden="1" x14ac:dyDescent="0.2">
      <c r="BC3686" s="6"/>
    </row>
    <row r="3687" spans="55:55" hidden="1" x14ac:dyDescent="0.2">
      <c r="BC3687" s="6"/>
    </row>
    <row r="3688" spans="55:55" hidden="1" x14ac:dyDescent="0.2">
      <c r="BC3688" s="6"/>
    </row>
    <row r="3689" spans="55:55" hidden="1" x14ac:dyDescent="0.2">
      <c r="BC3689" s="6"/>
    </row>
    <row r="3690" spans="55:55" hidden="1" x14ac:dyDescent="0.2">
      <c r="BC3690" s="6"/>
    </row>
    <row r="3691" spans="55:55" hidden="1" x14ac:dyDescent="0.2">
      <c r="BC3691" s="6"/>
    </row>
    <row r="3692" spans="55:55" hidden="1" x14ac:dyDescent="0.2">
      <c r="BC3692" s="6"/>
    </row>
    <row r="3693" spans="55:55" hidden="1" x14ac:dyDescent="0.2">
      <c r="BC3693" s="6"/>
    </row>
    <row r="3694" spans="55:55" hidden="1" x14ac:dyDescent="0.2">
      <c r="BC3694" s="6"/>
    </row>
    <row r="3695" spans="55:55" hidden="1" x14ac:dyDescent="0.2">
      <c r="BC3695" s="6"/>
    </row>
    <row r="3696" spans="55:55" hidden="1" x14ac:dyDescent="0.2">
      <c r="BC3696" s="6"/>
    </row>
    <row r="3697" spans="55:55" hidden="1" x14ac:dyDescent="0.2">
      <c r="BC3697" s="6"/>
    </row>
    <row r="3698" spans="55:55" hidden="1" x14ac:dyDescent="0.2">
      <c r="BC3698" s="6"/>
    </row>
    <row r="3699" spans="55:55" hidden="1" x14ac:dyDescent="0.2">
      <c r="BC3699" s="6"/>
    </row>
    <row r="3700" spans="55:55" hidden="1" x14ac:dyDescent="0.2">
      <c r="BC3700" s="6"/>
    </row>
    <row r="3701" spans="55:55" hidden="1" x14ac:dyDescent="0.2">
      <c r="BC3701" s="6"/>
    </row>
    <row r="3702" spans="55:55" hidden="1" x14ac:dyDescent="0.2">
      <c r="BC3702" s="6"/>
    </row>
    <row r="3703" spans="55:55" hidden="1" x14ac:dyDescent="0.2">
      <c r="BC3703" s="6"/>
    </row>
    <row r="3704" spans="55:55" hidden="1" x14ac:dyDescent="0.2">
      <c r="BC3704" s="6"/>
    </row>
    <row r="3705" spans="55:55" hidden="1" x14ac:dyDescent="0.2">
      <c r="BC3705" s="6"/>
    </row>
    <row r="3706" spans="55:55" hidden="1" x14ac:dyDescent="0.2">
      <c r="BC3706" s="6"/>
    </row>
    <row r="3707" spans="55:55" hidden="1" x14ac:dyDescent="0.2">
      <c r="BC3707" s="6"/>
    </row>
    <row r="3708" spans="55:55" hidden="1" x14ac:dyDescent="0.2">
      <c r="BC3708" s="6"/>
    </row>
    <row r="3709" spans="55:55" hidden="1" x14ac:dyDescent="0.2">
      <c r="BC3709" s="6"/>
    </row>
    <row r="3710" spans="55:55" hidden="1" x14ac:dyDescent="0.2">
      <c r="BC3710" s="6"/>
    </row>
    <row r="3711" spans="55:55" hidden="1" x14ac:dyDescent="0.2">
      <c r="BC3711" s="6"/>
    </row>
    <row r="3712" spans="55:55" hidden="1" x14ac:dyDescent="0.2">
      <c r="BC3712" s="6"/>
    </row>
    <row r="3713" spans="55:55" hidden="1" x14ac:dyDescent="0.2">
      <c r="BC3713" s="6"/>
    </row>
    <row r="3714" spans="55:55" hidden="1" x14ac:dyDescent="0.2">
      <c r="BC3714" s="6"/>
    </row>
    <row r="3715" spans="55:55" hidden="1" x14ac:dyDescent="0.2">
      <c r="BC3715" s="6"/>
    </row>
    <row r="3716" spans="55:55" hidden="1" x14ac:dyDescent="0.2">
      <c r="BC3716" s="6"/>
    </row>
    <row r="3717" spans="55:55" hidden="1" x14ac:dyDescent="0.2">
      <c r="BC3717" s="6"/>
    </row>
    <row r="3718" spans="55:55" hidden="1" x14ac:dyDescent="0.2">
      <c r="BC3718" s="6"/>
    </row>
    <row r="3719" spans="55:55" hidden="1" x14ac:dyDescent="0.2">
      <c r="BC3719" s="6"/>
    </row>
    <row r="3720" spans="55:55" hidden="1" x14ac:dyDescent="0.2">
      <c r="BC3720" s="6"/>
    </row>
    <row r="3721" spans="55:55" hidden="1" x14ac:dyDescent="0.2">
      <c r="BC3721" s="6"/>
    </row>
    <row r="3722" spans="55:55" hidden="1" x14ac:dyDescent="0.2">
      <c r="BC3722" s="6"/>
    </row>
    <row r="3723" spans="55:55" hidden="1" x14ac:dyDescent="0.2">
      <c r="BC3723" s="6"/>
    </row>
    <row r="3724" spans="55:55" hidden="1" x14ac:dyDescent="0.2">
      <c r="BC3724" s="6"/>
    </row>
    <row r="3725" spans="55:55" hidden="1" x14ac:dyDescent="0.2">
      <c r="BC3725" s="6"/>
    </row>
    <row r="3726" spans="55:55" hidden="1" x14ac:dyDescent="0.2">
      <c r="BC3726" s="6"/>
    </row>
    <row r="3727" spans="55:55" hidden="1" x14ac:dyDescent="0.2">
      <c r="BC3727" s="6"/>
    </row>
    <row r="3728" spans="55:55" hidden="1" x14ac:dyDescent="0.2">
      <c r="BC3728" s="6"/>
    </row>
    <row r="3729" spans="55:55" hidden="1" x14ac:dyDescent="0.2">
      <c r="BC3729" s="6"/>
    </row>
    <row r="3730" spans="55:55" hidden="1" x14ac:dyDescent="0.2">
      <c r="BC3730" s="6"/>
    </row>
    <row r="3731" spans="55:55" hidden="1" x14ac:dyDescent="0.2">
      <c r="BC3731" s="6"/>
    </row>
    <row r="3732" spans="55:55" hidden="1" x14ac:dyDescent="0.2">
      <c r="BC3732" s="6"/>
    </row>
    <row r="3733" spans="55:55" hidden="1" x14ac:dyDescent="0.2">
      <c r="BC3733" s="6"/>
    </row>
    <row r="3734" spans="55:55" hidden="1" x14ac:dyDescent="0.2">
      <c r="BC3734" s="6"/>
    </row>
    <row r="3735" spans="55:55" hidden="1" x14ac:dyDescent="0.2">
      <c r="BC3735" s="6"/>
    </row>
    <row r="3736" spans="55:55" hidden="1" x14ac:dyDescent="0.2">
      <c r="BC3736" s="6"/>
    </row>
    <row r="3737" spans="55:55" hidden="1" x14ac:dyDescent="0.2">
      <c r="BC3737" s="6"/>
    </row>
    <row r="3738" spans="55:55" hidden="1" x14ac:dyDescent="0.2">
      <c r="BC3738" s="6"/>
    </row>
    <row r="3739" spans="55:55" hidden="1" x14ac:dyDescent="0.2">
      <c r="BC3739" s="6"/>
    </row>
    <row r="3740" spans="55:55" hidden="1" x14ac:dyDescent="0.2">
      <c r="BC3740" s="6"/>
    </row>
    <row r="3741" spans="55:55" hidden="1" x14ac:dyDescent="0.2">
      <c r="BC3741" s="6"/>
    </row>
    <row r="3742" spans="55:55" hidden="1" x14ac:dyDescent="0.2">
      <c r="BC3742" s="6"/>
    </row>
    <row r="3743" spans="55:55" hidden="1" x14ac:dyDescent="0.2">
      <c r="BC3743" s="6"/>
    </row>
    <row r="3744" spans="55:55" hidden="1" x14ac:dyDescent="0.2">
      <c r="BC3744" s="6"/>
    </row>
    <row r="3745" spans="55:55" hidden="1" x14ac:dyDescent="0.2">
      <c r="BC3745" s="6"/>
    </row>
    <row r="3746" spans="55:55" hidden="1" x14ac:dyDescent="0.2">
      <c r="BC3746" s="6"/>
    </row>
    <row r="3747" spans="55:55" hidden="1" x14ac:dyDescent="0.2">
      <c r="BC3747" s="6"/>
    </row>
    <row r="3748" spans="55:55" hidden="1" x14ac:dyDescent="0.2">
      <c r="BC3748" s="6"/>
    </row>
    <row r="3749" spans="55:55" hidden="1" x14ac:dyDescent="0.2">
      <c r="BC3749" s="6"/>
    </row>
    <row r="3750" spans="55:55" hidden="1" x14ac:dyDescent="0.2">
      <c r="BC3750" s="6"/>
    </row>
    <row r="3751" spans="55:55" hidden="1" x14ac:dyDescent="0.2">
      <c r="BC3751" s="6"/>
    </row>
    <row r="3752" spans="55:55" hidden="1" x14ac:dyDescent="0.2">
      <c r="BC3752" s="6"/>
    </row>
    <row r="3753" spans="55:55" hidden="1" x14ac:dyDescent="0.2">
      <c r="BC3753" s="6"/>
    </row>
    <row r="3754" spans="55:55" hidden="1" x14ac:dyDescent="0.2">
      <c r="BC3754" s="6"/>
    </row>
    <row r="3755" spans="55:55" hidden="1" x14ac:dyDescent="0.2">
      <c r="BC3755" s="6"/>
    </row>
    <row r="3756" spans="55:55" hidden="1" x14ac:dyDescent="0.2">
      <c r="BC3756" s="6"/>
    </row>
    <row r="3757" spans="55:55" hidden="1" x14ac:dyDescent="0.2">
      <c r="BC3757" s="6"/>
    </row>
    <row r="3758" spans="55:55" hidden="1" x14ac:dyDescent="0.2">
      <c r="BC3758" s="6"/>
    </row>
    <row r="3759" spans="55:55" hidden="1" x14ac:dyDescent="0.2">
      <c r="BC3759" s="6"/>
    </row>
    <row r="3760" spans="55:55" hidden="1" x14ac:dyDescent="0.2">
      <c r="BC3760" s="6"/>
    </row>
    <row r="3761" spans="55:55" hidden="1" x14ac:dyDescent="0.2">
      <c r="BC3761" s="6"/>
    </row>
    <row r="3762" spans="55:55" hidden="1" x14ac:dyDescent="0.2">
      <c r="BC3762" s="6"/>
    </row>
    <row r="3763" spans="55:55" hidden="1" x14ac:dyDescent="0.2">
      <c r="BC3763" s="6"/>
    </row>
    <row r="3764" spans="55:55" hidden="1" x14ac:dyDescent="0.2">
      <c r="BC3764" s="6"/>
    </row>
    <row r="3765" spans="55:55" hidden="1" x14ac:dyDescent="0.2">
      <c r="BC3765" s="6"/>
    </row>
    <row r="3766" spans="55:55" hidden="1" x14ac:dyDescent="0.2">
      <c r="BC3766" s="6"/>
    </row>
    <row r="3767" spans="55:55" hidden="1" x14ac:dyDescent="0.2">
      <c r="BC3767" s="6"/>
    </row>
    <row r="3768" spans="55:55" hidden="1" x14ac:dyDescent="0.2">
      <c r="BC3768" s="6"/>
    </row>
    <row r="3769" spans="55:55" hidden="1" x14ac:dyDescent="0.2">
      <c r="BC3769" s="6"/>
    </row>
    <row r="3770" spans="55:55" hidden="1" x14ac:dyDescent="0.2">
      <c r="BC3770" s="6"/>
    </row>
    <row r="3771" spans="55:55" hidden="1" x14ac:dyDescent="0.2">
      <c r="BC3771" s="6"/>
    </row>
    <row r="3772" spans="55:55" hidden="1" x14ac:dyDescent="0.2">
      <c r="BC3772" s="6"/>
    </row>
    <row r="3773" spans="55:55" hidden="1" x14ac:dyDescent="0.2">
      <c r="BC3773" s="6"/>
    </row>
    <row r="3774" spans="55:55" hidden="1" x14ac:dyDescent="0.2">
      <c r="BC3774" s="6"/>
    </row>
    <row r="3775" spans="55:55" hidden="1" x14ac:dyDescent="0.2">
      <c r="BC3775" s="6"/>
    </row>
    <row r="3776" spans="55:55" hidden="1" x14ac:dyDescent="0.2">
      <c r="BC3776" s="6"/>
    </row>
    <row r="3777" spans="55:55" hidden="1" x14ac:dyDescent="0.2">
      <c r="BC3777" s="6"/>
    </row>
    <row r="3778" spans="55:55" hidden="1" x14ac:dyDescent="0.2">
      <c r="BC3778" s="6"/>
    </row>
    <row r="3779" spans="55:55" hidden="1" x14ac:dyDescent="0.2">
      <c r="BC3779" s="6"/>
    </row>
    <row r="3780" spans="55:55" hidden="1" x14ac:dyDescent="0.2">
      <c r="BC3780" s="6"/>
    </row>
    <row r="3781" spans="55:55" hidden="1" x14ac:dyDescent="0.2">
      <c r="BC3781" s="6"/>
    </row>
    <row r="3782" spans="55:55" hidden="1" x14ac:dyDescent="0.2">
      <c r="BC3782" s="6"/>
    </row>
    <row r="3783" spans="55:55" hidden="1" x14ac:dyDescent="0.2">
      <c r="BC3783" s="6"/>
    </row>
    <row r="3784" spans="55:55" hidden="1" x14ac:dyDescent="0.2">
      <c r="BC3784" s="6"/>
    </row>
    <row r="3785" spans="55:55" hidden="1" x14ac:dyDescent="0.2">
      <c r="BC3785" s="6"/>
    </row>
    <row r="3786" spans="55:55" hidden="1" x14ac:dyDescent="0.2">
      <c r="BC3786" s="6"/>
    </row>
    <row r="3787" spans="55:55" hidden="1" x14ac:dyDescent="0.2">
      <c r="BC3787" s="6"/>
    </row>
    <row r="3788" spans="55:55" hidden="1" x14ac:dyDescent="0.2">
      <c r="BC3788" s="6"/>
    </row>
    <row r="3789" spans="55:55" hidden="1" x14ac:dyDescent="0.2">
      <c r="BC3789" s="6"/>
    </row>
    <row r="3790" spans="55:55" hidden="1" x14ac:dyDescent="0.2">
      <c r="BC3790" s="6"/>
    </row>
    <row r="3791" spans="55:55" hidden="1" x14ac:dyDescent="0.2">
      <c r="BC3791" s="6"/>
    </row>
    <row r="3792" spans="55:55" hidden="1" x14ac:dyDescent="0.2">
      <c r="BC3792" s="6"/>
    </row>
    <row r="3793" spans="55:55" hidden="1" x14ac:dyDescent="0.2">
      <c r="BC3793" s="6"/>
    </row>
    <row r="3794" spans="55:55" hidden="1" x14ac:dyDescent="0.2">
      <c r="BC3794" s="6"/>
    </row>
    <row r="3795" spans="55:55" hidden="1" x14ac:dyDescent="0.2">
      <c r="BC3795" s="6"/>
    </row>
    <row r="3796" spans="55:55" hidden="1" x14ac:dyDescent="0.2">
      <c r="BC3796" s="6"/>
    </row>
    <row r="3797" spans="55:55" hidden="1" x14ac:dyDescent="0.2">
      <c r="BC3797" s="6"/>
    </row>
    <row r="3798" spans="55:55" hidden="1" x14ac:dyDescent="0.2">
      <c r="BC3798" s="6"/>
    </row>
    <row r="3799" spans="55:55" hidden="1" x14ac:dyDescent="0.2">
      <c r="BC3799" s="6"/>
    </row>
    <row r="3800" spans="55:55" hidden="1" x14ac:dyDescent="0.2">
      <c r="BC3800" s="6"/>
    </row>
    <row r="3801" spans="55:55" hidden="1" x14ac:dyDescent="0.2">
      <c r="BC3801" s="6"/>
    </row>
    <row r="3802" spans="55:55" hidden="1" x14ac:dyDescent="0.2">
      <c r="BC3802" s="6"/>
    </row>
    <row r="3803" spans="55:55" hidden="1" x14ac:dyDescent="0.2">
      <c r="BC3803" s="6"/>
    </row>
    <row r="3804" spans="55:55" hidden="1" x14ac:dyDescent="0.2">
      <c r="BC3804" s="6"/>
    </row>
    <row r="3805" spans="55:55" hidden="1" x14ac:dyDescent="0.2">
      <c r="BC3805" s="6"/>
    </row>
    <row r="3806" spans="55:55" hidden="1" x14ac:dyDescent="0.2">
      <c r="BC3806" s="6"/>
    </row>
    <row r="3807" spans="55:55" hidden="1" x14ac:dyDescent="0.2">
      <c r="BC3807" s="6"/>
    </row>
    <row r="3808" spans="55:55" hidden="1" x14ac:dyDescent="0.2">
      <c r="BC3808" s="6"/>
    </row>
    <row r="3809" spans="55:55" hidden="1" x14ac:dyDescent="0.2">
      <c r="BC3809" s="6"/>
    </row>
    <row r="3810" spans="55:55" hidden="1" x14ac:dyDescent="0.2">
      <c r="BC3810" s="6"/>
    </row>
    <row r="3811" spans="55:55" hidden="1" x14ac:dyDescent="0.2">
      <c r="BC3811" s="6"/>
    </row>
    <row r="3812" spans="55:55" hidden="1" x14ac:dyDescent="0.2">
      <c r="BC3812" s="6"/>
    </row>
    <row r="3813" spans="55:55" hidden="1" x14ac:dyDescent="0.2">
      <c r="BC3813" s="6"/>
    </row>
    <row r="3814" spans="55:55" hidden="1" x14ac:dyDescent="0.2">
      <c r="BC3814" s="6"/>
    </row>
    <row r="3815" spans="55:55" hidden="1" x14ac:dyDescent="0.2">
      <c r="BC3815" s="6"/>
    </row>
    <row r="3816" spans="55:55" hidden="1" x14ac:dyDescent="0.2">
      <c r="BC3816" s="6"/>
    </row>
    <row r="3817" spans="55:55" hidden="1" x14ac:dyDescent="0.2">
      <c r="BC3817" s="6"/>
    </row>
    <row r="3818" spans="55:55" hidden="1" x14ac:dyDescent="0.2">
      <c r="BC3818" s="6"/>
    </row>
    <row r="3819" spans="55:55" hidden="1" x14ac:dyDescent="0.2">
      <c r="BC3819" s="6"/>
    </row>
    <row r="3820" spans="55:55" hidden="1" x14ac:dyDescent="0.2">
      <c r="BC3820" s="6"/>
    </row>
    <row r="3821" spans="55:55" hidden="1" x14ac:dyDescent="0.2">
      <c r="BC3821" s="6"/>
    </row>
    <row r="3822" spans="55:55" hidden="1" x14ac:dyDescent="0.2">
      <c r="BC3822" s="6"/>
    </row>
    <row r="3823" spans="55:55" hidden="1" x14ac:dyDescent="0.2">
      <c r="BC3823" s="6"/>
    </row>
    <row r="3824" spans="55:55" hidden="1" x14ac:dyDescent="0.2">
      <c r="BC3824" s="6"/>
    </row>
    <row r="3825" spans="55:55" hidden="1" x14ac:dyDescent="0.2">
      <c r="BC3825" s="6"/>
    </row>
    <row r="3826" spans="55:55" hidden="1" x14ac:dyDescent="0.2">
      <c r="BC3826" s="6"/>
    </row>
    <row r="3827" spans="55:55" hidden="1" x14ac:dyDescent="0.2">
      <c r="BC3827" s="6"/>
    </row>
    <row r="3828" spans="55:55" hidden="1" x14ac:dyDescent="0.2">
      <c r="BC3828" s="6"/>
    </row>
    <row r="3829" spans="55:55" hidden="1" x14ac:dyDescent="0.2">
      <c r="BC3829" s="6"/>
    </row>
    <row r="3830" spans="55:55" hidden="1" x14ac:dyDescent="0.2">
      <c r="BC3830" s="6"/>
    </row>
    <row r="3831" spans="55:55" hidden="1" x14ac:dyDescent="0.2">
      <c r="BC3831" s="6"/>
    </row>
    <row r="3832" spans="55:55" hidden="1" x14ac:dyDescent="0.2">
      <c r="BC3832" s="6"/>
    </row>
    <row r="3833" spans="55:55" hidden="1" x14ac:dyDescent="0.2">
      <c r="BC3833" s="6"/>
    </row>
    <row r="3834" spans="55:55" hidden="1" x14ac:dyDescent="0.2">
      <c r="BC3834" s="6"/>
    </row>
    <row r="3835" spans="55:55" hidden="1" x14ac:dyDescent="0.2">
      <c r="BC3835" s="6"/>
    </row>
    <row r="3836" spans="55:55" hidden="1" x14ac:dyDescent="0.2">
      <c r="BC3836" s="6"/>
    </row>
    <row r="3837" spans="55:55" hidden="1" x14ac:dyDescent="0.2">
      <c r="BC3837" s="6"/>
    </row>
    <row r="3838" spans="55:55" hidden="1" x14ac:dyDescent="0.2">
      <c r="BC3838" s="6"/>
    </row>
    <row r="3839" spans="55:55" hidden="1" x14ac:dyDescent="0.2">
      <c r="BC3839" s="6"/>
    </row>
    <row r="3840" spans="55:55" hidden="1" x14ac:dyDescent="0.2">
      <c r="BC3840" s="6"/>
    </row>
    <row r="3841" spans="55:55" hidden="1" x14ac:dyDescent="0.2">
      <c r="BC3841" s="6"/>
    </row>
    <row r="3842" spans="55:55" hidden="1" x14ac:dyDescent="0.2">
      <c r="BC3842" s="6"/>
    </row>
    <row r="3843" spans="55:55" hidden="1" x14ac:dyDescent="0.2">
      <c r="BC3843" s="6"/>
    </row>
    <row r="3844" spans="55:55" hidden="1" x14ac:dyDescent="0.2">
      <c r="BC3844" s="6"/>
    </row>
    <row r="3845" spans="55:55" hidden="1" x14ac:dyDescent="0.2">
      <c r="BC3845" s="6"/>
    </row>
    <row r="3846" spans="55:55" hidden="1" x14ac:dyDescent="0.2">
      <c r="BC3846" s="6"/>
    </row>
    <row r="3847" spans="55:55" hidden="1" x14ac:dyDescent="0.2">
      <c r="BC3847" s="6"/>
    </row>
    <row r="3848" spans="55:55" hidden="1" x14ac:dyDescent="0.2">
      <c r="BC3848" s="6"/>
    </row>
    <row r="3849" spans="55:55" hidden="1" x14ac:dyDescent="0.2">
      <c r="BC3849" s="6"/>
    </row>
    <row r="3850" spans="55:55" hidden="1" x14ac:dyDescent="0.2">
      <c r="BC3850" s="6"/>
    </row>
    <row r="3851" spans="55:55" hidden="1" x14ac:dyDescent="0.2">
      <c r="BC3851" s="6"/>
    </row>
    <row r="3852" spans="55:55" hidden="1" x14ac:dyDescent="0.2">
      <c r="BC3852" s="6"/>
    </row>
    <row r="3853" spans="55:55" hidden="1" x14ac:dyDescent="0.2">
      <c r="BC3853" s="6"/>
    </row>
    <row r="3854" spans="55:55" hidden="1" x14ac:dyDescent="0.2">
      <c r="BC3854" s="6"/>
    </row>
    <row r="3855" spans="55:55" hidden="1" x14ac:dyDescent="0.2">
      <c r="BC3855" s="6"/>
    </row>
    <row r="3856" spans="55:55" hidden="1" x14ac:dyDescent="0.2">
      <c r="BC3856" s="6"/>
    </row>
    <row r="3857" spans="55:55" hidden="1" x14ac:dyDescent="0.2">
      <c r="BC3857" s="6"/>
    </row>
    <row r="3858" spans="55:55" hidden="1" x14ac:dyDescent="0.2">
      <c r="BC3858" s="6"/>
    </row>
    <row r="3859" spans="55:55" hidden="1" x14ac:dyDescent="0.2">
      <c r="BC3859" s="6"/>
    </row>
    <row r="3860" spans="55:55" hidden="1" x14ac:dyDescent="0.2">
      <c r="BC3860" s="6"/>
    </row>
    <row r="3861" spans="55:55" hidden="1" x14ac:dyDescent="0.2">
      <c r="BC3861" s="6"/>
    </row>
    <row r="3862" spans="55:55" hidden="1" x14ac:dyDescent="0.2">
      <c r="BC3862" s="6"/>
    </row>
    <row r="3863" spans="55:55" hidden="1" x14ac:dyDescent="0.2">
      <c r="BC3863" s="6"/>
    </row>
    <row r="3864" spans="55:55" hidden="1" x14ac:dyDescent="0.2">
      <c r="BC3864" s="6"/>
    </row>
    <row r="3865" spans="55:55" hidden="1" x14ac:dyDescent="0.2">
      <c r="BC3865" s="6"/>
    </row>
    <row r="3866" spans="55:55" hidden="1" x14ac:dyDescent="0.2">
      <c r="BC3866" s="6"/>
    </row>
    <row r="3867" spans="55:55" hidden="1" x14ac:dyDescent="0.2">
      <c r="BC3867" s="6"/>
    </row>
    <row r="3868" spans="55:55" hidden="1" x14ac:dyDescent="0.2">
      <c r="BC3868" s="6"/>
    </row>
    <row r="3869" spans="55:55" hidden="1" x14ac:dyDescent="0.2">
      <c r="BC3869" s="6"/>
    </row>
    <row r="3870" spans="55:55" hidden="1" x14ac:dyDescent="0.2">
      <c r="BC3870" s="6"/>
    </row>
    <row r="3871" spans="55:55" hidden="1" x14ac:dyDescent="0.2">
      <c r="BC3871" s="6"/>
    </row>
    <row r="3872" spans="55:55" hidden="1" x14ac:dyDescent="0.2">
      <c r="BC3872" s="6"/>
    </row>
    <row r="3873" spans="55:55" hidden="1" x14ac:dyDescent="0.2">
      <c r="BC3873" s="6"/>
    </row>
    <row r="3874" spans="55:55" hidden="1" x14ac:dyDescent="0.2">
      <c r="BC3874" s="6"/>
    </row>
    <row r="3875" spans="55:55" hidden="1" x14ac:dyDescent="0.2">
      <c r="BC3875" s="6"/>
    </row>
    <row r="3876" spans="55:55" hidden="1" x14ac:dyDescent="0.2">
      <c r="BC3876" s="6"/>
    </row>
    <row r="3877" spans="55:55" hidden="1" x14ac:dyDescent="0.2">
      <c r="BC3877" s="6"/>
    </row>
    <row r="3878" spans="55:55" hidden="1" x14ac:dyDescent="0.2">
      <c r="BC3878" s="6"/>
    </row>
    <row r="3879" spans="55:55" hidden="1" x14ac:dyDescent="0.2">
      <c r="BC3879" s="6"/>
    </row>
    <row r="3880" spans="55:55" hidden="1" x14ac:dyDescent="0.2">
      <c r="BC3880" s="6"/>
    </row>
    <row r="3881" spans="55:55" hidden="1" x14ac:dyDescent="0.2">
      <c r="BC3881" s="6"/>
    </row>
    <row r="3882" spans="55:55" hidden="1" x14ac:dyDescent="0.2">
      <c r="BC3882" s="6"/>
    </row>
    <row r="3883" spans="55:55" hidden="1" x14ac:dyDescent="0.2">
      <c r="BC3883" s="6"/>
    </row>
    <row r="3884" spans="55:55" hidden="1" x14ac:dyDescent="0.2">
      <c r="BC3884" s="6"/>
    </row>
    <row r="3885" spans="55:55" hidden="1" x14ac:dyDescent="0.2">
      <c r="BC3885" s="6"/>
    </row>
    <row r="3886" spans="55:55" hidden="1" x14ac:dyDescent="0.2">
      <c r="BC3886" s="6"/>
    </row>
    <row r="3887" spans="55:55" hidden="1" x14ac:dyDescent="0.2">
      <c r="BC3887" s="6"/>
    </row>
    <row r="3888" spans="55:55" hidden="1" x14ac:dyDescent="0.2">
      <c r="BC3888" s="6"/>
    </row>
    <row r="3889" spans="55:55" hidden="1" x14ac:dyDescent="0.2">
      <c r="BC3889" s="6"/>
    </row>
    <row r="3890" spans="55:55" hidden="1" x14ac:dyDescent="0.2">
      <c r="BC3890" s="6"/>
    </row>
    <row r="3891" spans="55:55" hidden="1" x14ac:dyDescent="0.2">
      <c r="BC3891" s="6"/>
    </row>
    <row r="3892" spans="55:55" hidden="1" x14ac:dyDescent="0.2">
      <c r="BC3892" s="6"/>
    </row>
    <row r="3893" spans="55:55" hidden="1" x14ac:dyDescent="0.2">
      <c r="BC3893" s="6"/>
    </row>
    <row r="3894" spans="55:55" hidden="1" x14ac:dyDescent="0.2">
      <c r="BC3894" s="6"/>
    </row>
    <row r="3895" spans="55:55" hidden="1" x14ac:dyDescent="0.2">
      <c r="BC3895" s="6"/>
    </row>
    <row r="3896" spans="55:55" hidden="1" x14ac:dyDescent="0.2">
      <c r="BC3896" s="6"/>
    </row>
    <row r="3897" spans="55:55" hidden="1" x14ac:dyDescent="0.2">
      <c r="BC3897" s="6"/>
    </row>
    <row r="3898" spans="55:55" hidden="1" x14ac:dyDescent="0.2">
      <c r="BC3898" s="6"/>
    </row>
    <row r="3899" spans="55:55" hidden="1" x14ac:dyDescent="0.2">
      <c r="BC3899" s="6"/>
    </row>
    <row r="3900" spans="55:55" hidden="1" x14ac:dyDescent="0.2">
      <c r="BC3900" s="6"/>
    </row>
    <row r="3901" spans="55:55" hidden="1" x14ac:dyDescent="0.2">
      <c r="BC3901" s="6"/>
    </row>
    <row r="3902" spans="55:55" hidden="1" x14ac:dyDescent="0.2">
      <c r="BC3902" s="6"/>
    </row>
    <row r="3903" spans="55:55" hidden="1" x14ac:dyDescent="0.2">
      <c r="BC3903" s="6"/>
    </row>
    <row r="3904" spans="55:55" hidden="1" x14ac:dyDescent="0.2">
      <c r="BC3904" s="6"/>
    </row>
    <row r="3905" spans="55:55" hidden="1" x14ac:dyDescent="0.2">
      <c r="BC3905" s="6"/>
    </row>
    <row r="3906" spans="55:55" hidden="1" x14ac:dyDescent="0.2">
      <c r="BC3906" s="6"/>
    </row>
    <row r="3907" spans="55:55" hidden="1" x14ac:dyDescent="0.2">
      <c r="BC3907" s="6"/>
    </row>
    <row r="3908" spans="55:55" hidden="1" x14ac:dyDescent="0.2">
      <c r="BC3908" s="6"/>
    </row>
    <row r="3909" spans="55:55" hidden="1" x14ac:dyDescent="0.2">
      <c r="BC3909" s="6"/>
    </row>
    <row r="3910" spans="55:55" hidden="1" x14ac:dyDescent="0.2">
      <c r="BC3910" s="6"/>
    </row>
    <row r="3911" spans="55:55" hidden="1" x14ac:dyDescent="0.2">
      <c r="BC3911" s="6"/>
    </row>
    <row r="3912" spans="55:55" hidden="1" x14ac:dyDescent="0.2">
      <c r="BC3912" s="6"/>
    </row>
    <row r="3913" spans="55:55" hidden="1" x14ac:dyDescent="0.2">
      <c r="BC3913" s="6"/>
    </row>
    <row r="3914" spans="55:55" hidden="1" x14ac:dyDescent="0.2">
      <c r="BC3914" s="6"/>
    </row>
    <row r="3915" spans="55:55" hidden="1" x14ac:dyDescent="0.2">
      <c r="BC3915" s="6"/>
    </row>
    <row r="3916" spans="55:55" hidden="1" x14ac:dyDescent="0.2">
      <c r="BC3916" s="6"/>
    </row>
    <row r="3917" spans="55:55" hidden="1" x14ac:dyDescent="0.2">
      <c r="BC3917" s="6"/>
    </row>
    <row r="3918" spans="55:55" hidden="1" x14ac:dyDescent="0.2">
      <c r="BC3918" s="6"/>
    </row>
    <row r="3919" spans="55:55" hidden="1" x14ac:dyDescent="0.2">
      <c r="BC3919" s="6"/>
    </row>
    <row r="3920" spans="55:55" hidden="1" x14ac:dyDescent="0.2">
      <c r="BC3920" s="6"/>
    </row>
    <row r="3921" spans="55:55" hidden="1" x14ac:dyDescent="0.2">
      <c r="BC3921" s="6"/>
    </row>
    <row r="3922" spans="55:55" hidden="1" x14ac:dyDescent="0.2">
      <c r="BC3922" s="6"/>
    </row>
    <row r="3923" spans="55:55" hidden="1" x14ac:dyDescent="0.2">
      <c r="BC3923" s="6"/>
    </row>
    <row r="3924" spans="55:55" hidden="1" x14ac:dyDescent="0.2">
      <c r="BC3924" s="6"/>
    </row>
    <row r="3925" spans="55:55" hidden="1" x14ac:dyDescent="0.2">
      <c r="BC3925" s="6"/>
    </row>
    <row r="3926" spans="55:55" hidden="1" x14ac:dyDescent="0.2">
      <c r="BC3926" s="6"/>
    </row>
    <row r="3927" spans="55:55" hidden="1" x14ac:dyDescent="0.2">
      <c r="BC3927" s="6"/>
    </row>
    <row r="3928" spans="55:55" hidden="1" x14ac:dyDescent="0.2">
      <c r="BC3928" s="6"/>
    </row>
    <row r="3929" spans="55:55" hidden="1" x14ac:dyDescent="0.2">
      <c r="BC3929" s="6"/>
    </row>
    <row r="3930" spans="55:55" hidden="1" x14ac:dyDescent="0.2">
      <c r="BC3930" s="6"/>
    </row>
    <row r="3931" spans="55:55" hidden="1" x14ac:dyDescent="0.2">
      <c r="BC3931" s="6"/>
    </row>
    <row r="3932" spans="55:55" hidden="1" x14ac:dyDescent="0.2">
      <c r="BC3932" s="6"/>
    </row>
    <row r="3933" spans="55:55" hidden="1" x14ac:dyDescent="0.2">
      <c r="BC3933" s="6"/>
    </row>
    <row r="3934" spans="55:55" hidden="1" x14ac:dyDescent="0.2">
      <c r="BC3934" s="6"/>
    </row>
    <row r="3935" spans="55:55" hidden="1" x14ac:dyDescent="0.2">
      <c r="BC3935" s="6"/>
    </row>
    <row r="3936" spans="55:55" hidden="1" x14ac:dyDescent="0.2">
      <c r="BC3936" s="6"/>
    </row>
    <row r="3937" spans="55:55" hidden="1" x14ac:dyDescent="0.2">
      <c r="BC3937" s="6"/>
    </row>
    <row r="3938" spans="55:55" hidden="1" x14ac:dyDescent="0.2">
      <c r="BC3938" s="6"/>
    </row>
    <row r="3939" spans="55:55" hidden="1" x14ac:dyDescent="0.2">
      <c r="BC3939" s="6"/>
    </row>
    <row r="3940" spans="55:55" hidden="1" x14ac:dyDescent="0.2">
      <c r="BC3940" s="6"/>
    </row>
    <row r="3941" spans="55:55" hidden="1" x14ac:dyDescent="0.2">
      <c r="BC3941" s="6"/>
    </row>
    <row r="3942" spans="55:55" hidden="1" x14ac:dyDescent="0.2">
      <c r="BC3942" s="6"/>
    </row>
    <row r="3943" spans="55:55" hidden="1" x14ac:dyDescent="0.2">
      <c r="BC3943" s="6"/>
    </row>
    <row r="3944" spans="55:55" hidden="1" x14ac:dyDescent="0.2">
      <c r="BC3944" s="6"/>
    </row>
    <row r="3945" spans="55:55" hidden="1" x14ac:dyDescent="0.2">
      <c r="BC3945" s="6"/>
    </row>
    <row r="3946" spans="55:55" hidden="1" x14ac:dyDescent="0.2">
      <c r="BC3946" s="6"/>
    </row>
    <row r="3947" spans="55:55" hidden="1" x14ac:dyDescent="0.2">
      <c r="BC3947" s="6"/>
    </row>
    <row r="3948" spans="55:55" hidden="1" x14ac:dyDescent="0.2">
      <c r="BC3948" s="6"/>
    </row>
    <row r="3949" spans="55:55" hidden="1" x14ac:dyDescent="0.2">
      <c r="BC3949" s="6"/>
    </row>
    <row r="3950" spans="55:55" hidden="1" x14ac:dyDescent="0.2">
      <c r="BC3950" s="6"/>
    </row>
    <row r="3951" spans="55:55" hidden="1" x14ac:dyDescent="0.2">
      <c r="BC3951" s="6"/>
    </row>
    <row r="3952" spans="55:55" hidden="1" x14ac:dyDescent="0.2">
      <c r="BC3952" s="6"/>
    </row>
    <row r="3953" spans="55:55" hidden="1" x14ac:dyDescent="0.2">
      <c r="BC3953" s="6"/>
    </row>
    <row r="3954" spans="55:55" hidden="1" x14ac:dyDescent="0.2">
      <c r="BC3954" s="6"/>
    </row>
    <row r="3955" spans="55:55" hidden="1" x14ac:dyDescent="0.2">
      <c r="BC3955" s="6"/>
    </row>
    <row r="3956" spans="55:55" hidden="1" x14ac:dyDescent="0.2">
      <c r="BC3956" s="6"/>
    </row>
    <row r="3957" spans="55:55" hidden="1" x14ac:dyDescent="0.2">
      <c r="BC3957" s="6"/>
    </row>
    <row r="3958" spans="55:55" hidden="1" x14ac:dyDescent="0.2">
      <c r="BC3958" s="6"/>
    </row>
    <row r="3959" spans="55:55" hidden="1" x14ac:dyDescent="0.2">
      <c r="BC3959" s="6"/>
    </row>
    <row r="3960" spans="55:55" hidden="1" x14ac:dyDescent="0.2">
      <c r="BC3960" s="6"/>
    </row>
    <row r="3961" spans="55:55" hidden="1" x14ac:dyDescent="0.2">
      <c r="BC3961" s="6"/>
    </row>
    <row r="3962" spans="55:55" hidden="1" x14ac:dyDescent="0.2">
      <c r="BC3962" s="6"/>
    </row>
    <row r="3963" spans="55:55" hidden="1" x14ac:dyDescent="0.2">
      <c r="BC3963" s="6"/>
    </row>
    <row r="3964" spans="55:55" hidden="1" x14ac:dyDescent="0.2">
      <c r="BC3964" s="6"/>
    </row>
    <row r="3965" spans="55:55" hidden="1" x14ac:dyDescent="0.2">
      <c r="BC3965" s="6"/>
    </row>
    <row r="3966" spans="55:55" hidden="1" x14ac:dyDescent="0.2">
      <c r="BC3966" s="6"/>
    </row>
    <row r="3967" spans="55:55" hidden="1" x14ac:dyDescent="0.2">
      <c r="BC3967" s="6"/>
    </row>
    <row r="3968" spans="55:55" hidden="1" x14ac:dyDescent="0.2">
      <c r="BC3968" s="6"/>
    </row>
    <row r="3969" spans="55:55" hidden="1" x14ac:dyDescent="0.2">
      <c r="BC3969" s="6"/>
    </row>
    <row r="3970" spans="55:55" hidden="1" x14ac:dyDescent="0.2">
      <c r="BC3970" s="6"/>
    </row>
    <row r="3971" spans="55:55" hidden="1" x14ac:dyDescent="0.2">
      <c r="BC3971" s="6"/>
    </row>
    <row r="3972" spans="55:55" hidden="1" x14ac:dyDescent="0.2">
      <c r="BC3972" s="6"/>
    </row>
    <row r="3973" spans="55:55" hidden="1" x14ac:dyDescent="0.2">
      <c r="BC3973" s="6"/>
    </row>
    <row r="3974" spans="55:55" hidden="1" x14ac:dyDescent="0.2">
      <c r="BC3974" s="6"/>
    </row>
    <row r="3975" spans="55:55" hidden="1" x14ac:dyDescent="0.2">
      <c r="BC3975" s="6"/>
    </row>
    <row r="3976" spans="55:55" hidden="1" x14ac:dyDescent="0.2">
      <c r="BC3976" s="6"/>
    </row>
    <row r="3977" spans="55:55" hidden="1" x14ac:dyDescent="0.2">
      <c r="BC3977" s="6"/>
    </row>
    <row r="3978" spans="55:55" hidden="1" x14ac:dyDescent="0.2">
      <c r="BC3978" s="6"/>
    </row>
    <row r="3979" spans="55:55" hidden="1" x14ac:dyDescent="0.2">
      <c r="BC3979" s="6"/>
    </row>
    <row r="3980" spans="55:55" hidden="1" x14ac:dyDescent="0.2">
      <c r="BC3980" s="6"/>
    </row>
    <row r="3981" spans="55:55" hidden="1" x14ac:dyDescent="0.2">
      <c r="BC3981" s="6"/>
    </row>
    <row r="3982" spans="55:55" hidden="1" x14ac:dyDescent="0.2">
      <c r="BC3982" s="6"/>
    </row>
    <row r="3983" spans="55:55" hidden="1" x14ac:dyDescent="0.2">
      <c r="BC3983" s="6"/>
    </row>
    <row r="3984" spans="55:55" hidden="1" x14ac:dyDescent="0.2">
      <c r="BC3984" s="6"/>
    </row>
    <row r="3985" spans="55:55" hidden="1" x14ac:dyDescent="0.2">
      <c r="BC3985" s="6"/>
    </row>
    <row r="3986" spans="55:55" hidden="1" x14ac:dyDescent="0.2">
      <c r="BC3986" s="6"/>
    </row>
    <row r="3987" spans="55:55" hidden="1" x14ac:dyDescent="0.2">
      <c r="BC3987" s="6"/>
    </row>
    <row r="3988" spans="55:55" hidden="1" x14ac:dyDescent="0.2">
      <c r="BC3988" s="6"/>
    </row>
    <row r="3989" spans="55:55" hidden="1" x14ac:dyDescent="0.2">
      <c r="BC3989" s="6"/>
    </row>
    <row r="3990" spans="55:55" hidden="1" x14ac:dyDescent="0.2">
      <c r="BC3990" s="6"/>
    </row>
    <row r="3991" spans="55:55" hidden="1" x14ac:dyDescent="0.2">
      <c r="BC3991" s="6"/>
    </row>
    <row r="3992" spans="55:55" hidden="1" x14ac:dyDescent="0.2">
      <c r="BC3992" s="6"/>
    </row>
    <row r="3993" spans="55:55" hidden="1" x14ac:dyDescent="0.2">
      <c r="BC3993" s="6"/>
    </row>
    <row r="3994" spans="55:55" hidden="1" x14ac:dyDescent="0.2">
      <c r="BC3994" s="6"/>
    </row>
    <row r="3995" spans="55:55" hidden="1" x14ac:dyDescent="0.2">
      <c r="BC3995" s="6"/>
    </row>
    <row r="3996" spans="55:55" hidden="1" x14ac:dyDescent="0.2">
      <c r="BC3996" s="6"/>
    </row>
    <row r="3997" spans="55:55" hidden="1" x14ac:dyDescent="0.2">
      <c r="BC3997" s="6"/>
    </row>
    <row r="3998" spans="55:55" hidden="1" x14ac:dyDescent="0.2">
      <c r="BC3998" s="6"/>
    </row>
    <row r="3999" spans="55:55" hidden="1" x14ac:dyDescent="0.2">
      <c r="BC3999" s="6"/>
    </row>
    <row r="4000" spans="55:55" hidden="1" x14ac:dyDescent="0.2">
      <c r="BC4000" s="6"/>
    </row>
    <row r="4001" spans="55:55" hidden="1" x14ac:dyDescent="0.2">
      <c r="BC4001" s="6"/>
    </row>
    <row r="4002" spans="55:55" hidden="1" x14ac:dyDescent="0.2">
      <c r="BC4002" s="6"/>
    </row>
    <row r="4003" spans="55:55" hidden="1" x14ac:dyDescent="0.2">
      <c r="BC4003" s="6"/>
    </row>
    <row r="4004" spans="55:55" hidden="1" x14ac:dyDescent="0.2">
      <c r="BC4004" s="6"/>
    </row>
    <row r="4005" spans="55:55" hidden="1" x14ac:dyDescent="0.2">
      <c r="BC4005" s="6"/>
    </row>
    <row r="4006" spans="55:55" hidden="1" x14ac:dyDescent="0.2">
      <c r="BC4006" s="6"/>
    </row>
    <row r="4007" spans="55:55" hidden="1" x14ac:dyDescent="0.2">
      <c r="BC4007" s="6"/>
    </row>
    <row r="4008" spans="55:55" hidden="1" x14ac:dyDescent="0.2">
      <c r="BC4008" s="6"/>
    </row>
    <row r="4009" spans="55:55" hidden="1" x14ac:dyDescent="0.2">
      <c r="BC4009" s="6"/>
    </row>
    <row r="4010" spans="55:55" hidden="1" x14ac:dyDescent="0.2">
      <c r="BC4010" s="6"/>
    </row>
    <row r="4011" spans="55:55" hidden="1" x14ac:dyDescent="0.2">
      <c r="BC4011" s="6"/>
    </row>
    <row r="4012" spans="55:55" hidden="1" x14ac:dyDescent="0.2">
      <c r="BC4012" s="6"/>
    </row>
    <row r="4013" spans="55:55" hidden="1" x14ac:dyDescent="0.2">
      <c r="BC4013" s="6"/>
    </row>
    <row r="4014" spans="55:55" hidden="1" x14ac:dyDescent="0.2">
      <c r="BC4014" s="6"/>
    </row>
    <row r="4015" spans="55:55" hidden="1" x14ac:dyDescent="0.2">
      <c r="BC4015" s="6"/>
    </row>
    <row r="4016" spans="55:55" hidden="1" x14ac:dyDescent="0.2">
      <c r="BC4016" s="6"/>
    </row>
    <row r="4017" spans="55:55" hidden="1" x14ac:dyDescent="0.2">
      <c r="BC4017" s="6"/>
    </row>
    <row r="4018" spans="55:55" hidden="1" x14ac:dyDescent="0.2">
      <c r="BC4018" s="6"/>
    </row>
    <row r="4019" spans="55:55" hidden="1" x14ac:dyDescent="0.2">
      <c r="BC4019" s="6"/>
    </row>
    <row r="4020" spans="55:55" hidden="1" x14ac:dyDescent="0.2">
      <c r="BC4020" s="6"/>
    </row>
    <row r="4021" spans="55:55" hidden="1" x14ac:dyDescent="0.2">
      <c r="BC4021" s="6"/>
    </row>
    <row r="4022" spans="55:55" hidden="1" x14ac:dyDescent="0.2">
      <c r="BC4022" s="6"/>
    </row>
    <row r="4023" spans="55:55" hidden="1" x14ac:dyDescent="0.2">
      <c r="BC4023" s="6"/>
    </row>
    <row r="4024" spans="55:55" hidden="1" x14ac:dyDescent="0.2">
      <c r="BC4024" s="6"/>
    </row>
    <row r="4025" spans="55:55" hidden="1" x14ac:dyDescent="0.2">
      <c r="BC4025" s="6"/>
    </row>
    <row r="4026" spans="55:55" hidden="1" x14ac:dyDescent="0.2">
      <c r="BC4026" s="6"/>
    </row>
    <row r="4027" spans="55:55" hidden="1" x14ac:dyDescent="0.2">
      <c r="BC4027" s="6"/>
    </row>
    <row r="4028" spans="55:55" hidden="1" x14ac:dyDescent="0.2">
      <c r="BC4028" s="6"/>
    </row>
    <row r="4029" spans="55:55" hidden="1" x14ac:dyDescent="0.2">
      <c r="BC4029" s="6"/>
    </row>
    <row r="4030" spans="55:55" hidden="1" x14ac:dyDescent="0.2">
      <c r="BC4030" s="6"/>
    </row>
    <row r="4031" spans="55:55" hidden="1" x14ac:dyDescent="0.2">
      <c r="BC4031" s="6"/>
    </row>
    <row r="4032" spans="55:55" hidden="1" x14ac:dyDescent="0.2">
      <c r="BC4032" s="6"/>
    </row>
    <row r="4033" spans="55:55" hidden="1" x14ac:dyDescent="0.2">
      <c r="BC4033" s="6"/>
    </row>
    <row r="4034" spans="55:55" hidden="1" x14ac:dyDescent="0.2">
      <c r="BC4034" s="6"/>
    </row>
    <row r="4035" spans="55:55" hidden="1" x14ac:dyDescent="0.2">
      <c r="BC4035" s="6"/>
    </row>
    <row r="4036" spans="55:55" hidden="1" x14ac:dyDescent="0.2">
      <c r="BC4036" s="6"/>
    </row>
    <row r="4037" spans="55:55" hidden="1" x14ac:dyDescent="0.2">
      <c r="BC4037" s="6"/>
    </row>
    <row r="4038" spans="55:55" hidden="1" x14ac:dyDescent="0.2">
      <c r="BC4038" s="6"/>
    </row>
    <row r="4039" spans="55:55" hidden="1" x14ac:dyDescent="0.2">
      <c r="BC4039" s="6"/>
    </row>
    <row r="4040" spans="55:55" hidden="1" x14ac:dyDescent="0.2">
      <c r="BC4040" s="6"/>
    </row>
    <row r="4041" spans="55:55" hidden="1" x14ac:dyDescent="0.2">
      <c r="BC4041" s="6"/>
    </row>
    <row r="4042" spans="55:55" hidden="1" x14ac:dyDescent="0.2">
      <c r="BC4042" s="6"/>
    </row>
    <row r="4043" spans="55:55" hidden="1" x14ac:dyDescent="0.2">
      <c r="BC4043" s="6"/>
    </row>
    <row r="4044" spans="55:55" hidden="1" x14ac:dyDescent="0.2">
      <c r="BC4044" s="6"/>
    </row>
    <row r="4045" spans="55:55" hidden="1" x14ac:dyDescent="0.2">
      <c r="BC4045" s="6"/>
    </row>
    <row r="4046" spans="55:55" hidden="1" x14ac:dyDescent="0.2">
      <c r="BC4046" s="6"/>
    </row>
    <row r="4047" spans="55:55" hidden="1" x14ac:dyDescent="0.2">
      <c r="BC4047" s="6"/>
    </row>
    <row r="4048" spans="55:55" hidden="1" x14ac:dyDescent="0.2">
      <c r="BC4048" s="6"/>
    </row>
    <row r="4049" spans="55:55" hidden="1" x14ac:dyDescent="0.2">
      <c r="BC4049" s="6"/>
    </row>
    <row r="4050" spans="55:55" hidden="1" x14ac:dyDescent="0.2">
      <c r="BC4050" s="6"/>
    </row>
    <row r="4051" spans="55:55" hidden="1" x14ac:dyDescent="0.2">
      <c r="BC4051" s="6"/>
    </row>
    <row r="4052" spans="55:55" hidden="1" x14ac:dyDescent="0.2">
      <c r="BC4052" s="6"/>
    </row>
    <row r="4053" spans="55:55" hidden="1" x14ac:dyDescent="0.2">
      <c r="BC4053" s="6"/>
    </row>
    <row r="4054" spans="55:55" hidden="1" x14ac:dyDescent="0.2">
      <c r="BC4054" s="6"/>
    </row>
    <row r="4055" spans="55:55" hidden="1" x14ac:dyDescent="0.2">
      <c r="BC4055" s="6"/>
    </row>
    <row r="4056" spans="55:55" hidden="1" x14ac:dyDescent="0.2">
      <c r="BC4056" s="6"/>
    </row>
    <row r="4057" spans="55:55" hidden="1" x14ac:dyDescent="0.2">
      <c r="BC4057" s="6"/>
    </row>
    <row r="4058" spans="55:55" hidden="1" x14ac:dyDescent="0.2">
      <c r="BC4058" s="6"/>
    </row>
    <row r="4059" spans="55:55" hidden="1" x14ac:dyDescent="0.2">
      <c r="BC4059" s="6"/>
    </row>
    <row r="4060" spans="55:55" hidden="1" x14ac:dyDescent="0.2">
      <c r="BC4060" s="6"/>
    </row>
    <row r="4061" spans="55:55" hidden="1" x14ac:dyDescent="0.2">
      <c r="BC4061" s="6"/>
    </row>
    <row r="4062" spans="55:55" hidden="1" x14ac:dyDescent="0.2">
      <c r="BC4062" s="6"/>
    </row>
    <row r="4063" spans="55:55" hidden="1" x14ac:dyDescent="0.2">
      <c r="BC4063" s="6"/>
    </row>
    <row r="4064" spans="55:55" hidden="1" x14ac:dyDescent="0.2">
      <c r="BC4064" s="6"/>
    </row>
    <row r="4065" spans="55:55" hidden="1" x14ac:dyDescent="0.2">
      <c r="BC4065" s="6"/>
    </row>
    <row r="4066" spans="55:55" hidden="1" x14ac:dyDescent="0.2">
      <c r="BC4066" s="6"/>
    </row>
    <row r="4067" spans="55:55" hidden="1" x14ac:dyDescent="0.2">
      <c r="BC4067" s="6"/>
    </row>
    <row r="4068" spans="55:55" hidden="1" x14ac:dyDescent="0.2">
      <c r="BC4068" s="6"/>
    </row>
    <row r="4069" spans="55:55" hidden="1" x14ac:dyDescent="0.2">
      <c r="BC4069" s="6"/>
    </row>
    <row r="4070" spans="55:55" hidden="1" x14ac:dyDescent="0.2">
      <c r="BC4070" s="6"/>
    </row>
    <row r="4071" spans="55:55" hidden="1" x14ac:dyDescent="0.2">
      <c r="BC4071" s="6"/>
    </row>
    <row r="4072" spans="55:55" hidden="1" x14ac:dyDescent="0.2">
      <c r="BC4072" s="6"/>
    </row>
    <row r="4073" spans="55:55" hidden="1" x14ac:dyDescent="0.2">
      <c r="BC4073" s="6"/>
    </row>
    <row r="4074" spans="55:55" hidden="1" x14ac:dyDescent="0.2">
      <c r="BC4074" s="6"/>
    </row>
    <row r="4075" spans="55:55" hidden="1" x14ac:dyDescent="0.2">
      <c r="BC4075" s="6"/>
    </row>
    <row r="4076" spans="55:55" hidden="1" x14ac:dyDescent="0.2">
      <c r="BC4076" s="6"/>
    </row>
    <row r="4077" spans="55:55" hidden="1" x14ac:dyDescent="0.2">
      <c r="BC4077" s="6"/>
    </row>
    <row r="4078" spans="55:55" hidden="1" x14ac:dyDescent="0.2">
      <c r="BC4078" s="6"/>
    </row>
    <row r="4079" spans="55:55" hidden="1" x14ac:dyDescent="0.2">
      <c r="BC4079" s="6"/>
    </row>
    <row r="4080" spans="55:55" hidden="1" x14ac:dyDescent="0.2">
      <c r="BC4080" s="6"/>
    </row>
    <row r="4081" spans="55:55" hidden="1" x14ac:dyDescent="0.2">
      <c r="BC4081" s="6"/>
    </row>
    <row r="4082" spans="55:55" hidden="1" x14ac:dyDescent="0.2">
      <c r="BC4082" s="6"/>
    </row>
    <row r="4083" spans="55:55" hidden="1" x14ac:dyDescent="0.2">
      <c r="BC4083" s="6"/>
    </row>
    <row r="4084" spans="55:55" hidden="1" x14ac:dyDescent="0.2">
      <c r="BC4084" s="6"/>
    </row>
    <row r="4085" spans="55:55" hidden="1" x14ac:dyDescent="0.2">
      <c r="BC4085" s="6"/>
    </row>
    <row r="4086" spans="55:55" hidden="1" x14ac:dyDescent="0.2">
      <c r="BC4086" s="6"/>
    </row>
    <row r="4087" spans="55:55" hidden="1" x14ac:dyDescent="0.2">
      <c r="BC4087" s="6"/>
    </row>
    <row r="4088" spans="55:55" hidden="1" x14ac:dyDescent="0.2">
      <c r="BC4088" s="6"/>
    </row>
    <row r="4089" spans="55:55" hidden="1" x14ac:dyDescent="0.2">
      <c r="BC4089" s="6"/>
    </row>
    <row r="4090" spans="55:55" hidden="1" x14ac:dyDescent="0.2">
      <c r="BC4090" s="6"/>
    </row>
    <row r="4091" spans="55:55" hidden="1" x14ac:dyDescent="0.2">
      <c r="BC4091" s="6"/>
    </row>
    <row r="4092" spans="55:55" hidden="1" x14ac:dyDescent="0.2">
      <c r="BC4092" s="6"/>
    </row>
    <row r="4093" spans="55:55" hidden="1" x14ac:dyDescent="0.2">
      <c r="BC4093" s="6"/>
    </row>
    <row r="4094" spans="55:55" hidden="1" x14ac:dyDescent="0.2">
      <c r="BC4094" s="6"/>
    </row>
    <row r="4095" spans="55:55" hidden="1" x14ac:dyDescent="0.2">
      <c r="BC4095" s="6"/>
    </row>
    <row r="4096" spans="55:55" hidden="1" x14ac:dyDescent="0.2">
      <c r="BC4096" s="6"/>
    </row>
    <row r="4097" spans="55:55" hidden="1" x14ac:dyDescent="0.2">
      <c r="BC4097" s="6"/>
    </row>
    <row r="4098" spans="55:55" hidden="1" x14ac:dyDescent="0.2">
      <c r="BC4098" s="6"/>
    </row>
    <row r="4099" spans="55:55" hidden="1" x14ac:dyDescent="0.2">
      <c r="BC4099" s="6"/>
    </row>
    <row r="4100" spans="55:55" hidden="1" x14ac:dyDescent="0.2">
      <c r="BC4100" s="6"/>
    </row>
    <row r="4101" spans="55:55" hidden="1" x14ac:dyDescent="0.2">
      <c r="BC4101" s="6"/>
    </row>
    <row r="4102" spans="55:55" hidden="1" x14ac:dyDescent="0.2">
      <c r="BC4102" s="6"/>
    </row>
    <row r="4103" spans="55:55" hidden="1" x14ac:dyDescent="0.2">
      <c r="BC4103" s="6"/>
    </row>
    <row r="4104" spans="55:55" hidden="1" x14ac:dyDescent="0.2">
      <c r="BC4104" s="6"/>
    </row>
    <row r="4105" spans="55:55" hidden="1" x14ac:dyDescent="0.2">
      <c r="BC4105" s="6"/>
    </row>
    <row r="4106" spans="55:55" hidden="1" x14ac:dyDescent="0.2">
      <c r="BC4106" s="6"/>
    </row>
    <row r="4107" spans="55:55" hidden="1" x14ac:dyDescent="0.2">
      <c r="BC4107" s="6"/>
    </row>
    <row r="4108" spans="55:55" hidden="1" x14ac:dyDescent="0.2">
      <c r="BC4108" s="6"/>
    </row>
    <row r="4109" spans="55:55" hidden="1" x14ac:dyDescent="0.2">
      <c r="BC4109" s="6"/>
    </row>
    <row r="4110" spans="55:55" hidden="1" x14ac:dyDescent="0.2">
      <c r="BC4110" s="6"/>
    </row>
    <row r="4111" spans="55:55" hidden="1" x14ac:dyDescent="0.2">
      <c r="BC4111" s="6"/>
    </row>
    <row r="4112" spans="55:55" hidden="1" x14ac:dyDescent="0.2">
      <c r="BC4112" s="6"/>
    </row>
    <row r="4113" spans="55:55" hidden="1" x14ac:dyDescent="0.2">
      <c r="BC4113" s="6"/>
    </row>
    <row r="4114" spans="55:55" hidden="1" x14ac:dyDescent="0.2">
      <c r="BC4114" s="6"/>
    </row>
    <row r="4115" spans="55:55" hidden="1" x14ac:dyDescent="0.2">
      <c r="BC4115" s="6"/>
    </row>
    <row r="4116" spans="55:55" hidden="1" x14ac:dyDescent="0.2">
      <c r="BC4116" s="6"/>
    </row>
    <row r="4117" spans="55:55" hidden="1" x14ac:dyDescent="0.2">
      <c r="BC4117" s="6"/>
    </row>
    <row r="4118" spans="55:55" hidden="1" x14ac:dyDescent="0.2">
      <c r="BC4118" s="6"/>
    </row>
    <row r="4119" spans="55:55" hidden="1" x14ac:dyDescent="0.2">
      <c r="BC4119" s="6"/>
    </row>
    <row r="4120" spans="55:55" hidden="1" x14ac:dyDescent="0.2">
      <c r="BC4120" s="6"/>
    </row>
    <row r="4121" spans="55:55" hidden="1" x14ac:dyDescent="0.2">
      <c r="BC4121" s="6"/>
    </row>
    <row r="4122" spans="55:55" hidden="1" x14ac:dyDescent="0.2">
      <c r="BC4122" s="6"/>
    </row>
    <row r="4123" spans="55:55" hidden="1" x14ac:dyDescent="0.2">
      <c r="BC4123" s="6"/>
    </row>
    <row r="4124" spans="55:55" hidden="1" x14ac:dyDescent="0.2">
      <c r="BC4124" s="6"/>
    </row>
    <row r="4125" spans="55:55" hidden="1" x14ac:dyDescent="0.2">
      <c r="BC4125" s="6"/>
    </row>
    <row r="4126" spans="55:55" hidden="1" x14ac:dyDescent="0.2">
      <c r="BC4126" s="6"/>
    </row>
    <row r="4127" spans="55:55" hidden="1" x14ac:dyDescent="0.2">
      <c r="BC4127" s="6"/>
    </row>
    <row r="4128" spans="55:55" hidden="1" x14ac:dyDescent="0.2">
      <c r="BC4128" s="6"/>
    </row>
    <row r="4129" spans="55:55" hidden="1" x14ac:dyDescent="0.2">
      <c r="BC4129" s="6"/>
    </row>
    <row r="4130" spans="55:55" hidden="1" x14ac:dyDescent="0.2">
      <c r="BC4130" s="6"/>
    </row>
    <row r="4131" spans="55:55" hidden="1" x14ac:dyDescent="0.2">
      <c r="BC4131" s="6"/>
    </row>
    <row r="4132" spans="55:55" hidden="1" x14ac:dyDescent="0.2">
      <c r="BC4132" s="6"/>
    </row>
    <row r="4133" spans="55:55" hidden="1" x14ac:dyDescent="0.2">
      <c r="BC4133" s="6"/>
    </row>
    <row r="4134" spans="55:55" hidden="1" x14ac:dyDescent="0.2">
      <c r="BC4134" s="6"/>
    </row>
    <row r="4135" spans="55:55" hidden="1" x14ac:dyDescent="0.2">
      <c r="BC4135" s="6"/>
    </row>
    <row r="4136" spans="55:55" hidden="1" x14ac:dyDescent="0.2">
      <c r="BC4136" s="6"/>
    </row>
    <row r="4137" spans="55:55" hidden="1" x14ac:dyDescent="0.2">
      <c r="BC4137" s="6"/>
    </row>
    <row r="4138" spans="55:55" hidden="1" x14ac:dyDescent="0.2">
      <c r="BC4138" s="6"/>
    </row>
    <row r="4139" spans="55:55" hidden="1" x14ac:dyDescent="0.2">
      <c r="BC4139" s="6"/>
    </row>
    <row r="4140" spans="55:55" hidden="1" x14ac:dyDescent="0.2">
      <c r="BC4140" s="6"/>
    </row>
    <row r="4141" spans="55:55" hidden="1" x14ac:dyDescent="0.2">
      <c r="BC4141" s="6"/>
    </row>
    <row r="4142" spans="55:55" hidden="1" x14ac:dyDescent="0.2">
      <c r="BC4142" s="6"/>
    </row>
    <row r="4143" spans="55:55" hidden="1" x14ac:dyDescent="0.2">
      <c r="BC4143" s="6"/>
    </row>
    <row r="4144" spans="55:55" hidden="1" x14ac:dyDescent="0.2">
      <c r="BC4144" s="6"/>
    </row>
    <row r="4145" spans="55:55" hidden="1" x14ac:dyDescent="0.2">
      <c r="BC4145" s="6"/>
    </row>
    <row r="4146" spans="55:55" hidden="1" x14ac:dyDescent="0.2">
      <c r="BC4146" s="6"/>
    </row>
    <row r="4147" spans="55:55" hidden="1" x14ac:dyDescent="0.2">
      <c r="BC4147" s="6"/>
    </row>
    <row r="4148" spans="55:55" hidden="1" x14ac:dyDescent="0.2">
      <c r="BC4148" s="6"/>
    </row>
    <row r="4149" spans="55:55" hidden="1" x14ac:dyDescent="0.2">
      <c r="BC4149" s="6"/>
    </row>
    <row r="4150" spans="55:55" hidden="1" x14ac:dyDescent="0.2">
      <c r="BC4150" s="6"/>
    </row>
    <row r="4151" spans="55:55" hidden="1" x14ac:dyDescent="0.2">
      <c r="BC4151" s="6"/>
    </row>
    <row r="4152" spans="55:55" hidden="1" x14ac:dyDescent="0.2">
      <c r="BC4152" s="6"/>
    </row>
    <row r="4153" spans="55:55" hidden="1" x14ac:dyDescent="0.2">
      <c r="BC4153" s="6"/>
    </row>
    <row r="4154" spans="55:55" hidden="1" x14ac:dyDescent="0.2">
      <c r="BC4154" s="6"/>
    </row>
    <row r="4155" spans="55:55" hidden="1" x14ac:dyDescent="0.2">
      <c r="BC4155" s="6"/>
    </row>
    <row r="4156" spans="55:55" hidden="1" x14ac:dyDescent="0.2">
      <c r="BC4156" s="6"/>
    </row>
    <row r="4157" spans="55:55" hidden="1" x14ac:dyDescent="0.2">
      <c r="BC4157" s="6"/>
    </row>
    <row r="4158" spans="55:55" hidden="1" x14ac:dyDescent="0.2">
      <c r="BC4158" s="6"/>
    </row>
    <row r="4159" spans="55:55" hidden="1" x14ac:dyDescent="0.2">
      <c r="BC4159" s="6"/>
    </row>
    <row r="4160" spans="55:55" hidden="1" x14ac:dyDescent="0.2">
      <c r="BC4160" s="6"/>
    </row>
    <row r="4161" spans="55:55" hidden="1" x14ac:dyDescent="0.2">
      <c r="BC4161" s="6"/>
    </row>
    <row r="4162" spans="55:55" hidden="1" x14ac:dyDescent="0.2">
      <c r="BC4162" s="6"/>
    </row>
    <row r="4163" spans="55:55" hidden="1" x14ac:dyDescent="0.2">
      <c r="BC4163" s="6"/>
    </row>
    <row r="4164" spans="55:55" hidden="1" x14ac:dyDescent="0.2">
      <c r="BC4164" s="6"/>
    </row>
    <row r="4165" spans="55:55" hidden="1" x14ac:dyDescent="0.2">
      <c r="BC4165" s="6"/>
    </row>
    <row r="4166" spans="55:55" hidden="1" x14ac:dyDescent="0.2">
      <c r="BC4166" s="6"/>
    </row>
    <row r="4167" spans="55:55" hidden="1" x14ac:dyDescent="0.2">
      <c r="BC4167" s="6"/>
    </row>
    <row r="4168" spans="55:55" hidden="1" x14ac:dyDescent="0.2">
      <c r="BC4168" s="6"/>
    </row>
    <row r="4169" spans="55:55" hidden="1" x14ac:dyDescent="0.2">
      <c r="BC4169" s="6"/>
    </row>
    <row r="4170" spans="55:55" hidden="1" x14ac:dyDescent="0.2">
      <c r="BC4170" s="6"/>
    </row>
    <row r="4171" spans="55:55" hidden="1" x14ac:dyDescent="0.2">
      <c r="BC4171" s="6"/>
    </row>
    <row r="4172" spans="55:55" hidden="1" x14ac:dyDescent="0.2">
      <c r="BC4172" s="6"/>
    </row>
    <row r="4173" spans="55:55" hidden="1" x14ac:dyDescent="0.2">
      <c r="BC4173" s="6"/>
    </row>
    <row r="4174" spans="55:55" hidden="1" x14ac:dyDescent="0.2">
      <c r="BC4174" s="6"/>
    </row>
    <row r="4175" spans="55:55" hidden="1" x14ac:dyDescent="0.2">
      <c r="BC4175" s="6"/>
    </row>
    <row r="4176" spans="55:55" hidden="1" x14ac:dyDescent="0.2">
      <c r="BC4176" s="6"/>
    </row>
    <row r="4177" spans="55:55" hidden="1" x14ac:dyDescent="0.2">
      <c r="BC4177" s="6"/>
    </row>
    <row r="4178" spans="55:55" hidden="1" x14ac:dyDescent="0.2">
      <c r="BC4178" s="6"/>
    </row>
    <row r="4179" spans="55:55" hidden="1" x14ac:dyDescent="0.2">
      <c r="BC4179" s="6"/>
    </row>
    <row r="4180" spans="55:55" hidden="1" x14ac:dyDescent="0.2">
      <c r="BC4180" s="6"/>
    </row>
    <row r="4181" spans="55:55" hidden="1" x14ac:dyDescent="0.2">
      <c r="BC4181" s="6"/>
    </row>
    <row r="4182" spans="55:55" hidden="1" x14ac:dyDescent="0.2">
      <c r="BC4182" s="6"/>
    </row>
    <row r="4183" spans="55:55" hidden="1" x14ac:dyDescent="0.2">
      <c r="BC4183" s="6"/>
    </row>
    <row r="4184" spans="55:55" hidden="1" x14ac:dyDescent="0.2">
      <c r="BC4184" s="6"/>
    </row>
    <row r="4185" spans="55:55" hidden="1" x14ac:dyDescent="0.2">
      <c r="BC4185" s="6"/>
    </row>
    <row r="4186" spans="55:55" hidden="1" x14ac:dyDescent="0.2">
      <c r="BC4186" s="6"/>
    </row>
    <row r="4187" spans="55:55" hidden="1" x14ac:dyDescent="0.2">
      <c r="BC4187" s="6"/>
    </row>
    <row r="4188" spans="55:55" hidden="1" x14ac:dyDescent="0.2">
      <c r="BC4188" s="6"/>
    </row>
    <row r="4189" spans="55:55" hidden="1" x14ac:dyDescent="0.2">
      <c r="BC4189" s="6"/>
    </row>
    <row r="4190" spans="55:55" hidden="1" x14ac:dyDescent="0.2">
      <c r="BC4190" s="6"/>
    </row>
    <row r="4191" spans="55:55" hidden="1" x14ac:dyDescent="0.2">
      <c r="BC4191" s="6"/>
    </row>
    <row r="4192" spans="55:55" hidden="1" x14ac:dyDescent="0.2">
      <c r="BC4192" s="6"/>
    </row>
    <row r="4193" spans="55:55" hidden="1" x14ac:dyDescent="0.2">
      <c r="BC4193" s="6"/>
    </row>
    <row r="4194" spans="55:55" hidden="1" x14ac:dyDescent="0.2">
      <c r="BC4194" s="6"/>
    </row>
    <row r="4195" spans="55:55" hidden="1" x14ac:dyDescent="0.2">
      <c r="BC4195" s="6"/>
    </row>
    <row r="4196" spans="55:55" hidden="1" x14ac:dyDescent="0.2">
      <c r="BC4196" s="6"/>
    </row>
    <row r="4197" spans="55:55" hidden="1" x14ac:dyDescent="0.2">
      <c r="BC4197" s="6"/>
    </row>
    <row r="4198" spans="55:55" hidden="1" x14ac:dyDescent="0.2">
      <c r="BC4198" s="6"/>
    </row>
    <row r="4199" spans="55:55" hidden="1" x14ac:dyDescent="0.2">
      <c r="BC4199" s="6"/>
    </row>
    <row r="4200" spans="55:55" hidden="1" x14ac:dyDescent="0.2">
      <c r="BC4200" s="6"/>
    </row>
    <row r="4201" spans="55:55" hidden="1" x14ac:dyDescent="0.2">
      <c r="BC4201" s="6"/>
    </row>
    <row r="4202" spans="55:55" hidden="1" x14ac:dyDescent="0.2">
      <c r="BC4202" s="6"/>
    </row>
    <row r="4203" spans="55:55" hidden="1" x14ac:dyDescent="0.2">
      <c r="BC4203" s="6"/>
    </row>
    <row r="4204" spans="55:55" hidden="1" x14ac:dyDescent="0.2">
      <c r="BC4204" s="6"/>
    </row>
    <row r="4205" spans="55:55" hidden="1" x14ac:dyDescent="0.2">
      <c r="BC4205" s="6"/>
    </row>
    <row r="4206" spans="55:55" hidden="1" x14ac:dyDescent="0.2">
      <c r="BC4206" s="6"/>
    </row>
    <row r="4207" spans="55:55" hidden="1" x14ac:dyDescent="0.2">
      <c r="BC4207" s="6"/>
    </row>
    <row r="4208" spans="55:55" hidden="1" x14ac:dyDescent="0.2">
      <c r="BC4208" s="6"/>
    </row>
    <row r="4209" spans="55:55" hidden="1" x14ac:dyDescent="0.2">
      <c r="BC4209" s="6"/>
    </row>
    <row r="4210" spans="55:55" hidden="1" x14ac:dyDescent="0.2">
      <c r="BC4210" s="6"/>
    </row>
    <row r="4211" spans="55:55" hidden="1" x14ac:dyDescent="0.2">
      <c r="BC4211" s="6"/>
    </row>
    <row r="4212" spans="55:55" hidden="1" x14ac:dyDescent="0.2">
      <c r="BC4212" s="6"/>
    </row>
    <row r="4213" spans="55:55" hidden="1" x14ac:dyDescent="0.2">
      <c r="BC4213" s="6"/>
    </row>
    <row r="4214" spans="55:55" hidden="1" x14ac:dyDescent="0.2">
      <c r="BC4214" s="6"/>
    </row>
    <row r="4215" spans="55:55" hidden="1" x14ac:dyDescent="0.2">
      <c r="BC4215" s="6"/>
    </row>
    <row r="4216" spans="55:55" hidden="1" x14ac:dyDescent="0.2">
      <c r="BC4216" s="6"/>
    </row>
    <row r="4217" spans="55:55" hidden="1" x14ac:dyDescent="0.2">
      <c r="BC4217" s="6"/>
    </row>
    <row r="4218" spans="55:55" hidden="1" x14ac:dyDescent="0.2">
      <c r="BC4218" s="6"/>
    </row>
    <row r="4219" spans="55:55" hidden="1" x14ac:dyDescent="0.2">
      <c r="BC4219" s="6"/>
    </row>
    <row r="4220" spans="55:55" hidden="1" x14ac:dyDescent="0.2">
      <c r="BC4220" s="6"/>
    </row>
    <row r="4221" spans="55:55" hidden="1" x14ac:dyDescent="0.2">
      <c r="BC4221" s="6"/>
    </row>
    <row r="4222" spans="55:55" hidden="1" x14ac:dyDescent="0.2">
      <c r="BC4222" s="6"/>
    </row>
    <row r="4223" spans="55:55" hidden="1" x14ac:dyDescent="0.2">
      <c r="BC4223" s="6"/>
    </row>
    <row r="4224" spans="55:55" hidden="1" x14ac:dyDescent="0.2">
      <c r="BC4224" s="6"/>
    </row>
    <row r="4225" spans="55:55" hidden="1" x14ac:dyDescent="0.2">
      <c r="BC4225" s="6"/>
    </row>
    <row r="4226" spans="55:55" hidden="1" x14ac:dyDescent="0.2">
      <c r="BC4226" s="6"/>
    </row>
    <row r="4227" spans="55:55" hidden="1" x14ac:dyDescent="0.2">
      <c r="BC4227" s="6"/>
    </row>
    <row r="4228" spans="55:55" hidden="1" x14ac:dyDescent="0.2">
      <c r="BC4228" s="6"/>
    </row>
    <row r="4229" spans="55:55" hidden="1" x14ac:dyDescent="0.2">
      <c r="BC4229" s="6"/>
    </row>
    <row r="4230" spans="55:55" hidden="1" x14ac:dyDescent="0.2">
      <c r="BC4230" s="6"/>
    </row>
    <row r="4231" spans="55:55" hidden="1" x14ac:dyDescent="0.2">
      <c r="BC4231" s="6"/>
    </row>
    <row r="4232" spans="55:55" hidden="1" x14ac:dyDescent="0.2">
      <c r="BC4232" s="6"/>
    </row>
    <row r="4233" spans="55:55" hidden="1" x14ac:dyDescent="0.2">
      <c r="BC4233" s="6"/>
    </row>
    <row r="4234" spans="55:55" hidden="1" x14ac:dyDescent="0.2">
      <c r="BC4234" s="6"/>
    </row>
    <row r="4235" spans="55:55" hidden="1" x14ac:dyDescent="0.2">
      <c r="BC4235" s="6"/>
    </row>
    <row r="4236" spans="55:55" hidden="1" x14ac:dyDescent="0.2">
      <c r="BC4236" s="6"/>
    </row>
    <row r="4237" spans="55:55" hidden="1" x14ac:dyDescent="0.2">
      <c r="BC4237" s="6"/>
    </row>
    <row r="4238" spans="55:55" hidden="1" x14ac:dyDescent="0.2">
      <c r="BC4238" s="6"/>
    </row>
    <row r="4239" spans="55:55" hidden="1" x14ac:dyDescent="0.2">
      <c r="BC4239" s="6"/>
    </row>
    <row r="4240" spans="55:55" hidden="1" x14ac:dyDescent="0.2">
      <c r="BC4240" s="6"/>
    </row>
    <row r="4241" spans="55:55" hidden="1" x14ac:dyDescent="0.2">
      <c r="BC4241" s="6"/>
    </row>
    <row r="4242" spans="55:55" hidden="1" x14ac:dyDescent="0.2">
      <c r="BC4242" s="6"/>
    </row>
    <row r="4243" spans="55:55" hidden="1" x14ac:dyDescent="0.2">
      <c r="BC4243" s="6"/>
    </row>
    <row r="4244" spans="55:55" hidden="1" x14ac:dyDescent="0.2">
      <c r="BC4244" s="6"/>
    </row>
    <row r="4245" spans="55:55" hidden="1" x14ac:dyDescent="0.2">
      <c r="BC4245" s="6"/>
    </row>
    <row r="4246" spans="55:55" hidden="1" x14ac:dyDescent="0.2">
      <c r="BC4246" s="6"/>
    </row>
    <row r="4247" spans="55:55" hidden="1" x14ac:dyDescent="0.2">
      <c r="BC4247" s="6"/>
    </row>
    <row r="4248" spans="55:55" hidden="1" x14ac:dyDescent="0.2">
      <c r="BC4248" s="6"/>
    </row>
    <row r="4249" spans="55:55" hidden="1" x14ac:dyDescent="0.2">
      <c r="BC4249" s="6"/>
    </row>
    <row r="4250" spans="55:55" hidden="1" x14ac:dyDescent="0.2">
      <c r="BC4250" s="6"/>
    </row>
    <row r="4251" spans="55:55" hidden="1" x14ac:dyDescent="0.2">
      <c r="BC4251" s="6"/>
    </row>
    <row r="4252" spans="55:55" hidden="1" x14ac:dyDescent="0.2">
      <c r="BC4252" s="6"/>
    </row>
    <row r="4253" spans="55:55" hidden="1" x14ac:dyDescent="0.2">
      <c r="BC4253" s="6"/>
    </row>
    <row r="4254" spans="55:55" hidden="1" x14ac:dyDescent="0.2">
      <c r="BC4254" s="6"/>
    </row>
    <row r="4255" spans="55:55" hidden="1" x14ac:dyDescent="0.2">
      <c r="BC4255" s="6"/>
    </row>
    <row r="4256" spans="55:55" hidden="1" x14ac:dyDescent="0.2">
      <c r="BC4256" s="6"/>
    </row>
    <row r="4257" spans="55:55" hidden="1" x14ac:dyDescent="0.2">
      <c r="BC4257" s="6"/>
    </row>
    <row r="4258" spans="55:55" hidden="1" x14ac:dyDescent="0.2">
      <c r="BC4258" s="6"/>
    </row>
    <row r="4259" spans="55:55" hidden="1" x14ac:dyDescent="0.2">
      <c r="BC4259" s="6"/>
    </row>
    <row r="4260" spans="55:55" hidden="1" x14ac:dyDescent="0.2">
      <c r="BC4260" s="6"/>
    </row>
    <row r="4261" spans="55:55" hidden="1" x14ac:dyDescent="0.2">
      <c r="BC4261" s="6"/>
    </row>
    <row r="4262" spans="55:55" hidden="1" x14ac:dyDescent="0.2">
      <c r="BC4262" s="6"/>
    </row>
    <row r="4263" spans="55:55" hidden="1" x14ac:dyDescent="0.2">
      <c r="BC4263" s="6"/>
    </row>
    <row r="4264" spans="55:55" hidden="1" x14ac:dyDescent="0.2">
      <c r="BC4264" s="6"/>
    </row>
    <row r="4265" spans="55:55" hidden="1" x14ac:dyDescent="0.2">
      <c r="BC4265" s="6"/>
    </row>
    <row r="4266" spans="55:55" hidden="1" x14ac:dyDescent="0.2">
      <c r="BC4266" s="6"/>
    </row>
    <row r="4267" spans="55:55" hidden="1" x14ac:dyDescent="0.2">
      <c r="BC4267" s="6"/>
    </row>
    <row r="4268" spans="55:55" hidden="1" x14ac:dyDescent="0.2">
      <c r="BC4268" s="6"/>
    </row>
    <row r="4269" spans="55:55" hidden="1" x14ac:dyDescent="0.2">
      <c r="BC4269" s="6"/>
    </row>
    <row r="4270" spans="55:55" hidden="1" x14ac:dyDescent="0.2">
      <c r="BC4270" s="6"/>
    </row>
    <row r="4271" spans="55:55" hidden="1" x14ac:dyDescent="0.2">
      <c r="BC4271" s="6"/>
    </row>
    <row r="4272" spans="55:55" hidden="1" x14ac:dyDescent="0.2">
      <c r="BC4272" s="6"/>
    </row>
    <row r="4273" spans="55:55" hidden="1" x14ac:dyDescent="0.2">
      <c r="BC4273" s="6"/>
    </row>
    <row r="4274" spans="55:55" hidden="1" x14ac:dyDescent="0.2">
      <c r="BC4274" s="6"/>
    </row>
    <row r="4275" spans="55:55" hidden="1" x14ac:dyDescent="0.2">
      <c r="BC4275" s="6"/>
    </row>
    <row r="4276" spans="55:55" hidden="1" x14ac:dyDescent="0.2">
      <c r="BC4276" s="6"/>
    </row>
    <row r="4277" spans="55:55" hidden="1" x14ac:dyDescent="0.2">
      <c r="BC4277" s="6"/>
    </row>
    <row r="4278" spans="55:55" hidden="1" x14ac:dyDescent="0.2">
      <c r="BC4278" s="6"/>
    </row>
    <row r="4279" spans="55:55" hidden="1" x14ac:dyDescent="0.2">
      <c r="BC4279" s="6"/>
    </row>
    <row r="4280" spans="55:55" hidden="1" x14ac:dyDescent="0.2">
      <c r="BC4280" s="6"/>
    </row>
    <row r="4281" spans="55:55" hidden="1" x14ac:dyDescent="0.2">
      <c r="BC4281" s="6"/>
    </row>
    <row r="4282" spans="55:55" hidden="1" x14ac:dyDescent="0.2">
      <c r="BC4282" s="6"/>
    </row>
    <row r="4283" spans="55:55" hidden="1" x14ac:dyDescent="0.2">
      <c r="BC4283" s="6"/>
    </row>
    <row r="4284" spans="55:55" hidden="1" x14ac:dyDescent="0.2">
      <c r="BC4284" s="6"/>
    </row>
    <row r="4285" spans="55:55" hidden="1" x14ac:dyDescent="0.2">
      <c r="BC4285" s="6"/>
    </row>
    <row r="4286" spans="55:55" hidden="1" x14ac:dyDescent="0.2">
      <c r="BC4286" s="6"/>
    </row>
    <row r="4287" spans="55:55" hidden="1" x14ac:dyDescent="0.2">
      <c r="BC4287" s="6"/>
    </row>
    <row r="4288" spans="55:55" hidden="1" x14ac:dyDescent="0.2">
      <c r="BC4288" s="6"/>
    </row>
    <row r="4289" spans="55:55" hidden="1" x14ac:dyDescent="0.2">
      <c r="BC4289" s="6"/>
    </row>
    <row r="4290" spans="55:55" hidden="1" x14ac:dyDescent="0.2">
      <c r="BC4290" s="6"/>
    </row>
    <row r="4291" spans="55:55" hidden="1" x14ac:dyDescent="0.2">
      <c r="BC4291" s="6"/>
    </row>
    <row r="4292" spans="55:55" hidden="1" x14ac:dyDescent="0.2">
      <c r="BC4292" s="6"/>
    </row>
    <row r="4293" spans="55:55" hidden="1" x14ac:dyDescent="0.2">
      <c r="BC4293" s="6"/>
    </row>
    <row r="4294" spans="55:55" hidden="1" x14ac:dyDescent="0.2">
      <c r="BC4294" s="6"/>
    </row>
    <row r="4295" spans="55:55" hidden="1" x14ac:dyDescent="0.2">
      <c r="BC4295" s="6"/>
    </row>
    <row r="4296" spans="55:55" hidden="1" x14ac:dyDescent="0.2">
      <c r="BC4296" s="6"/>
    </row>
    <row r="4297" spans="55:55" hidden="1" x14ac:dyDescent="0.2">
      <c r="BC4297" s="6"/>
    </row>
    <row r="4298" spans="55:55" hidden="1" x14ac:dyDescent="0.2">
      <c r="BC4298" s="6"/>
    </row>
    <row r="4299" spans="55:55" hidden="1" x14ac:dyDescent="0.2">
      <c r="BC4299" s="6"/>
    </row>
    <row r="4300" spans="55:55" hidden="1" x14ac:dyDescent="0.2">
      <c r="BC4300" s="6"/>
    </row>
    <row r="4301" spans="55:55" hidden="1" x14ac:dyDescent="0.2">
      <c r="BC4301" s="6"/>
    </row>
    <row r="4302" spans="55:55" hidden="1" x14ac:dyDescent="0.2">
      <c r="BC4302" s="6"/>
    </row>
    <row r="4303" spans="55:55" hidden="1" x14ac:dyDescent="0.2">
      <c r="BC4303" s="6"/>
    </row>
    <row r="4304" spans="55:55" hidden="1" x14ac:dyDescent="0.2">
      <c r="BC4304" s="6"/>
    </row>
    <row r="4305" spans="55:55" hidden="1" x14ac:dyDescent="0.2">
      <c r="BC4305" s="6"/>
    </row>
    <row r="4306" spans="55:55" hidden="1" x14ac:dyDescent="0.2">
      <c r="BC4306" s="6"/>
    </row>
    <row r="4307" spans="55:55" hidden="1" x14ac:dyDescent="0.2">
      <c r="BC4307" s="6"/>
    </row>
    <row r="4308" spans="55:55" hidden="1" x14ac:dyDescent="0.2">
      <c r="BC4308" s="6"/>
    </row>
    <row r="4309" spans="55:55" hidden="1" x14ac:dyDescent="0.2">
      <c r="BC4309" s="6"/>
    </row>
    <row r="4310" spans="55:55" hidden="1" x14ac:dyDescent="0.2">
      <c r="BC4310" s="6"/>
    </row>
    <row r="4311" spans="55:55" hidden="1" x14ac:dyDescent="0.2">
      <c r="BC4311" s="6"/>
    </row>
    <row r="4312" spans="55:55" hidden="1" x14ac:dyDescent="0.2">
      <c r="BC4312" s="6"/>
    </row>
    <row r="4313" spans="55:55" hidden="1" x14ac:dyDescent="0.2">
      <c r="BC4313" s="6"/>
    </row>
    <row r="4314" spans="55:55" hidden="1" x14ac:dyDescent="0.2">
      <c r="BC4314" s="6"/>
    </row>
    <row r="4315" spans="55:55" hidden="1" x14ac:dyDescent="0.2">
      <c r="BC4315" s="6"/>
    </row>
    <row r="4316" spans="55:55" hidden="1" x14ac:dyDescent="0.2">
      <c r="BC4316" s="6"/>
    </row>
    <row r="4317" spans="55:55" hidden="1" x14ac:dyDescent="0.2">
      <c r="BC4317" s="6"/>
    </row>
    <row r="4318" spans="55:55" hidden="1" x14ac:dyDescent="0.2">
      <c r="BC4318" s="6"/>
    </row>
    <row r="4319" spans="55:55" hidden="1" x14ac:dyDescent="0.2">
      <c r="BC4319" s="6"/>
    </row>
    <row r="4320" spans="55:55" hidden="1" x14ac:dyDescent="0.2">
      <c r="BC4320" s="6"/>
    </row>
    <row r="4321" spans="55:55" hidden="1" x14ac:dyDescent="0.2">
      <c r="BC4321" s="6"/>
    </row>
    <row r="4322" spans="55:55" hidden="1" x14ac:dyDescent="0.2">
      <c r="BC4322" s="6"/>
    </row>
    <row r="4323" spans="55:55" hidden="1" x14ac:dyDescent="0.2">
      <c r="BC4323" s="6"/>
    </row>
    <row r="4324" spans="55:55" hidden="1" x14ac:dyDescent="0.2">
      <c r="BC4324" s="6"/>
    </row>
    <row r="4325" spans="55:55" hidden="1" x14ac:dyDescent="0.2">
      <c r="BC4325" s="6"/>
    </row>
    <row r="4326" spans="55:55" hidden="1" x14ac:dyDescent="0.2">
      <c r="BC4326" s="6"/>
    </row>
    <row r="4327" spans="55:55" hidden="1" x14ac:dyDescent="0.2">
      <c r="BC4327" s="6"/>
    </row>
    <row r="4328" spans="55:55" hidden="1" x14ac:dyDescent="0.2">
      <c r="BC4328" s="6"/>
    </row>
    <row r="4329" spans="55:55" hidden="1" x14ac:dyDescent="0.2">
      <c r="BC4329" s="6"/>
    </row>
    <row r="4330" spans="55:55" hidden="1" x14ac:dyDescent="0.2">
      <c r="BC4330" s="6"/>
    </row>
    <row r="4331" spans="55:55" hidden="1" x14ac:dyDescent="0.2">
      <c r="BC4331" s="6"/>
    </row>
    <row r="4332" spans="55:55" hidden="1" x14ac:dyDescent="0.2">
      <c r="BC4332" s="6"/>
    </row>
    <row r="4333" spans="55:55" hidden="1" x14ac:dyDescent="0.2">
      <c r="BC4333" s="6"/>
    </row>
    <row r="4334" spans="55:55" hidden="1" x14ac:dyDescent="0.2">
      <c r="BC4334" s="6"/>
    </row>
    <row r="4335" spans="55:55" hidden="1" x14ac:dyDescent="0.2">
      <c r="BC4335" s="6"/>
    </row>
    <row r="4336" spans="55:55" hidden="1" x14ac:dyDescent="0.2">
      <c r="BC4336" s="6"/>
    </row>
    <row r="4337" spans="55:55" hidden="1" x14ac:dyDescent="0.2">
      <c r="BC4337" s="6"/>
    </row>
    <row r="4338" spans="55:55" hidden="1" x14ac:dyDescent="0.2">
      <c r="BC4338" s="6"/>
    </row>
    <row r="4339" spans="55:55" hidden="1" x14ac:dyDescent="0.2">
      <c r="BC4339" s="6"/>
    </row>
    <row r="4340" spans="55:55" hidden="1" x14ac:dyDescent="0.2">
      <c r="BC4340" s="6"/>
    </row>
    <row r="4341" spans="55:55" hidden="1" x14ac:dyDescent="0.2">
      <c r="BC4341" s="6"/>
    </row>
    <row r="4342" spans="55:55" hidden="1" x14ac:dyDescent="0.2">
      <c r="BC4342" s="6"/>
    </row>
    <row r="4343" spans="55:55" hidden="1" x14ac:dyDescent="0.2">
      <c r="BC4343" s="6"/>
    </row>
    <row r="4344" spans="55:55" hidden="1" x14ac:dyDescent="0.2">
      <c r="BC4344" s="6"/>
    </row>
    <row r="4345" spans="55:55" hidden="1" x14ac:dyDescent="0.2">
      <c r="BC4345" s="6"/>
    </row>
    <row r="4346" spans="55:55" hidden="1" x14ac:dyDescent="0.2">
      <c r="BC4346" s="6"/>
    </row>
    <row r="4347" spans="55:55" hidden="1" x14ac:dyDescent="0.2">
      <c r="BC4347" s="6"/>
    </row>
    <row r="4348" spans="55:55" hidden="1" x14ac:dyDescent="0.2">
      <c r="BC4348" s="6"/>
    </row>
    <row r="4349" spans="55:55" hidden="1" x14ac:dyDescent="0.2">
      <c r="BC4349" s="6"/>
    </row>
    <row r="4350" spans="55:55" hidden="1" x14ac:dyDescent="0.2">
      <c r="BC4350" s="6"/>
    </row>
    <row r="4351" spans="55:55" hidden="1" x14ac:dyDescent="0.2">
      <c r="BC4351" s="6"/>
    </row>
    <row r="4352" spans="55:55" hidden="1" x14ac:dyDescent="0.2">
      <c r="BC4352" s="6"/>
    </row>
    <row r="4353" spans="55:55" hidden="1" x14ac:dyDescent="0.2">
      <c r="BC4353" s="6"/>
    </row>
    <row r="4354" spans="55:55" hidden="1" x14ac:dyDescent="0.2">
      <c r="BC4354" s="6"/>
    </row>
    <row r="4355" spans="55:55" hidden="1" x14ac:dyDescent="0.2">
      <c r="BC4355" s="6"/>
    </row>
    <row r="4356" spans="55:55" hidden="1" x14ac:dyDescent="0.2">
      <c r="BC4356" s="6"/>
    </row>
    <row r="4357" spans="55:55" hidden="1" x14ac:dyDescent="0.2">
      <c r="BC4357" s="6"/>
    </row>
    <row r="4358" spans="55:55" hidden="1" x14ac:dyDescent="0.2">
      <c r="BC4358" s="6"/>
    </row>
    <row r="4359" spans="55:55" hidden="1" x14ac:dyDescent="0.2">
      <c r="BC4359" s="6"/>
    </row>
    <row r="4360" spans="55:55" hidden="1" x14ac:dyDescent="0.2">
      <c r="BC4360" s="6"/>
    </row>
    <row r="4361" spans="55:55" hidden="1" x14ac:dyDescent="0.2">
      <c r="BC4361" s="6"/>
    </row>
    <row r="4362" spans="55:55" hidden="1" x14ac:dyDescent="0.2">
      <c r="BC4362" s="6"/>
    </row>
    <row r="4363" spans="55:55" hidden="1" x14ac:dyDescent="0.2">
      <c r="BC4363" s="6"/>
    </row>
    <row r="4364" spans="55:55" hidden="1" x14ac:dyDescent="0.2">
      <c r="BC4364" s="6"/>
    </row>
    <row r="4365" spans="55:55" hidden="1" x14ac:dyDescent="0.2">
      <c r="BC4365" s="6"/>
    </row>
    <row r="4366" spans="55:55" hidden="1" x14ac:dyDescent="0.2">
      <c r="BC4366" s="6"/>
    </row>
    <row r="4367" spans="55:55" hidden="1" x14ac:dyDescent="0.2">
      <c r="BC4367" s="6"/>
    </row>
    <row r="4368" spans="55:55" hidden="1" x14ac:dyDescent="0.2">
      <c r="BC4368" s="6"/>
    </row>
    <row r="4369" spans="55:55" hidden="1" x14ac:dyDescent="0.2">
      <c r="BC4369" s="6"/>
    </row>
    <row r="4370" spans="55:55" hidden="1" x14ac:dyDescent="0.2">
      <c r="BC4370" s="6"/>
    </row>
    <row r="4371" spans="55:55" hidden="1" x14ac:dyDescent="0.2">
      <c r="BC4371" s="6"/>
    </row>
    <row r="4372" spans="55:55" hidden="1" x14ac:dyDescent="0.2">
      <c r="BC4372" s="6"/>
    </row>
    <row r="4373" spans="55:55" hidden="1" x14ac:dyDescent="0.2">
      <c r="BC4373" s="6"/>
    </row>
    <row r="4374" spans="55:55" hidden="1" x14ac:dyDescent="0.2">
      <c r="BC4374" s="6"/>
    </row>
    <row r="4375" spans="55:55" hidden="1" x14ac:dyDescent="0.2">
      <c r="BC4375" s="6"/>
    </row>
    <row r="4376" spans="55:55" hidden="1" x14ac:dyDescent="0.2">
      <c r="BC4376" s="6"/>
    </row>
    <row r="4377" spans="55:55" hidden="1" x14ac:dyDescent="0.2">
      <c r="BC4377" s="6"/>
    </row>
    <row r="4378" spans="55:55" hidden="1" x14ac:dyDescent="0.2">
      <c r="BC4378" s="6"/>
    </row>
    <row r="4379" spans="55:55" hidden="1" x14ac:dyDescent="0.2">
      <c r="BC4379" s="6"/>
    </row>
    <row r="4380" spans="55:55" hidden="1" x14ac:dyDescent="0.2">
      <c r="BC4380" s="6"/>
    </row>
    <row r="4381" spans="55:55" hidden="1" x14ac:dyDescent="0.2">
      <c r="BC4381" s="6"/>
    </row>
    <row r="4382" spans="55:55" hidden="1" x14ac:dyDescent="0.2">
      <c r="BC4382" s="6"/>
    </row>
    <row r="4383" spans="55:55" hidden="1" x14ac:dyDescent="0.2">
      <c r="BC4383" s="6"/>
    </row>
    <row r="4384" spans="55:55" hidden="1" x14ac:dyDescent="0.2">
      <c r="BC4384" s="6"/>
    </row>
    <row r="4385" spans="55:55" hidden="1" x14ac:dyDescent="0.2">
      <c r="BC4385" s="6"/>
    </row>
    <row r="4386" spans="55:55" hidden="1" x14ac:dyDescent="0.2">
      <c r="BC4386" s="6"/>
    </row>
    <row r="4387" spans="55:55" hidden="1" x14ac:dyDescent="0.2">
      <c r="BC4387" s="6"/>
    </row>
    <row r="4388" spans="55:55" hidden="1" x14ac:dyDescent="0.2">
      <c r="BC4388" s="6"/>
    </row>
    <row r="4389" spans="55:55" hidden="1" x14ac:dyDescent="0.2">
      <c r="BC4389" s="6"/>
    </row>
    <row r="4390" spans="55:55" hidden="1" x14ac:dyDescent="0.2">
      <c r="BC4390" s="6"/>
    </row>
    <row r="4391" spans="55:55" hidden="1" x14ac:dyDescent="0.2">
      <c r="BC4391" s="6"/>
    </row>
    <row r="4392" spans="55:55" hidden="1" x14ac:dyDescent="0.2">
      <c r="BC4392" s="6"/>
    </row>
    <row r="4393" spans="55:55" hidden="1" x14ac:dyDescent="0.2">
      <c r="BC4393" s="6"/>
    </row>
    <row r="4394" spans="55:55" hidden="1" x14ac:dyDescent="0.2">
      <c r="BC4394" s="6"/>
    </row>
    <row r="4395" spans="55:55" hidden="1" x14ac:dyDescent="0.2">
      <c r="BC4395" s="6"/>
    </row>
    <row r="4396" spans="55:55" hidden="1" x14ac:dyDescent="0.2">
      <c r="BC4396" s="6"/>
    </row>
    <row r="4397" spans="55:55" hidden="1" x14ac:dyDescent="0.2">
      <c r="BC4397" s="6"/>
    </row>
    <row r="4398" spans="55:55" hidden="1" x14ac:dyDescent="0.2">
      <c r="BC4398" s="6"/>
    </row>
    <row r="4399" spans="55:55" hidden="1" x14ac:dyDescent="0.2">
      <c r="BC4399" s="6"/>
    </row>
    <row r="4400" spans="55:55" hidden="1" x14ac:dyDescent="0.2">
      <c r="BC4400" s="6"/>
    </row>
    <row r="4401" spans="55:55" hidden="1" x14ac:dyDescent="0.2">
      <c r="BC4401" s="6"/>
    </row>
    <row r="4402" spans="55:55" hidden="1" x14ac:dyDescent="0.2">
      <c r="BC4402" s="6"/>
    </row>
    <row r="4403" spans="55:55" hidden="1" x14ac:dyDescent="0.2">
      <c r="BC4403" s="6"/>
    </row>
    <row r="4404" spans="55:55" hidden="1" x14ac:dyDescent="0.2">
      <c r="BC4404" s="6"/>
    </row>
    <row r="4405" spans="55:55" hidden="1" x14ac:dyDescent="0.2">
      <c r="BC4405" s="6"/>
    </row>
    <row r="4406" spans="55:55" hidden="1" x14ac:dyDescent="0.2">
      <c r="BC4406" s="6"/>
    </row>
    <row r="4407" spans="55:55" hidden="1" x14ac:dyDescent="0.2">
      <c r="BC4407" s="6"/>
    </row>
    <row r="4408" spans="55:55" hidden="1" x14ac:dyDescent="0.2">
      <c r="BC4408" s="6"/>
    </row>
    <row r="4409" spans="55:55" hidden="1" x14ac:dyDescent="0.2">
      <c r="BC4409" s="6"/>
    </row>
    <row r="4410" spans="55:55" hidden="1" x14ac:dyDescent="0.2">
      <c r="BC4410" s="6"/>
    </row>
    <row r="4411" spans="55:55" hidden="1" x14ac:dyDescent="0.2">
      <c r="BC4411" s="6"/>
    </row>
    <row r="4412" spans="55:55" hidden="1" x14ac:dyDescent="0.2">
      <c r="BC4412" s="6"/>
    </row>
    <row r="4413" spans="55:55" hidden="1" x14ac:dyDescent="0.2">
      <c r="BC4413" s="6"/>
    </row>
    <row r="4414" spans="55:55" hidden="1" x14ac:dyDescent="0.2">
      <c r="BC4414" s="6"/>
    </row>
    <row r="4415" spans="55:55" hidden="1" x14ac:dyDescent="0.2">
      <c r="BC4415" s="6"/>
    </row>
    <row r="4416" spans="55:55" hidden="1" x14ac:dyDescent="0.2">
      <c r="BC4416" s="6"/>
    </row>
    <row r="4417" spans="55:55" hidden="1" x14ac:dyDescent="0.2">
      <c r="BC4417" s="6"/>
    </row>
    <row r="4418" spans="55:55" hidden="1" x14ac:dyDescent="0.2">
      <c r="BC4418" s="6"/>
    </row>
    <row r="4419" spans="55:55" hidden="1" x14ac:dyDescent="0.2">
      <c r="BC4419" s="6"/>
    </row>
    <row r="4420" spans="55:55" hidden="1" x14ac:dyDescent="0.2">
      <c r="BC4420" s="6"/>
    </row>
    <row r="4421" spans="55:55" hidden="1" x14ac:dyDescent="0.2">
      <c r="BC4421" s="6"/>
    </row>
    <row r="4422" spans="55:55" hidden="1" x14ac:dyDescent="0.2">
      <c r="BC4422" s="6"/>
    </row>
    <row r="4423" spans="55:55" hidden="1" x14ac:dyDescent="0.2">
      <c r="BC4423" s="6"/>
    </row>
    <row r="4424" spans="55:55" hidden="1" x14ac:dyDescent="0.2">
      <c r="BC4424" s="6"/>
    </row>
    <row r="4425" spans="55:55" hidden="1" x14ac:dyDescent="0.2">
      <c r="BC4425" s="6"/>
    </row>
    <row r="4426" spans="55:55" hidden="1" x14ac:dyDescent="0.2">
      <c r="BC4426" s="6"/>
    </row>
    <row r="4427" spans="55:55" hidden="1" x14ac:dyDescent="0.2">
      <c r="BC4427" s="6"/>
    </row>
    <row r="4428" spans="55:55" hidden="1" x14ac:dyDescent="0.2">
      <c r="BC4428" s="6"/>
    </row>
    <row r="4429" spans="55:55" hidden="1" x14ac:dyDescent="0.2">
      <c r="BC4429" s="6"/>
    </row>
    <row r="4430" spans="55:55" hidden="1" x14ac:dyDescent="0.2">
      <c r="BC4430" s="6"/>
    </row>
    <row r="4431" spans="55:55" hidden="1" x14ac:dyDescent="0.2">
      <c r="BC4431" s="6"/>
    </row>
    <row r="4432" spans="55:55" hidden="1" x14ac:dyDescent="0.2">
      <c r="BC4432" s="6"/>
    </row>
    <row r="4433" spans="55:55" hidden="1" x14ac:dyDescent="0.2">
      <c r="BC4433" s="6"/>
    </row>
    <row r="4434" spans="55:55" hidden="1" x14ac:dyDescent="0.2">
      <c r="BC4434" s="6"/>
    </row>
    <row r="4435" spans="55:55" hidden="1" x14ac:dyDescent="0.2">
      <c r="BC4435" s="6"/>
    </row>
    <row r="4436" spans="55:55" hidden="1" x14ac:dyDescent="0.2">
      <c r="BC4436" s="6"/>
    </row>
    <row r="4437" spans="55:55" hidden="1" x14ac:dyDescent="0.2">
      <c r="BC4437" s="6"/>
    </row>
    <row r="4438" spans="55:55" hidden="1" x14ac:dyDescent="0.2">
      <c r="BC4438" s="6"/>
    </row>
    <row r="4439" spans="55:55" hidden="1" x14ac:dyDescent="0.2">
      <c r="BC4439" s="6"/>
    </row>
    <row r="4440" spans="55:55" hidden="1" x14ac:dyDescent="0.2">
      <c r="BC4440" s="6"/>
    </row>
    <row r="4441" spans="55:55" hidden="1" x14ac:dyDescent="0.2">
      <c r="BC4441" s="6"/>
    </row>
    <row r="4442" spans="55:55" hidden="1" x14ac:dyDescent="0.2">
      <c r="BC4442" s="6"/>
    </row>
    <row r="4443" spans="55:55" hidden="1" x14ac:dyDescent="0.2">
      <c r="BC4443" s="6"/>
    </row>
    <row r="4444" spans="55:55" hidden="1" x14ac:dyDescent="0.2">
      <c r="BC4444" s="6"/>
    </row>
    <row r="4445" spans="55:55" hidden="1" x14ac:dyDescent="0.2">
      <c r="BC4445" s="6"/>
    </row>
    <row r="4446" spans="55:55" hidden="1" x14ac:dyDescent="0.2">
      <c r="BC4446" s="6"/>
    </row>
    <row r="4447" spans="55:55" hidden="1" x14ac:dyDescent="0.2">
      <c r="BC4447" s="6"/>
    </row>
    <row r="4448" spans="55:55" hidden="1" x14ac:dyDescent="0.2">
      <c r="BC4448" s="6"/>
    </row>
    <row r="4449" spans="55:55" hidden="1" x14ac:dyDescent="0.2">
      <c r="BC4449" s="6"/>
    </row>
    <row r="4450" spans="55:55" hidden="1" x14ac:dyDescent="0.2">
      <c r="BC4450" s="6"/>
    </row>
    <row r="4451" spans="55:55" hidden="1" x14ac:dyDescent="0.2">
      <c r="BC4451" s="6"/>
    </row>
    <row r="4452" spans="55:55" hidden="1" x14ac:dyDescent="0.2">
      <c r="BC4452" s="6"/>
    </row>
    <row r="4453" spans="55:55" hidden="1" x14ac:dyDescent="0.2">
      <c r="BC4453" s="6"/>
    </row>
    <row r="4454" spans="55:55" hidden="1" x14ac:dyDescent="0.2">
      <c r="BC4454" s="6"/>
    </row>
    <row r="4455" spans="55:55" hidden="1" x14ac:dyDescent="0.2">
      <c r="BC4455" s="6"/>
    </row>
    <row r="4456" spans="55:55" hidden="1" x14ac:dyDescent="0.2">
      <c r="BC4456" s="6"/>
    </row>
    <row r="4457" spans="55:55" hidden="1" x14ac:dyDescent="0.2">
      <c r="BC4457" s="6"/>
    </row>
    <row r="4458" spans="55:55" hidden="1" x14ac:dyDescent="0.2">
      <c r="BC4458" s="6"/>
    </row>
    <row r="4459" spans="55:55" hidden="1" x14ac:dyDescent="0.2">
      <c r="BC4459" s="6"/>
    </row>
    <row r="4460" spans="55:55" hidden="1" x14ac:dyDescent="0.2">
      <c r="BC4460" s="6"/>
    </row>
    <row r="4461" spans="55:55" hidden="1" x14ac:dyDescent="0.2">
      <c r="BC4461" s="6"/>
    </row>
    <row r="4462" spans="55:55" hidden="1" x14ac:dyDescent="0.2">
      <c r="BC4462" s="6"/>
    </row>
    <row r="4463" spans="55:55" hidden="1" x14ac:dyDescent="0.2">
      <c r="BC4463" s="6"/>
    </row>
    <row r="4464" spans="55:55" hidden="1" x14ac:dyDescent="0.2">
      <c r="BC4464" s="6"/>
    </row>
    <row r="4465" spans="55:55" hidden="1" x14ac:dyDescent="0.2">
      <c r="BC4465" s="6"/>
    </row>
    <row r="4466" spans="55:55" hidden="1" x14ac:dyDescent="0.2">
      <c r="BC4466" s="6"/>
    </row>
    <row r="4467" spans="55:55" hidden="1" x14ac:dyDescent="0.2">
      <c r="BC4467" s="6"/>
    </row>
    <row r="4468" spans="55:55" hidden="1" x14ac:dyDescent="0.2">
      <c r="BC4468" s="6"/>
    </row>
    <row r="4469" spans="55:55" hidden="1" x14ac:dyDescent="0.2">
      <c r="BC4469" s="6"/>
    </row>
    <row r="4470" spans="55:55" hidden="1" x14ac:dyDescent="0.2">
      <c r="BC4470" s="6"/>
    </row>
    <row r="4471" spans="55:55" hidden="1" x14ac:dyDescent="0.2">
      <c r="BC4471" s="6"/>
    </row>
    <row r="4472" spans="55:55" hidden="1" x14ac:dyDescent="0.2">
      <c r="BC4472" s="6"/>
    </row>
    <row r="4473" spans="55:55" hidden="1" x14ac:dyDescent="0.2">
      <c r="BC4473" s="6"/>
    </row>
    <row r="4474" spans="55:55" hidden="1" x14ac:dyDescent="0.2">
      <c r="BC4474" s="6"/>
    </row>
    <row r="4475" spans="55:55" hidden="1" x14ac:dyDescent="0.2">
      <c r="BC4475" s="6"/>
    </row>
    <row r="4476" spans="55:55" hidden="1" x14ac:dyDescent="0.2">
      <c r="BC4476" s="6"/>
    </row>
    <row r="4477" spans="55:55" hidden="1" x14ac:dyDescent="0.2">
      <c r="BC4477" s="6"/>
    </row>
    <row r="4478" spans="55:55" hidden="1" x14ac:dyDescent="0.2">
      <c r="BC4478" s="6"/>
    </row>
    <row r="4479" spans="55:55" hidden="1" x14ac:dyDescent="0.2">
      <c r="BC4479" s="6"/>
    </row>
    <row r="4480" spans="55:55" hidden="1" x14ac:dyDescent="0.2">
      <c r="BC4480" s="6"/>
    </row>
    <row r="4481" spans="55:55" hidden="1" x14ac:dyDescent="0.2">
      <c r="BC4481" s="6"/>
    </row>
    <row r="4482" spans="55:55" hidden="1" x14ac:dyDescent="0.2">
      <c r="BC4482" s="6"/>
    </row>
    <row r="4483" spans="55:55" hidden="1" x14ac:dyDescent="0.2">
      <c r="BC4483" s="6"/>
    </row>
    <row r="4484" spans="55:55" hidden="1" x14ac:dyDescent="0.2">
      <c r="BC4484" s="6"/>
    </row>
    <row r="4485" spans="55:55" hidden="1" x14ac:dyDescent="0.2">
      <c r="BC4485" s="6"/>
    </row>
    <row r="4486" spans="55:55" hidden="1" x14ac:dyDescent="0.2">
      <c r="BC4486" s="6"/>
    </row>
    <row r="4487" spans="55:55" hidden="1" x14ac:dyDescent="0.2">
      <c r="BC4487" s="6"/>
    </row>
    <row r="4488" spans="55:55" hidden="1" x14ac:dyDescent="0.2">
      <c r="BC4488" s="6"/>
    </row>
    <row r="4489" spans="55:55" hidden="1" x14ac:dyDescent="0.2">
      <c r="BC4489" s="6"/>
    </row>
    <row r="4490" spans="55:55" hidden="1" x14ac:dyDescent="0.2">
      <c r="BC4490" s="6"/>
    </row>
    <row r="4491" spans="55:55" hidden="1" x14ac:dyDescent="0.2">
      <c r="BC4491" s="6"/>
    </row>
    <row r="4492" spans="55:55" hidden="1" x14ac:dyDescent="0.2">
      <c r="BC4492" s="6"/>
    </row>
    <row r="4493" spans="55:55" hidden="1" x14ac:dyDescent="0.2">
      <c r="BC4493" s="6"/>
    </row>
    <row r="4494" spans="55:55" hidden="1" x14ac:dyDescent="0.2">
      <c r="BC4494" s="6"/>
    </row>
    <row r="4495" spans="55:55" hidden="1" x14ac:dyDescent="0.2">
      <c r="BC4495" s="6"/>
    </row>
    <row r="4496" spans="55:55" hidden="1" x14ac:dyDescent="0.2">
      <c r="BC4496" s="6"/>
    </row>
    <row r="4497" spans="55:55" hidden="1" x14ac:dyDescent="0.2">
      <c r="BC4497" s="6"/>
    </row>
    <row r="4498" spans="55:55" hidden="1" x14ac:dyDescent="0.2">
      <c r="BC4498" s="6"/>
    </row>
    <row r="4499" spans="55:55" hidden="1" x14ac:dyDescent="0.2">
      <c r="BC4499" s="6"/>
    </row>
    <row r="4500" spans="55:55" hidden="1" x14ac:dyDescent="0.2">
      <c r="BC4500" s="6"/>
    </row>
    <row r="4501" spans="55:55" hidden="1" x14ac:dyDescent="0.2">
      <c r="BC4501" s="6"/>
    </row>
    <row r="4502" spans="55:55" hidden="1" x14ac:dyDescent="0.2">
      <c r="BC4502" s="6"/>
    </row>
    <row r="4503" spans="55:55" hidden="1" x14ac:dyDescent="0.2">
      <c r="BC4503" s="6"/>
    </row>
    <row r="4504" spans="55:55" hidden="1" x14ac:dyDescent="0.2">
      <c r="BC4504" s="6"/>
    </row>
    <row r="4505" spans="55:55" hidden="1" x14ac:dyDescent="0.2">
      <c r="BC4505" s="6"/>
    </row>
    <row r="4506" spans="55:55" hidden="1" x14ac:dyDescent="0.2">
      <c r="BC4506" s="6"/>
    </row>
    <row r="4507" spans="55:55" hidden="1" x14ac:dyDescent="0.2">
      <c r="BC4507" s="6"/>
    </row>
    <row r="4508" spans="55:55" hidden="1" x14ac:dyDescent="0.2">
      <c r="BC4508" s="6"/>
    </row>
    <row r="4509" spans="55:55" hidden="1" x14ac:dyDescent="0.2">
      <c r="BC4509" s="6"/>
    </row>
    <row r="4510" spans="55:55" hidden="1" x14ac:dyDescent="0.2">
      <c r="BC4510" s="6"/>
    </row>
    <row r="4511" spans="55:55" hidden="1" x14ac:dyDescent="0.2">
      <c r="BC4511" s="6"/>
    </row>
    <row r="4512" spans="55:55" hidden="1" x14ac:dyDescent="0.2">
      <c r="BC4512" s="6"/>
    </row>
    <row r="4513" spans="55:55" hidden="1" x14ac:dyDescent="0.2">
      <c r="BC4513" s="6"/>
    </row>
    <row r="4514" spans="55:55" hidden="1" x14ac:dyDescent="0.2">
      <c r="BC4514" s="6"/>
    </row>
    <row r="4515" spans="55:55" hidden="1" x14ac:dyDescent="0.2">
      <c r="BC4515" s="6"/>
    </row>
    <row r="4516" spans="55:55" hidden="1" x14ac:dyDescent="0.2">
      <c r="BC4516" s="6"/>
    </row>
    <row r="4517" spans="55:55" hidden="1" x14ac:dyDescent="0.2">
      <c r="BC4517" s="6"/>
    </row>
    <row r="4518" spans="55:55" hidden="1" x14ac:dyDescent="0.2">
      <c r="BC4518" s="6"/>
    </row>
    <row r="4519" spans="55:55" hidden="1" x14ac:dyDescent="0.2">
      <c r="BC4519" s="6"/>
    </row>
    <row r="4520" spans="55:55" hidden="1" x14ac:dyDescent="0.2">
      <c r="BC4520" s="6"/>
    </row>
    <row r="4521" spans="55:55" hidden="1" x14ac:dyDescent="0.2">
      <c r="BC4521" s="6"/>
    </row>
    <row r="4522" spans="55:55" hidden="1" x14ac:dyDescent="0.2">
      <c r="BC4522" s="6"/>
    </row>
    <row r="4523" spans="55:55" hidden="1" x14ac:dyDescent="0.2">
      <c r="BC4523" s="6"/>
    </row>
    <row r="4524" spans="55:55" hidden="1" x14ac:dyDescent="0.2">
      <c r="BC4524" s="6"/>
    </row>
    <row r="4525" spans="55:55" hidden="1" x14ac:dyDescent="0.2">
      <c r="BC4525" s="6"/>
    </row>
    <row r="4526" spans="55:55" hidden="1" x14ac:dyDescent="0.2">
      <c r="BC4526" s="6"/>
    </row>
    <row r="4527" spans="55:55" hidden="1" x14ac:dyDescent="0.2">
      <c r="BC4527" s="6"/>
    </row>
    <row r="4528" spans="55:55" hidden="1" x14ac:dyDescent="0.2">
      <c r="BC4528" s="6"/>
    </row>
    <row r="4529" spans="55:55" hidden="1" x14ac:dyDescent="0.2">
      <c r="BC4529" s="6"/>
    </row>
    <row r="4530" spans="55:55" hidden="1" x14ac:dyDescent="0.2">
      <c r="BC4530" s="6"/>
    </row>
    <row r="4531" spans="55:55" hidden="1" x14ac:dyDescent="0.2">
      <c r="BC4531" s="6"/>
    </row>
    <row r="4532" spans="55:55" hidden="1" x14ac:dyDescent="0.2">
      <c r="BC4532" s="6"/>
    </row>
    <row r="4533" spans="55:55" hidden="1" x14ac:dyDescent="0.2">
      <c r="BC4533" s="6"/>
    </row>
    <row r="4534" spans="55:55" hidden="1" x14ac:dyDescent="0.2">
      <c r="BC4534" s="6"/>
    </row>
    <row r="4535" spans="55:55" hidden="1" x14ac:dyDescent="0.2">
      <c r="BC4535" s="6"/>
    </row>
    <row r="4536" spans="55:55" hidden="1" x14ac:dyDescent="0.2">
      <c r="BC4536" s="6"/>
    </row>
    <row r="4537" spans="55:55" hidden="1" x14ac:dyDescent="0.2">
      <c r="BC4537" s="6"/>
    </row>
    <row r="4538" spans="55:55" hidden="1" x14ac:dyDescent="0.2">
      <c r="BC4538" s="6"/>
    </row>
    <row r="4539" spans="55:55" hidden="1" x14ac:dyDescent="0.2">
      <c r="BC4539" s="6"/>
    </row>
    <row r="4540" spans="55:55" hidden="1" x14ac:dyDescent="0.2">
      <c r="BC4540" s="6"/>
    </row>
    <row r="4541" spans="55:55" hidden="1" x14ac:dyDescent="0.2">
      <c r="BC4541" s="6"/>
    </row>
    <row r="4542" spans="55:55" hidden="1" x14ac:dyDescent="0.2">
      <c r="BC4542" s="6"/>
    </row>
    <row r="4543" spans="55:55" hidden="1" x14ac:dyDescent="0.2">
      <c r="BC4543" s="6"/>
    </row>
    <row r="4544" spans="55:55" hidden="1" x14ac:dyDescent="0.2">
      <c r="BC4544" s="6"/>
    </row>
    <row r="4545" spans="55:55" hidden="1" x14ac:dyDescent="0.2">
      <c r="BC4545" s="6"/>
    </row>
    <row r="4546" spans="55:55" hidden="1" x14ac:dyDescent="0.2">
      <c r="BC4546" s="6"/>
    </row>
    <row r="4547" spans="55:55" hidden="1" x14ac:dyDescent="0.2">
      <c r="BC4547" s="6"/>
    </row>
    <row r="4548" spans="55:55" hidden="1" x14ac:dyDescent="0.2">
      <c r="BC4548" s="6"/>
    </row>
    <row r="4549" spans="55:55" hidden="1" x14ac:dyDescent="0.2">
      <c r="BC4549" s="6"/>
    </row>
    <row r="4550" spans="55:55" hidden="1" x14ac:dyDescent="0.2">
      <c r="BC4550" s="6"/>
    </row>
    <row r="4551" spans="55:55" hidden="1" x14ac:dyDescent="0.2">
      <c r="BC4551" s="6"/>
    </row>
    <row r="4552" spans="55:55" hidden="1" x14ac:dyDescent="0.2">
      <c r="BC4552" s="6"/>
    </row>
    <row r="4553" spans="55:55" hidden="1" x14ac:dyDescent="0.2">
      <c r="BC4553" s="6"/>
    </row>
    <row r="4554" spans="55:55" hidden="1" x14ac:dyDescent="0.2">
      <c r="BC4554" s="6"/>
    </row>
    <row r="4555" spans="55:55" hidden="1" x14ac:dyDescent="0.2">
      <c r="BC4555" s="6"/>
    </row>
    <row r="4556" spans="55:55" hidden="1" x14ac:dyDescent="0.2">
      <c r="BC4556" s="6"/>
    </row>
    <row r="4557" spans="55:55" hidden="1" x14ac:dyDescent="0.2">
      <c r="BC4557" s="6"/>
    </row>
    <row r="4558" spans="55:55" hidden="1" x14ac:dyDescent="0.2">
      <c r="BC4558" s="6"/>
    </row>
    <row r="4559" spans="55:55" hidden="1" x14ac:dyDescent="0.2">
      <c r="BC4559" s="6"/>
    </row>
    <row r="4560" spans="55:55" hidden="1" x14ac:dyDescent="0.2">
      <c r="BC4560" s="6"/>
    </row>
    <row r="4561" spans="55:55" hidden="1" x14ac:dyDescent="0.2">
      <c r="BC4561" s="6"/>
    </row>
    <row r="4562" spans="55:55" hidden="1" x14ac:dyDescent="0.2">
      <c r="BC4562" s="6"/>
    </row>
    <row r="4563" spans="55:55" hidden="1" x14ac:dyDescent="0.2">
      <c r="BC4563" s="6"/>
    </row>
    <row r="4564" spans="55:55" hidden="1" x14ac:dyDescent="0.2">
      <c r="BC4564" s="6"/>
    </row>
    <row r="4565" spans="55:55" hidden="1" x14ac:dyDescent="0.2">
      <c r="BC4565" s="6"/>
    </row>
    <row r="4566" spans="55:55" hidden="1" x14ac:dyDescent="0.2">
      <c r="BC4566" s="6"/>
    </row>
    <row r="4567" spans="55:55" hidden="1" x14ac:dyDescent="0.2">
      <c r="BC4567" s="6"/>
    </row>
    <row r="4568" spans="55:55" hidden="1" x14ac:dyDescent="0.2">
      <c r="BC4568" s="6"/>
    </row>
    <row r="4569" spans="55:55" hidden="1" x14ac:dyDescent="0.2">
      <c r="BC4569" s="6"/>
    </row>
    <row r="4570" spans="55:55" hidden="1" x14ac:dyDescent="0.2">
      <c r="BC4570" s="6"/>
    </row>
    <row r="4571" spans="55:55" hidden="1" x14ac:dyDescent="0.2">
      <c r="BC4571" s="6"/>
    </row>
    <row r="4572" spans="55:55" hidden="1" x14ac:dyDescent="0.2">
      <c r="BC4572" s="6"/>
    </row>
    <row r="4573" spans="55:55" hidden="1" x14ac:dyDescent="0.2">
      <c r="BC4573" s="6"/>
    </row>
    <row r="4574" spans="55:55" hidden="1" x14ac:dyDescent="0.2">
      <c r="BC4574" s="6"/>
    </row>
    <row r="4575" spans="55:55" hidden="1" x14ac:dyDescent="0.2">
      <c r="BC4575" s="6"/>
    </row>
    <row r="4576" spans="55:55" hidden="1" x14ac:dyDescent="0.2">
      <c r="BC4576" s="6"/>
    </row>
    <row r="4577" spans="55:55" hidden="1" x14ac:dyDescent="0.2">
      <c r="BC4577" s="6"/>
    </row>
    <row r="4578" spans="55:55" hidden="1" x14ac:dyDescent="0.2">
      <c r="BC4578" s="6"/>
    </row>
    <row r="4579" spans="55:55" hidden="1" x14ac:dyDescent="0.2">
      <c r="BC4579" s="6"/>
    </row>
    <row r="4580" spans="55:55" hidden="1" x14ac:dyDescent="0.2">
      <c r="BC4580" s="6"/>
    </row>
    <row r="4581" spans="55:55" hidden="1" x14ac:dyDescent="0.2">
      <c r="BC4581" s="6"/>
    </row>
    <row r="4582" spans="55:55" hidden="1" x14ac:dyDescent="0.2">
      <c r="BC4582" s="6"/>
    </row>
    <row r="4583" spans="55:55" hidden="1" x14ac:dyDescent="0.2">
      <c r="BC4583" s="6"/>
    </row>
    <row r="4584" spans="55:55" hidden="1" x14ac:dyDescent="0.2">
      <c r="BC4584" s="6"/>
    </row>
    <row r="4585" spans="55:55" hidden="1" x14ac:dyDescent="0.2">
      <c r="BC4585" s="6"/>
    </row>
    <row r="4586" spans="55:55" hidden="1" x14ac:dyDescent="0.2">
      <c r="BC4586" s="6"/>
    </row>
    <row r="4587" spans="55:55" hidden="1" x14ac:dyDescent="0.2">
      <c r="BC4587" s="6"/>
    </row>
    <row r="4588" spans="55:55" hidden="1" x14ac:dyDescent="0.2">
      <c r="BC4588" s="6"/>
    </row>
    <row r="4589" spans="55:55" hidden="1" x14ac:dyDescent="0.2">
      <c r="BC4589" s="6"/>
    </row>
    <row r="4590" spans="55:55" hidden="1" x14ac:dyDescent="0.2">
      <c r="BC4590" s="6"/>
    </row>
    <row r="4591" spans="55:55" hidden="1" x14ac:dyDescent="0.2">
      <c r="BC4591" s="6"/>
    </row>
    <row r="4592" spans="55:55" hidden="1" x14ac:dyDescent="0.2">
      <c r="BC4592" s="6"/>
    </row>
    <row r="4593" spans="55:55" hidden="1" x14ac:dyDescent="0.2">
      <c r="BC4593" s="6"/>
    </row>
    <row r="4594" spans="55:55" hidden="1" x14ac:dyDescent="0.2">
      <c r="BC4594" s="6"/>
    </row>
    <row r="4595" spans="55:55" hidden="1" x14ac:dyDescent="0.2">
      <c r="BC4595" s="6"/>
    </row>
    <row r="4596" spans="55:55" hidden="1" x14ac:dyDescent="0.2">
      <c r="BC4596" s="6"/>
    </row>
    <row r="4597" spans="55:55" hidden="1" x14ac:dyDescent="0.2">
      <c r="BC4597" s="6"/>
    </row>
    <row r="4598" spans="55:55" hidden="1" x14ac:dyDescent="0.2">
      <c r="BC4598" s="6"/>
    </row>
    <row r="4599" spans="55:55" hidden="1" x14ac:dyDescent="0.2">
      <c r="BC4599" s="6"/>
    </row>
    <row r="4600" spans="55:55" hidden="1" x14ac:dyDescent="0.2">
      <c r="BC4600" s="6"/>
    </row>
    <row r="4601" spans="55:55" hidden="1" x14ac:dyDescent="0.2">
      <c r="BC4601" s="6"/>
    </row>
    <row r="4602" spans="55:55" hidden="1" x14ac:dyDescent="0.2">
      <c r="BC4602" s="6"/>
    </row>
    <row r="4603" spans="55:55" hidden="1" x14ac:dyDescent="0.2">
      <c r="BC4603" s="6"/>
    </row>
    <row r="4604" spans="55:55" hidden="1" x14ac:dyDescent="0.2">
      <c r="BC4604" s="6"/>
    </row>
    <row r="4605" spans="55:55" hidden="1" x14ac:dyDescent="0.2">
      <c r="BC4605" s="6"/>
    </row>
    <row r="4606" spans="55:55" hidden="1" x14ac:dyDescent="0.2">
      <c r="BC4606" s="6"/>
    </row>
    <row r="4607" spans="55:55" hidden="1" x14ac:dyDescent="0.2">
      <c r="BC4607" s="6"/>
    </row>
    <row r="4608" spans="55:55" hidden="1" x14ac:dyDescent="0.2">
      <c r="BC4608" s="6"/>
    </row>
    <row r="4609" spans="55:55" hidden="1" x14ac:dyDescent="0.2">
      <c r="BC4609" s="6"/>
    </row>
    <row r="4610" spans="55:55" hidden="1" x14ac:dyDescent="0.2">
      <c r="BC4610" s="6"/>
    </row>
    <row r="4611" spans="55:55" hidden="1" x14ac:dyDescent="0.2">
      <c r="BC4611" s="6"/>
    </row>
    <row r="4612" spans="55:55" hidden="1" x14ac:dyDescent="0.2">
      <c r="BC4612" s="6"/>
    </row>
    <row r="4613" spans="55:55" hidden="1" x14ac:dyDescent="0.2">
      <c r="BC4613" s="6"/>
    </row>
    <row r="4614" spans="55:55" hidden="1" x14ac:dyDescent="0.2">
      <c r="BC4614" s="6"/>
    </row>
    <row r="4615" spans="55:55" hidden="1" x14ac:dyDescent="0.2">
      <c r="BC4615" s="6"/>
    </row>
    <row r="4616" spans="55:55" hidden="1" x14ac:dyDescent="0.2">
      <c r="BC4616" s="6"/>
    </row>
    <row r="4617" spans="55:55" hidden="1" x14ac:dyDescent="0.2">
      <c r="BC4617" s="6"/>
    </row>
    <row r="4618" spans="55:55" hidden="1" x14ac:dyDescent="0.2">
      <c r="BC4618" s="6"/>
    </row>
    <row r="4619" spans="55:55" hidden="1" x14ac:dyDescent="0.2">
      <c r="BC4619" s="6"/>
    </row>
    <row r="4620" spans="55:55" hidden="1" x14ac:dyDescent="0.2">
      <c r="BC4620" s="6"/>
    </row>
    <row r="4621" spans="55:55" hidden="1" x14ac:dyDescent="0.2">
      <c r="BC4621" s="6"/>
    </row>
    <row r="4622" spans="55:55" hidden="1" x14ac:dyDescent="0.2">
      <c r="BC4622" s="6"/>
    </row>
    <row r="4623" spans="55:55" hidden="1" x14ac:dyDescent="0.2">
      <c r="BC4623" s="6"/>
    </row>
    <row r="4624" spans="55:55" hidden="1" x14ac:dyDescent="0.2">
      <c r="BC4624" s="6"/>
    </row>
    <row r="4625" spans="55:55" hidden="1" x14ac:dyDescent="0.2">
      <c r="BC4625" s="6"/>
    </row>
    <row r="4626" spans="55:55" hidden="1" x14ac:dyDescent="0.2">
      <c r="BC4626" s="6"/>
    </row>
    <row r="4627" spans="55:55" hidden="1" x14ac:dyDescent="0.2">
      <c r="BC4627" s="6"/>
    </row>
    <row r="4628" spans="55:55" hidden="1" x14ac:dyDescent="0.2">
      <c r="BC4628" s="6"/>
    </row>
    <row r="4629" spans="55:55" hidden="1" x14ac:dyDescent="0.2">
      <c r="BC4629" s="6"/>
    </row>
    <row r="4630" spans="55:55" hidden="1" x14ac:dyDescent="0.2">
      <c r="BC4630" s="6"/>
    </row>
    <row r="4631" spans="55:55" hidden="1" x14ac:dyDescent="0.2">
      <c r="BC4631" s="6"/>
    </row>
    <row r="4632" spans="55:55" hidden="1" x14ac:dyDescent="0.2">
      <c r="BC4632" s="6"/>
    </row>
    <row r="4633" spans="55:55" hidden="1" x14ac:dyDescent="0.2">
      <c r="BC4633" s="6"/>
    </row>
    <row r="4634" spans="55:55" hidden="1" x14ac:dyDescent="0.2">
      <c r="BC4634" s="6"/>
    </row>
    <row r="4635" spans="55:55" hidden="1" x14ac:dyDescent="0.2">
      <c r="BC4635" s="6"/>
    </row>
    <row r="4636" spans="55:55" hidden="1" x14ac:dyDescent="0.2">
      <c r="BC4636" s="6"/>
    </row>
    <row r="4637" spans="55:55" hidden="1" x14ac:dyDescent="0.2">
      <c r="BC4637" s="6"/>
    </row>
    <row r="4638" spans="55:55" hidden="1" x14ac:dyDescent="0.2">
      <c r="BC4638" s="6"/>
    </row>
    <row r="4639" spans="55:55" hidden="1" x14ac:dyDescent="0.2">
      <c r="BC4639" s="6"/>
    </row>
    <row r="4640" spans="55:55" hidden="1" x14ac:dyDescent="0.2">
      <c r="BC4640" s="6"/>
    </row>
    <row r="4641" spans="55:55" hidden="1" x14ac:dyDescent="0.2">
      <c r="BC4641" s="6"/>
    </row>
    <row r="4642" spans="55:55" hidden="1" x14ac:dyDescent="0.2">
      <c r="BC4642" s="6"/>
    </row>
    <row r="4643" spans="55:55" hidden="1" x14ac:dyDescent="0.2">
      <c r="BC4643" s="6"/>
    </row>
    <row r="4644" spans="55:55" hidden="1" x14ac:dyDescent="0.2">
      <c r="BC4644" s="6"/>
    </row>
    <row r="4645" spans="55:55" hidden="1" x14ac:dyDescent="0.2">
      <c r="BC4645" s="6"/>
    </row>
    <row r="4646" spans="55:55" hidden="1" x14ac:dyDescent="0.2">
      <c r="BC4646" s="6"/>
    </row>
    <row r="4647" spans="55:55" hidden="1" x14ac:dyDescent="0.2">
      <c r="BC4647" s="6"/>
    </row>
    <row r="4648" spans="55:55" hidden="1" x14ac:dyDescent="0.2">
      <c r="BC4648" s="6"/>
    </row>
    <row r="4649" spans="55:55" hidden="1" x14ac:dyDescent="0.2">
      <c r="BC4649" s="6"/>
    </row>
    <row r="4650" spans="55:55" hidden="1" x14ac:dyDescent="0.2">
      <c r="BC4650" s="6"/>
    </row>
    <row r="4651" spans="55:55" hidden="1" x14ac:dyDescent="0.2">
      <c r="BC4651" s="6"/>
    </row>
    <row r="4652" spans="55:55" hidden="1" x14ac:dyDescent="0.2">
      <c r="BC4652" s="6"/>
    </row>
    <row r="4653" spans="55:55" hidden="1" x14ac:dyDescent="0.2">
      <c r="BC4653" s="6"/>
    </row>
    <row r="4654" spans="55:55" hidden="1" x14ac:dyDescent="0.2">
      <c r="BC4654" s="6"/>
    </row>
    <row r="4655" spans="55:55" hidden="1" x14ac:dyDescent="0.2">
      <c r="BC4655" s="6"/>
    </row>
    <row r="4656" spans="55:55" hidden="1" x14ac:dyDescent="0.2">
      <c r="BC4656" s="6"/>
    </row>
    <row r="4657" spans="55:55" hidden="1" x14ac:dyDescent="0.2">
      <c r="BC4657" s="6"/>
    </row>
    <row r="4658" spans="55:55" hidden="1" x14ac:dyDescent="0.2">
      <c r="BC4658" s="6"/>
    </row>
    <row r="4659" spans="55:55" hidden="1" x14ac:dyDescent="0.2">
      <c r="BC4659" s="6"/>
    </row>
    <row r="4660" spans="55:55" hidden="1" x14ac:dyDescent="0.2">
      <c r="BC4660" s="6"/>
    </row>
    <row r="4661" spans="55:55" hidden="1" x14ac:dyDescent="0.2">
      <c r="BC4661" s="6"/>
    </row>
    <row r="4662" spans="55:55" hidden="1" x14ac:dyDescent="0.2">
      <c r="BC4662" s="6"/>
    </row>
    <row r="4663" spans="55:55" hidden="1" x14ac:dyDescent="0.2">
      <c r="BC4663" s="6"/>
    </row>
    <row r="4664" spans="55:55" hidden="1" x14ac:dyDescent="0.2">
      <c r="BC4664" s="6"/>
    </row>
    <row r="4665" spans="55:55" hidden="1" x14ac:dyDescent="0.2">
      <c r="BC4665" s="6"/>
    </row>
    <row r="4666" spans="55:55" hidden="1" x14ac:dyDescent="0.2">
      <c r="BC4666" s="6"/>
    </row>
    <row r="4667" spans="55:55" hidden="1" x14ac:dyDescent="0.2">
      <c r="BC4667" s="6"/>
    </row>
    <row r="4668" spans="55:55" hidden="1" x14ac:dyDescent="0.2">
      <c r="BC4668" s="6"/>
    </row>
    <row r="4669" spans="55:55" hidden="1" x14ac:dyDescent="0.2">
      <c r="BC4669" s="6"/>
    </row>
    <row r="4670" spans="55:55" hidden="1" x14ac:dyDescent="0.2">
      <c r="BC4670" s="6"/>
    </row>
    <row r="4671" spans="55:55" hidden="1" x14ac:dyDescent="0.2">
      <c r="BC4671" s="6"/>
    </row>
    <row r="4672" spans="55:55" hidden="1" x14ac:dyDescent="0.2">
      <c r="BC4672" s="6"/>
    </row>
    <row r="4673" spans="55:55" hidden="1" x14ac:dyDescent="0.2">
      <c r="BC4673" s="6"/>
    </row>
    <row r="4674" spans="55:55" hidden="1" x14ac:dyDescent="0.2">
      <c r="BC4674" s="6"/>
    </row>
    <row r="4675" spans="55:55" hidden="1" x14ac:dyDescent="0.2">
      <c r="BC4675" s="6"/>
    </row>
    <row r="4676" spans="55:55" hidden="1" x14ac:dyDescent="0.2">
      <c r="BC4676" s="6"/>
    </row>
    <row r="4677" spans="55:55" hidden="1" x14ac:dyDescent="0.2">
      <c r="BC4677" s="6"/>
    </row>
    <row r="4678" spans="55:55" hidden="1" x14ac:dyDescent="0.2">
      <c r="BC4678" s="6"/>
    </row>
    <row r="4679" spans="55:55" hidden="1" x14ac:dyDescent="0.2">
      <c r="BC4679" s="6"/>
    </row>
    <row r="4680" spans="55:55" hidden="1" x14ac:dyDescent="0.2">
      <c r="BC4680" s="6"/>
    </row>
    <row r="4681" spans="55:55" hidden="1" x14ac:dyDescent="0.2">
      <c r="BC4681" s="6"/>
    </row>
    <row r="4682" spans="55:55" hidden="1" x14ac:dyDescent="0.2">
      <c r="BC4682" s="6"/>
    </row>
    <row r="4683" spans="55:55" hidden="1" x14ac:dyDescent="0.2">
      <c r="BC4683" s="6"/>
    </row>
    <row r="4684" spans="55:55" hidden="1" x14ac:dyDescent="0.2">
      <c r="BC4684" s="6"/>
    </row>
    <row r="4685" spans="55:55" hidden="1" x14ac:dyDescent="0.2">
      <c r="BC4685" s="6"/>
    </row>
    <row r="4686" spans="55:55" hidden="1" x14ac:dyDescent="0.2">
      <c r="BC4686" s="6"/>
    </row>
    <row r="4687" spans="55:55" hidden="1" x14ac:dyDescent="0.2">
      <c r="BC4687" s="6"/>
    </row>
    <row r="4688" spans="55:55" hidden="1" x14ac:dyDescent="0.2">
      <c r="BC4688" s="6"/>
    </row>
    <row r="4689" spans="55:55" hidden="1" x14ac:dyDescent="0.2">
      <c r="BC4689" s="6"/>
    </row>
    <row r="4690" spans="55:55" hidden="1" x14ac:dyDescent="0.2">
      <c r="BC4690" s="6"/>
    </row>
    <row r="4691" spans="55:55" hidden="1" x14ac:dyDescent="0.2">
      <c r="BC4691" s="6"/>
    </row>
    <row r="4692" spans="55:55" hidden="1" x14ac:dyDescent="0.2">
      <c r="BC4692" s="6"/>
    </row>
    <row r="4693" spans="55:55" hidden="1" x14ac:dyDescent="0.2">
      <c r="BC4693" s="6"/>
    </row>
    <row r="4694" spans="55:55" hidden="1" x14ac:dyDescent="0.2">
      <c r="BC4694" s="6"/>
    </row>
    <row r="4695" spans="55:55" hidden="1" x14ac:dyDescent="0.2">
      <c r="BC4695" s="6"/>
    </row>
    <row r="4696" spans="55:55" hidden="1" x14ac:dyDescent="0.2">
      <c r="BC4696" s="6"/>
    </row>
    <row r="4697" spans="55:55" hidden="1" x14ac:dyDescent="0.2">
      <c r="BC4697" s="6"/>
    </row>
    <row r="4698" spans="55:55" hidden="1" x14ac:dyDescent="0.2">
      <c r="BC4698" s="6"/>
    </row>
    <row r="4699" spans="55:55" hidden="1" x14ac:dyDescent="0.2">
      <c r="BC4699" s="6"/>
    </row>
    <row r="4700" spans="55:55" hidden="1" x14ac:dyDescent="0.2">
      <c r="BC4700" s="6"/>
    </row>
    <row r="4701" spans="55:55" hidden="1" x14ac:dyDescent="0.2">
      <c r="BC4701" s="6"/>
    </row>
    <row r="4702" spans="55:55" hidden="1" x14ac:dyDescent="0.2">
      <c r="BC4702" s="6"/>
    </row>
    <row r="4703" spans="55:55" hidden="1" x14ac:dyDescent="0.2">
      <c r="BC4703" s="6"/>
    </row>
    <row r="4704" spans="55:55" hidden="1" x14ac:dyDescent="0.2">
      <c r="BC4704" s="6"/>
    </row>
    <row r="4705" spans="55:55" hidden="1" x14ac:dyDescent="0.2">
      <c r="BC4705" s="6"/>
    </row>
    <row r="4706" spans="55:55" hidden="1" x14ac:dyDescent="0.2">
      <c r="BC4706" s="6"/>
    </row>
    <row r="4707" spans="55:55" hidden="1" x14ac:dyDescent="0.2">
      <c r="BC4707" s="6"/>
    </row>
    <row r="4708" spans="55:55" hidden="1" x14ac:dyDescent="0.2">
      <c r="BC4708" s="6"/>
    </row>
    <row r="4709" spans="55:55" hidden="1" x14ac:dyDescent="0.2">
      <c r="BC4709" s="6"/>
    </row>
    <row r="4710" spans="55:55" hidden="1" x14ac:dyDescent="0.2">
      <c r="BC4710" s="6"/>
    </row>
    <row r="4711" spans="55:55" hidden="1" x14ac:dyDescent="0.2">
      <c r="BC4711" s="6"/>
    </row>
    <row r="4712" spans="55:55" hidden="1" x14ac:dyDescent="0.2">
      <c r="BC4712" s="6"/>
    </row>
    <row r="4713" spans="55:55" hidden="1" x14ac:dyDescent="0.2">
      <c r="BC4713" s="6"/>
    </row>
    <row r="4714" spans="55:55" hidden="1" x14ac:dyDescent="0.2">
      <c r="BC4714" s="6"/>
    </row>
    <row r="4715" spans="55:55" hidden="1" x14ac:dyDescent="0.2">
      <c r="BC4715" s="6"/>
    </row>
    <row r="4716" spans="55:55" hidden="1" x14ac:dyDescent="0.2">
      <c r="BC4716" s="6"/>
    </row>
    <row r="4717" spans="55:55" hidden="1" x14ac:dyDescent="0.2">
      <c r="BC4717" s="6"/>
    </row>
    <row r="4718" spans="55:55" hidden="1" x14ac:dyDescent="0.2">
      <c r="BC4718" s="6"/>
    </row>
    <row r="4719" spans="55:55" hidden="1" x14ac:dyDescent="0.2">
      <c r="BC4719" s="6"/>
    </row>
    <row r="4720" spans="55:55" hidden="1" x14ac:dyDescent="0.2">
      <c r="BC4720" s="6"/>
    </row>
    <row r="4721" spans="55:55" hidden="1" x14ac:dyDescent="0.2">
      <c r="BC4721" s="6"/>
    </row>
    <row r="4722" spans="55:55" hidden="1" x14ac:dyDescent="0.2">
      <c r="BC4722" s="6"/>
    </row>
    <row r="4723" spans="55:55" hidden="1" x14ac:dyDescent="0.2">
      <c r="BC4723" s="6"/>
    </row>
    <row r="4724" spans="55:55" hidden="1" x14ac:dyDescent="0.2">
      <c r="BC4724" s="6"/>
    </row>
    <row r="4725" spans="55:55" hidden="1" x14ac:dyDescent="0.2">
      <c r="BC4725" s="6"/>
    </row>
    <row r="4726" spans="55:55" hidden="1" x14ac:dyDescent="0.2">
      <c r="BC4726" s="6"/>
    </row>
    <row r="4727" spans="55:55" hidden="1" x14ac:dyDescent="0.2">
      <c r="BC4727" s="6"/>
    </row>
    <row r="4728" spans="55:55" hidden="1" x14ac:dyDescent="0.2">
      <c r="BC4728" s="6"/>
    </row>
    <row r="4729" spans="55:55" hidden="1" x14ac:dyDescent="0.2">
      <c r="BC4729" s="6"/>
    </row>
    <row r="4730" spans="55:55" hidden="1" x14ac:dyDescent="0.2">
      <c r="BC4730" s="6"/>
    </row>
    <row r="4731" spans="55:55" hidden="1" x14ac:dyDescent="0.2">
      <c r="BC4731" s="6"/>
    </row>
    <row r="4732" spans="55:55" hidden="1" x14ac:dyDescent="0.2">
      <c r="BC4732" s="6"/>
    </row>
    <row r="4733" spans="55:55" hidden="1" x14ac:dyDescent="0.2">
      <c r="BC4733" s="6"/>
    </row>
    <row r="4734" spans="55:55" hidden="1" x14ac:dyDescent="0.2">
      <c r="BC4734" s="6"/>
    </row>
    <row r="4735" spans="55:55" hidden="1" x14ac:dyDescent="0.2">
      <c r="BC4735" s="6"/>
    </row>
    <row r="4736" spans="55:55" hidden="1" x14ac:dyDescent="0.2">
      <c r="BC4736" s="6"/>
    </row>
    <row r="4737" spans="55:55" hidden="1" x14ac:dyDescent="0.2">
      <c r="BC4737" s="6"/>
    </row>
    <row r="4738" spans="55:55" hidden="1" x14ac:dyDescent="0.2">
      <c r="BC4738" s="6"/>
    </row>
    <row r="4739" spans="55:55" hidden="1" x14ac:dyDescent="0.2">
      <c r="BC4739" s="6"/>
    </row>
    <row r="4740" spans="55:55" hidden="1" x14ac:dyDescent="0.2">
      <c r="BC4740" s="6"/>
    </row>
    <row r="4741" spans="55:55" hidden="1" x14ac:dyDescent="0.2">
      <c r="BC4741" s="6"/>
    </row>
    <row r="4742" spans="55:55" hidden="1" x14ac:dyDescent="0.2">
      <c r="BC4742" s="6"/>
    </row>
    <row r="4743" spans="55:55" hidden="1" x14ac:dyDescent="0.2">
      <c r="BC4743" s="6"/>
    </row>
    <row r="4744" spans="55:55" hidden="1" x14ac:dyDescent="0.2">
      <c r="BC4744" s="6"/>
    </row>
    <row r="4745" spans="55:55" hidden="1" x14ac:dyDescent="0.2">
      <c r="BC4745" s="6"/>
    </row>
    <row r="4746" spans="55:55" hidden="1" x14ac:dyDescent="0.2">
      <c r="BC4746" s="6"/>
    </row>
    <row r="4747" spans="55:55" hidden="1" x14ac:dyDescent="0.2">
      <c r="BC4747" s="6"/>
    </row>
    <row r="4748" spans="55:55" hidden="1" x14ac:dyDescent="0.2">
      <c r="BC4748" s="6"/>
    </row>
    <row r="4749" spans="55:55" hidden="1" x14ac:dyDescent="0.2">
      <c r="BC4749" s="6"/>
    </row>
    <row r="4750" spans="55:55" hidden="1" x14ac:dyDescent="0.2">
      <c r="BC4750" s="6"/>
    </row>
    <row r="4751" spans="55:55" hidden="1" x14ac:dyDescent="0.2">
      <c r="BC4751" s="6"/>
    </row>
    <row r="4752" spans="55:55" hidden="1" x14ac:dyDescent="0.2">
      <c r="BC4752" s="6"/>
    </row>
    <row r="4753" spans="55:55" hidden="1" x14ac:dyDescent="0.2">
      <c r="BC4753" s="6"/>
    </row>
    <row r="4754" spans="55:55" hidden="1" x14ac:dyDescent="0.2">
      <c r="BC4754" s="6"/>
    </row>
    <row r="4755" spans="55:55" hidden="1" x14ac:dyDescent="0.2">
      <c r="BC4755" s="6"/>
    </row>
    <row r="4756" spans="55:55" hidden="1" x14ac:dyDescent="0.2">
      <c r="BC4756" s="6"/>
    </row>
    <row r="4757" spans="55:55" hidden="1" x14ac:dyDescent="0.2">
      <c r="BC4757" s="6"/>
    </row>
    <row r="4758" spans="55:55" hidden="1" x14ac:dyDescent="0.2">
      <c r="BC4758" s="6"/>
    </row>
    <row r="4759" spans="55:55" hidden="1" x14ac:dyDescent="0.2">
      <c r="BC4759" s="6"/>
    </row>
    <row r="4760" spans="55:55" hidden="1" x14ac:dyDescent="0.2">
      <c r="BC4760" s="6"/>
    </row>
    <row r="4761" spans="55:55" hidden="1" x14ac:dyDescent="0.2">
      <c r="BC4761" s="6"/>
    </row>
    <row r="4762" spans="55:55" hidden="1" x14ac:dyDescent="0.2">
      <c r="BC4762" s="6"/>
    </row>
    <row r="4763" spans="55:55" hidden="1" x14ac:dyDescent="0.2">
      <c r="BC4763" s="6"/>
    </row>
    <row r="4764" spans="55:55" hidden="1" x14ac:dyDescent="0.2">
      <c r="BC4764" s="6"/>
    </row>
    <row r="4765" spans="55:55" hidden="1" x14ac:dyDescent="0.2">
      <c r="BC4765" s="6"/>
    </row>
    <row r="4766" spans="55:55" hidden="1" x14ac:dyDescent="0.2">
      <c r="BC4766" s="6"/>
    </row>
    <row r="4767" spans="55:55" hidden="1" x14ac:dyDescent="0.2">
      <c r="BC4767" s="6"/>
    </row>
    <row r="4768" spans="55:55" hidden="1" x14ac:dyDescent="0.2">
      <c r="BC4768" s="6"/>
    </row>
    <row r="4769" spans="55:55" hidden="1" x14ac:dyDescent="0.2">
      <c r="BC4769" s="6"/>
    </row>
    <row r="4770" spans="55:55" hidden="1" x14ac:dyDescent="0.2">
      <c r="BC4770" s="6"/>
    </row>
    <row r="4771" spans="55:55" hidden="1" x14ac:dyDescent="0.2">
      <c r="BC4771" s="6"/>
    </row>
    <row r="4772" spans="55:55" hidden="1" x14ac:dyDescent="0.2">
      <c r="BC4772" s="6"/>
    </row>
    <row r="4773" spans="55:55" hidden="1" x14ac:dyDescent="0.2">
      <c r="BC4773" s="6"/>
    </row>
    <row r="4774" spans="55:55" hidden="1" x14ac:dyDescent="0.2">
      <c r="BC4774" s="6"/>
    </row>
    <row r="4775" spans="55:55" hidden="1" x14ac:dyDescent="0.2">
      <c r="BC4775" s="6"/>
    </row>
    <row r="4776" spans="55:55" hidden="1" x14ac:dyDescent="0.2">
      <c r="BC4776" s="6"/>
    </row>
    <row r="4777" spans="55:55" hidden="1" x14ac:dyDescent="0.2">
      <c r="BC4777" s="6"/>
    </row>
    <row r="4778" spans="55:55" hidden="1" x14ac:dyDescent="0.2">
      <c r="BC4778" s="6"/>
    </row>
    <row r="4779" spans="55:55" hidden="1" x14ac:dyDescent="0.2">
      <c r="BC4779" s="6"/>
    </row>
    <row r="4780" spans="55:55" hidden="1" x14ac:dyDescent="0.2">
      <c r="BC4780" s="6"/>
    </row>
    <row r="4781" spans="55:55" hidden="1" x14ac:dyDescent="0.2">
      <c r="BC4781" s="6"/>
    </row>
    <row r="4782" spans="55:55" hidden="1" x14ac:dyDescent="0.2">
      <c r="BC4782" s="6"/>
    </row>
    <row r="4783" spans="55:55" hidden="1" x14ac:dyDescent="0.2">
      <c r="BC4783" s="6"/>
    </row>
    <row r="4784" spans="55:55" hidden="1" x14ac:dyDescent="0.2">
      <c r="BC4784" s="6"/>
    </row>
    <row r="4785" spans="55:55" hidden="1" x14ac:dyDescent="0.2">
      <c r="BC4785" s="6"/>
    </row>
    <row r="4786" spans="55:55" hidden="1" x14ac:dyDescent="0.2">
      <c r="BC4786" s="6"/>
    </row>
    <row r="4787" spans="55:55" hidden="1" x14ac:dyDescent="0.2">
      <c r="BC4787" s="6"/>
    </row>
    <row r="4788" spans="55:55" hidden="1" x14ac:dyDescent="0.2">
      <c r="BC4788" s="6"/>
    </row>
    <row r="4789" spans="55:55" hidden="1" x14ac:dyDescent="0.2">
      <c r="BC4789" s="6"/>
    </row>
    <row r="4790" spans="55:55" hidden="1" x14ac:dyDescent="0.2">
      <c r="BC4790" s="6"/>
    </row>
    <row r="4791" spans="55:55" hidden="1" x14ac:dyDescent="0.2">
      <c r="BC4791" s="6"/>
    </row>
    <row r="4792" spans="55:55" hidden="1" x14ac:dyDescent="0.2">
      <c r="BC4792" s="6"/>
    </row>
    <row r="4793" spans="55:55" hidden="1" x14ac:dyDescent="0.2">
      <c r="BC4793" s="6"/>
    </row>
    <row r="4794" spans="55:55" hidden="1" x14ac:dyDescent="0.2">
      <c r="BC4794" s="6"/>
    </row>
    <row r="4795" spans="55:55" hidden="1" x14ac:dyDescent="0.2">
      <c r="BC4795" s="6"/>
    </row>
    <row r="4796" spans="55:55" hidden="1" x14ac:dyDescent="0.2">
      <c r="BC4796" s="6"/>
    </row>
    <row r="4797" spans="55:55" hidden="1" x14ac:dyDescent="0.2">
      <c r="BC4797" s="6"/>
    </row>
    <row r="4798" spans="55:55" hidden="1" x14ac:dyDescent="0.2">
      <c r="BC4798" s="6"/>
    </row>
    <row r="4799" spans="55:55" hidden="1" x14ac:dyDescent="0.2">
      <c r="BC4799" s="6"/>
    </row>
    <row r="4800" spans="55:55" hidden="1" x14ac:dyDescent="0.2">
      <c r="BC4800" s="6"/>
    </row>
    <row r="4801" spans="55:55" hidden="1" x14ac:dyDescent="0.2">
      <c r="BC4801" s="6"/>
    </row>
    <row r="4802" spans="55:55" hidden="1" x14ac:dyDescent="0.2">
      <c r="BC4802" s="6"/>
    </row>
    <row r="4803" spans="55:55" hidden="1" x14ac:dyDescent="0.2">
      <c r="BC4803" s="6"/>
    </row>
    <row r="4804" spans="55:55" hidden="1" x14ac:dyDescent="0.2">
      <c r="BC4804" s="6"/>
    </row>
    <row r="4805" spans="55:55" hidden="1" x14ac:dyDescent="0.2">
      <c r="BC4805" s="6"/>
    </row>
    <row r="4806" spans="55:55" hidden="1" x14ac:dyDescent="0.2">
      <c r="BC4806" s="6"/>
    </row>
    <row r="4807" spans="55:55" hidden="1" x14ac:dyDescent="0.2">
      <c r="BC4807" s="6"/>
    </row>
    <row r="4808" spans="55:55" hidden="1" x14ac:dyDescent="0.2">
      <c r="BC4808" s="6"/>
    </row>
    <row r="4809" spans="55:55" hidden="1" x14ac:dyDescent="0.2">
      <c r="BC4809" s="6"/>
    </row>
    <row r="4810" spans="55:55" hidden="1" x14ac:dyDescent="0.2">
      <c r="BC4810" s="6"/>
    </row>
    <row r="4811" spans="55:55" hidden="1" x14ac:dyDescent="0.2">
      <c r="BC4811" s="6"/>
    </row>
    <row r="4812" spans="55:55" hidden="1" x14ac:dyDescent="0.2">
      <c r="BC4812" s="6"/>
    </row>
    <row r="4813" spans="55:55" hidden="1" x14ac:dyDescent="0.2">
      <c r="BC4813" s="6"/>
    </row>
    <row r="4814" spans="55:55" hidden="1" x14ac:dyDescent="0.2">
      <c r="BC4814" s="6"/>
    </row>
    <row r="4815" spans="55:55" hidden="1" x14ac:dyDescent="0.2">
      <c r="BC4815" s="6"/>
    </row>
    <row r="4816" spans="55:55" hidden="1" x14ac:dyDescent="0.2">
      <c r="BC4816" s="6"/>
    </row>
    <row r="4817" spans="55:55" hidden="1" x14ac:dyDescent="0.2">
      <c r="BC4817" s="6"/>
    </row>
    <row r="4818" spans="55:55" hidden="1" x14ac:dyDescent="0.2">
      <c r="BC4818" s="6"/>
    </row>
    <row r="4819" spans="55:55" hidden="1" x14ac:dyDescent="0.2">
      <c r="BC4819" s="6"/>
    </row>
    <row r="4820" spans="55:55" hidden="1" x14ac:dyDescent="0.2">
      <c r="BC4820" s="6"/>
    </row>
    <row r="4821" spans="55:55" hidden="1" x14ac:dyDescent="0.2">
      <c r="BC4821" s="6"/>
    </row>
    <row r="4822" spans="55:55" hidden="1" x14ac:dyDescent="0.2">
      <c r="BC4822" s="6"/>
    </row>
    <row r="4823" spans="55:55" hidden="1" x14ac:dyDescent="0.2">
      <c r="BC4823" s="6"/>
    </row>
    <row r="4824" spans="55:55" hidden="1" x14ac:dyDescent="0.2">
      <c r="BC4824" s="6"/>
    </row>
    <row r="4825" spans="55:55" hidden="1" x14ac:dyDescent="0.2">
      <c r="BC4825" s="6"/>
    </row>
    <row r="4826" spans="55:55" hidden="1" x14ac:dyDescent="0.2">
      <c r="BC4826" s="6"/>
    </row>
    <row r="4827" spans="55:55" hidden="1" x14ac:dyDescent="0.2">
      <c r="BC4827" s="6"/>
    </row>
    <row r="4828" spans="55:55" hidden="1" x14ac:dyDescent="0.2">
      <c r="BC4828" s="6"/>
    </row>
    <row r="4829" spans="55:55" hidden="1" x14ac:dyDescent="0.2">
      <c r="BC4829" s="6"/>
    </row>
    <row r="4830" spans="55:55" hidden="1" x14ac:dyDescent="0.2">
      <c r="BC4830" s="6"/>
    </row>
    <row r="4831" spans="55:55" hidden="1" x14ac:dyDescent="0.2">
      <c r="BC4831" s="6"/>
    </row>
    <row r="4832" spans="55:55" hidden="1" x14ac:dyDescent="0.2">
      <c r="BC4832" s="6"/>
    </row>
    <row r="4833" spans="55:55" hidden="1" x14ac:dyDescent="0.2">
      <c r="BC4833" s="6"/>
    </row>
    <row r="4834" spans="55:55" hidden="1" x14ac:dyDescent="0.2">
      <c r="BC4834" s="6"/>
    </row>
    <row r="4835" spans="55:55" hidden="1" x14ac:dyDescent="0.2">
      <c r="BC4835" s="6"/>
    </row>
    <row r="4836" spans="55:55" hidden="1" x14ac:dyDescent="0.2">
      <c r="BC4836" s="6"/>
    </row>
    <row r="4837" spans="55:55" hidden="1" x14ac:dyDescent="0.2">
      <c r="BC4837" s="6"/>
    </row>
    <row r="4838" spans="55:55" hidden="1" x14ac:dyDescent="0.2">
      <c r="BC4838" s="6"/>
    </row>
    <row r="4839" spans="55:55" hidden="1" x14ac:dyDescent="0.2">
      <c r="BC4839" s="6"/>
    </row>
    <row r="4840" spans="55:55" hidden="1" x14ac:dyDescent="0.2">
      <c r="BC4840" s="6"/>
    </row>
    <row r="4841" spans="55:55" hidden="1" x14ac:dyDescent="0.2">
      <c r="BC4841" s="6"/>
    </row>
    <row r="4842" spans="55:55" hidden="1" x14ac:dyDescent="0.2">
      <c r="BC4842" s="6"/>
    </row>
    <row r="4843" spans="55:55" hidden="1" x14ac:dyDescent="0.2">
      <c r="BC4843" s="6"/>
    </row>
    <row r="4844" spans="55:55" hidden="1" x14ac:dyDescent="0.2">
      <c r="BC4844" s="6"/>
    </row>
    <row r="4845" spans="55:55" hidden="1" x14ac:dyDescent="0.2">
      <c r="BC4845" s="6"/>
    </row>
    <row r="4846" spans="55:55" hidden="1" x14ac:dyDescent="0.2">
      <c r="BC4846" s="6"/>
    </row>
    <row r="4847" spans="55:55" hidden="1" x14ac:dyDescent="0.2">
      <c r="BC4847" s="6"/>
    </row>
    <row r="4848" spans="55:55" hidden="1" x14ac:dyDescent="0.2">
      <c r="BC4848" s="6"/>
    </row>
    <row r="4849" spans="55:55" hidden="1" x14ac:dyDescent="0.2">
      <c r="BC4849" s="6"/>
    </row>
    <row r="4850" spans="55:55" hidden="1" x14ac:dyDescent="0.2">
      <c r="BC4850" s="6"/>
    </row>
    <row r="4851" spans="55:55" hidden="1" x14ac:dyDescent="0.2">
      <c r="BC4851" s="6"/>
    </row>
    <row r="4852" spans="55:55" hidden="1" x14ac:dyDescent="0.2">
      <c r="BC4852" s="6"/>
    </row>
    <row r="4853" spans="55:55" hidden="1" x14ac:dyDescent="0.2">
      <c r="BC4853" s="6"/>
    </row>
    <row r="4854" spans="55:55" hidden="1" x14ac:dyDescent="0.2">
      <c r="BC4854" s="6"/>
    </row>
    <row r="4855" spans="55:55" hidden="1" x14ac:dyDescent="0.2">
      <c r="BC4855" s="6"/>
    </row>
    <row r="4856" spans="55:55" hidden="1" x14ac:dyDescent="0.2">
      <c r="BC4856" s="6"/>
    </row>
    <row r="4857" spans="55:55" hidden="1" x14ac:dyDescent="0.2">
      <c r="BC4857" s="6"/>
    </row>
    <row r="4858" spans="55:55" hidden="1" x14ac:dyDescent="0.2">
      <c r="BC4858" s="6"/>
    </row>
    <row r="4859" spans="55:55" hidden="1" x14ac:dyDescent="0.2">
      <c r="BC4859" s="6"/>
    </row>
    <row r="4860" spans="55:55" hidden="1" x14ac:dyDescent="0.2">
      <c r="BC4860" s="6"/>
    </row>
    <row r="4861" spans="55:55" hidden="1" x14ac:dyDescent="0.2">
      <c r="BC4861" s="6"/>
    </row>
    <row r="4862" spans="55:55" hidden="1" x14ac:dyDescent="0.2">
      <c r="BC4862" s="6"/>
    </row>
    <row r="4863" spans="55:55" hidden="1" x14ac:dyDescent="0.2">
      <c r="BC4863" s="6"/>
    </row>
    <row r="4864" spans="55:55" hidden="1" x14ac:dyDescent="0.2">
      <c r="BC4864" s="6"/>
    </row>
    <row r="4865" spans="55:55" hidden="1" x14ac:dyDescent="0.2">
      <c r="BC4865" s="6"/>
    </row>
    <row r="4866" spans="55:55" hidden="1" x14ac:dyDescent="0.2">
      <c r="BC4866" s="6"/>
    </row>
    <row r="4867" spans="55:55" hidden="1" x14ac:dyDescent="0.2">
      <c r="BC4867" s="6"/>
    </row>
    <row r="4868" spans="55:55" hidden="1" x14ac:dyDescent="0.2">
      <c r="BC4868" s="6"/>
    </row>
    <row r="4869" spans="55:55" hidden="1" x14ac:dyDescent="0.2">
      <c r="BC4869" s="6"/>
    </row>
    <row r="4870" spans="55:55" hidden="1" x14ac:dyDescent="0.2">
      <c r="BC4870" s="6"/>
    </row>
    <row r="4871" spans="55:55" hidden="1" x14ac:dyDescent="0.2">
      <c r="BC4871" s="6"/>
    </row>
    <row r="4872" spans="55:55" hidden="1" x14ac:dyDescent="0.2">
      <c r="BC4872" s="6"/>
    </row>
    <row r="4873" spans="55:55" hidden="1" x14ac:dyDescent="0.2">
      <c r="BC4873" s="6"/>
    </row>
    <row r="4874" spans="55:55" hidden="1" x14ac:dyDescent="0.2">
      <c r="BC4874" s="6"/>
    </row>
    <row r="4875" spans="55:55" hidden="1" x14ac:dyDescent="0.2">
      <c r="BC4875" s="6"/>
    </row>
    <row r="4876" spans="55:55" hidden="1" x14ac:dyDescent="0.2">
      <c r="BC4876" s="6"/>
    </row>
    <row r="4877" spans="55:55" hidden="1" x14ac:dyDescent="0.2">
      <c r="BC4877" s="6"/>
    </row>
    <row r="4878" spans="55:55" hidden="1" x14ac:dyDescent="0.2">
      <c r="BC4878" s="6"/>
    </row>
    <row r="4879" spans="55:55" hidden="1" x14ac:dyDescent="0.2">
      <c r="BC4879" s="6"/>
    </row>
    <row r="4880" spans="55:55" hidden="1" x14ac:dyDescent="0.2">
      <c r="BC4880" s="6"/>
    </row>
    <row r="4881" spans="55:55" hidden="1" x14ac:dyDescent="0.2">
      <c r="BC4881" s="6"/>
    </row>
    <row r="4882" spans="55:55" hidden="1" x14ac:dyDescent="0.2">
      <c r="BC4882" s="6"/>
    </row>
    <row r="4883" spans="55:55" hidden="1" x14ac:dyDescent="0.2">
      <c r="BC4883" s="6"/>
    </row>
    <row r="4884" spans="55:55" hidden="1" x14ac:dyDescent="0.2">
      <c r="BC4884" s="6"/>
    </row>
    <row r="4885" spans="55:55" hidden="1" x14ac:dyDescent="0.2">
      <c r="BC4885" s="6"/>
    </row>
    <row r="4886" spans="55:55" hidden="1" x14ac:dyDescent="0.2">
      <c r="BC4886" s="6"/>
    </row>
    <row r="4887" spans="55:55" hidden="1" x14ac:dyDescent="0.2">
      <c r="BC4887" s="6"/>
    </row>
    <row r="4888" spans="55:55" hidden="1" x14ac:dyDescent="0.2">
      <c r="BC4888" s="6"/>
    </row>
    <row r="4889" spans="55:55" hidden="1" x14ac:dyDescent="0.2">
      <c r="BC4889" s="6"/>
    </row>
    <row r="4890" spans="55:55" hidden="1" x14ac:dyDescent="0.2">
      <c r="BC4890" s="6"/>
    </row>
    <row r="4891" spans="55:55" hidden="1" x14ac:dyDescent="0.2">
      <c r="BC4891" s="6"/>
    </row>
    <row r="4892" spans="55:55" hidden="1" x14ac:dyDescent="0.2">
      <c r="BC4892" s="6"/>
    </row>
    <row r="4893" spans="55:55" hidden="1" x14ac:dyDescent="0.2">
      <c r="BC4893" s="6"/>
    </row>
    <row r="4894" spans="55:55" hidden="1" x14ac:dyDescent="0.2">
      <c r="BC4894" s="6"/>
    </row>
    <row r="4895" spans="55:55" hidden="1" x14ac:dyDescent="0.2">
      <c r="BC4895" s="6"/>
    </row>
    <row r="4896" spans="55:55" hidden="1" x14ac:dyDescent="0.2">
      <c r="BC4896" s="6"/>
    </row>
    <row r="4897" spans="55:55" hidden="1" x14ac:dyDescent="0.2">
      <c r="BC4897" s="6"/>
    </row>
    <row r="4898" spans="55:55" hidden="1" x14ac:dyDescent="0.2">
      <c r="BC4898" s="6"/>
    </row>
    <row r="4899" spans="55:55" hidden="1" x14ac:dyDescent="0.2">
      <c r="BC4899" s="6"/>
    </row>
    <row r="4900" spans="55:55" hidden="1" x14ac:dyDescent="0.2">
      <c r="BC4900" s="6"/>
    </row>
    <row r="4901" spans="55:55" hidden="1" x14ac:dyDescent="0.2">
      <c r="BC4901" s="6"/>
    </row>
    <row r="4902" spans="55:55" hidden="1" x14ac:dyDescent="0.2">
      <c r="BC4902" s="6"/>
    </row>
    <row r="4903" spans="55:55" hidden="1" x14ac:dyDescent="0.2">
      <c r="BC4903" s="6"/>
    </row>
    <row r="4904" spans="55:55" hidden="1" x14ac:dyDescent="0.2">
      <c r="BC4904" s="6"/>
    </row>
    <row r="4905" spans="55:55" hidden="1" x14ac:dyDescent="0.2">
      <c r="BC4905" s="6"/>
    </row>
    <row r="4906" spans="55:55" hidden="1" x14ac:dyDescent="0.2">
      <c r="BC4906" s="6"/>
    </row>
    <row r="4907" spans="55:55" hidden="1" x14ac:dyDescent="0.2">
      <c r="BC4907" s="6"/>
    </row>
    <row r="4908" spans="55:55" hidden="1" x14ac:dyDescent="0.2">
      <c r="BC4908" s="6"/>
    </row>
    <row r="4909" spans="55:55" hidden="1" x14ac:dyDescent="0.2">
      <c r="BC4909" s="6"/>
    </row>
    <row r="4910" spans="55:55" hidden="1" x14ac:dyDescent="0.2">
      <c r="BC4910" s="6"/>
    </row>
    <row r="4911" spans="55:55" hidden="1" x14ac:dyDescent="0.2">
      <c r="BC4911" s="6"/>
    </row>
    <row r="4912" spans="55:55" hidden="1" x14ac:dyDescent="0.2">
      <c r="BC4912" s="6"/>
    </row>
    <row r="4913" spans="55:55" hidden="1" x14ac:dyDescent="0.2">
      <c r="BC4913" s="6"/>
    </row>
    <row r="4914" spans="55:55" hidden="1" x14ac:dyDescent="0.2">
      <c r="BC4914" s="6"/>
    </row>
    <row r="4915" spans="55:55" hidden="1" x14ac:dyDescent="0.2">
      <c r="BC4915" s="6"/>
    </row>
    <row r="4916" spans="55:55" hidden="1" x14ac:dyDescent="0.2">
      <c r="BC4916" s="6"/>
    </row>
    <row r="4917" spans="55:55" hidden="1" x14ac:dyDescent="0.2">
      <c r="BC4917" s="6"/>
    </row>
    <row r="4918" spans="55:55" hidden="1" x14ac:dyDescent="0.2">
      <c r="BC4918" s="6"/>
    </row>
    <row r="4919" spans="55:55" hidden="1" x14ac:dyDescent="0.2">
      <c r="BC4919" s="6"/>
    </row>
    <row r="4920" spans="55:55" hidden="1" x14ac:dyDescent="0.2">
      <c r="BC4920" s="6"/>
    </row>
    <row r="4921" spans="55:55" hidden="1" x14ac:dyDescent="0.2">
      <c r="BC4921" s="6"/>
    </row>
    <row r="4922" spans="55:55" hidden="1" x14ac:dyDescent="0.2">
      <c r="BC4922" s="6"/>
    </row>
    <row r="4923" spans="55:55" hidden="1" x14ac:dyDescent="0.2">
      <c r="BC4923" s="6"/>
    </row>
    <row r="4924" spans="55:55" hidden="1" x14ac:dyDescent="0.2">
      <c r="BC4924" s="6"/>
    </row>
    <row r="4925" spans="55:55" hidden="1" x14ac:dyDescent="0.2">
      <c r="BC4925" s="6"/>
    </row>
    <row r="4926" spans="55:55" hidden="1" x14ac:dyDescent="0.2">
      <c r="BC4926" s="6"/>
    </row>
    <row r="4927" spans="55:55" hidden="1" x14ac:dyDescent="0.2">
      <c r="BC4927" s="6"/>
    </row>
    <row r="4928" spans="55:55" hidden="1" x14ac:dyDescent="0.2">
      <c r="BC4928" s="6"/>
    </row>
    <row r="4929" spans="55:55" hidden="1" x14ac:dyDescent="0.2">
      <c r="BC4929" s="6"/>
    </row>
    <row r="4930" spans="55:55" hidden="1" x14ac:dyDescent="0.2">
      <c r="BC4930" s="6"/>
    </row>
    <row r="4931" spans="55:55" hidden="1" x14ac:dyDescent="0.2">
      <c r="BC4931" s="6"/>
    </row>
    <row r="4932" spans="55:55" hidden="1" x14ac:dyDescent="0.2">
      <c r="BC4932" s="6"/>
    </row>
    <row r="4933" spans="55:55" hidden="1" x14ac:dyDescent="0.2">
      <c r="BC4933" s="6"/>
    </row>
    <row r="4934" spans="55:55" hidden="1" x14ac:dyDescent="0.2">
      <c r="BC4934" s="6"/>
    </row>
    <row r="4935" spans="55:55" hidden="1" x14ac:dyDescent="0.2">
      <c r="BC4935" s="6"/>
    </row>
    <row r="4936" spans="55:55" hidden="1" x14ac:dyDescent="0.2">
      <c r="BC4936" s="6"/>
    </row>
    <row r="4937" spans="55:55" hidden="1" x14ac:dyDescent="0.2">
      <c r="BC4937" s="6"/>
    </row>
    <row r="4938" spans="55:55" hidden="1" x14ac:dyDescent="0.2">
      <c r="BC4938" s="6"/>
    </row>
    <row r="4939" spans="55:55" hidden="1" x14ac:dyDescent="0.2">
      <c r="BC4939" s="6"/>
    </row>
    <row r="4940" spans="55:55" hidden="1" x14ac:dyDescent="0.2">
      <c r="BC4940" s="6"/>
    </row>
    <row r="4941" spans="55:55" hidden="1" x14ac:dyDescent="0.2">
      <c r="BC4941" s="6"/>
    </row>
    <row r="4942" spans="55:55" hidden="1" x14ac:dyDescent="0.2">
      <c r="BC4942" s="6"/>
    </row>
    <row r="4943" spans="55:55" hidden="1" x14ac:dyDescent="0.2">
      <c r="BC4943" s="6"/>
    </row>
    <row r="4944" spans="55:55" hidden="1" x14ac:dyDescent="0.2">
      <c r="BC4944" s="6"/>
    </row>
    <row r="4945" spans="55:55" hidden="1" x14ac:dyDescent="0.2">
      <c r="BC4945" s="6"/>
    </row>
    <row r="4946" spans="55:55" hidden="1" x14ac:dyDescent="0.2">
      <c r="BC4946" s="6"/>
    </row>
    <row r="4947" spans="55:55" hidden="1" x14ac:dyDescent="0.2">
      <c r="BC4947" s="6"/>
    </row>
    <row r="4948" spans="55:55" hidden="1" x14ac:dyDescent="0.2">
      <c r="BC4948" s="6"/>
    </row>
    <row r="4949" spans="55:55" hidden="1" x14ac:dyDescent="0.2">
      <c r="BC4949" s="6"/>
    </row>
    <row r="4950" spans="55:55" hidden="1" x14ac:dyDescent="0.2">
      <c r="BC4950" s="6"/>
    </row>
    <row r="4951" spans="55:55" hidden="1" x14ac:dyDescent="0.2">
      <c r="BC4951" s="6"/>
    </row>
    <row r="4952" spans="55:55" hidden="1" x14ac:dyDescent="0.2">
      <c r="BC4952" s="6"/>
    </row>
    <row r="4953" spans="55:55" hidden="1" x14ac:dyDescent="0.2">
      <c r="BC4953" s="6"/>
    </row>
    <row r="4954" spans="55:55" hidden="1" x14ac:dyDescent="0.2">
      <c r="BC4954" s="6"/>
    </row>
    <row r="4955" spans="55:55" hidden="1" x14ac:dyDescent="0.2">
      <c r="BC4955" s="6"/>
    </row>
    <row r="4956" spans="55:55" hidden="1" x14ac:dyDescent="0.2">
      <c r="BC4956" s="6"/>
    </row>
    <row r="4957" spans="55:55" hidden="1" x14ac:dyDescent="0.2">
      <c r="BC4957" s="6"/>
    </row>
    <row r="4958" spans="55:55" hidden="1" x14ac:dyDescent="0.2">
      <c r="BC4958" s="6"/>
    </row>
    <row r="4959" spans="55:55" hidden="1" x14ac:dyDescent="0.2">
      <c r="BC4959" s="6"/>
    </row>
    <row r="4960" spans="55:55" hidden="1" x14ac:dyDescent="0.2">
      <c r="BC4960" s="6"/>
    </row>
    <row r="4961" spans="55:55" hidden="1" x14ac:dyDescent="0.2">
      <c r="BC4961" s="6"/>
    </row>
    <row r="4962" spans="55:55" hidden="1" x14ac:dyDescent="0.2">
      <c r="BC4962" s="6"/>
    </row>
    <row r="4963" spans="55:55" hidden="1" x14ac:dyDescent="0.2">
      <c r="BC4963" s="6"/>
    </row>
    <row r="4964" spans="55:55" hidden="1" x14ac:dyDescent="0.2">
      <c r="BC4964" s="6"/>
    </row>
    <row r="4965" spans="55:55" hidden="1" x14ac:dyDescent="0.2">
      <c r="BC4965" s="6"/>
    </row>
    <row r="4966" spans="55:55" hidden="1" x14ac:dyDescent="0.2">
      <c r="BC4966" s="6"/>
    </row>
    <row r="4967" spans="55:55" hidden="1" x14ac:dyDescent="0.2">
      <c r="BC4967" s="6"/>
    </row>
    <row r="4968" spans="55:55" hidden="1" x14ac:dyDescent="0.2">
      <c r="BC4968" s="6"/>
    </row>
    <row r="4969" spans="55:55" hidden="1" x14ac:dyDescent="0.2">
      <c r="BC4969" s="6"/>
    </row>
    <row r="4970" spans="55:55" hidden="1" x14ac:dyDescent="0.2">
      <c r="BC4970" s="6"/>
    </row>
    <row r="4971" spans="55:55" hidden="1" x14ac:dyDescent="0.2">
      <c r="BC4971" s="6"/>
    </row>
    <row r="4972" spans="55:55" hidden="1" x14ac:dyDescent="0.2">
      <c r="BC4972" s="6"/>
    </row>
    <row r="4973" spans="55:55" hidden="1" x14ac:dyDescent="0.2">
      <c r="BC4973" s="6"/>
    </row>
    <row r="4974" spans="55:55" hidden="1" x14ac:dyDescent="0.2">
      <c r="BC4974" s="6"/>
    </row>
    <row r="4975" spans="55:55" hidden="1" x14ac:dyDescent="0.2">
      <c r="BC4975" s="6"/>
    </row>
    <row r="4976" spans="55:55" hidden="1" x14ac:dyDescent="0.2">
      <c r="BC4976" s="6"/>
    </row>
    <row r="4977" spans="55:55" hidden="1" x14ac:dyDescent="0.2">
      <c r="BC4977" s="6"/>
    </row>
    <row r="4978" spans="55:55" hidden="1" x14ac:dyDescent="0.2">
      <c r="BC4978" s="6"/>
    </row>
    <row r="4979" spans="55:55" hidden="1" x14ac:dyDescent="0.2">
      <c r="BC4979" s="6"/>
    </row>
    <row r="4980" spans="55:55" hidden="1" x14ac:dyDescent="0.2">
      <c r="BC4980" s="6"/>
    </row>
    <row r="4981" spans="55:55" hidden="1" x14ac:dyDescent="0.2">
      <c r="BC4981" s="6"/>
    </row>
    <row r="4982" spans="55:55" hidden="1" x14ac:dyDescent="0.2">
      <c r="BC4982" s="6"/>
    </row>
    <row r="4983" spans="55:55" hidden="1" x14ac:dyDescent="0.2">
      <c r="BC4983" s="6"/>
    </row>
    <row r="4984" spans="55:55" hidden="1" x14ac:dyDescent="0.2">
      <c r="BC4984" s="6"/>
    </row>
    <row r="4985" spans="55:55" hidden="1" x14ac:dyDescent="0.2">
      <c r="BC4985" s="6"/>
    </row>
    <row r="4986" spans="55:55" hidden="1" x14ac:dyDescent="0.2">
      <c r="BC4986" s="6"/>
    </row>
    <row r="4987" spans="55:55" hidden="1" x14ac:dyDescent="0.2">
      <c r="BC4987" s="6"/>
    </row>
    <row r="4988" spans="55:55" hidden="1" x14ac:dyDescent="0.2">
      <c r="BC4988" s="6"/>
    </row>
    <row r="4989" spans="55:55" hidden="1" x14ac:dyDescent="0.2">
      <c r="BC4989" s="6"/>
    </row>
    <row r="4990" spans="55:55" hidden="1" x14ac:dyDescent="0.2">
      <c r="BC4990" s="6"/>
    </row>
    <row r="4991" spans="55:55" hidden="1" x14ac:dyDescent="0.2">
      <c r="BC4991" s="6"/>
    </row>
    <row r="4992" spans="55:55" hidden="1" x14ac:dyDescent="0.2">
      <c r="BC4992" s="6"/>
    </row>
    <row r="4993" spans="55:55" hidden="1" x14ac:dyDescent="0.2">
      <c r="BC4993" s="6"/>
    </row>
    <row r="4994" spans="55:55" hidden="1" x14ac:dyDescent="0.2">
      <c r="BC4994" s="6"/>
    </row>
    <row r="4995" spans="55:55" hidden="1" x14ac:dyDescent="0.2">
      <c r="BC4995" s="6"/>
    </row>
    <row r="4996" spans="55:55" hidden="1" x14ac:dyDescent="0.2">
      <c r="BC4996" s="6"/>
    </row>
    <row r="4997" spans="55:55" hidden="1" x14ac:dyDescent="0.2">
      <c r="BC4997" s="6"/>
    </row>
    <row r="4998" spans="55:55" hidden="1" x14ac:dyDescent="0.2">
      <c r="BC4998" s="6"/>
    </row>
    <row r="4999" spans="55:55" hidden="1" x14ac:dyDescent="0.2">
      <c r="BC4999" s="6"/>
    </row>
    <row r="5000" spans="55:55" hidden="1" x14ac:dyDescent="0.2">
      <c r="BC5000" s="6"/>
    </row>
    <row r="5001" spans="55:55" hidden="1" x14ac:dyDescent="0.2">
      <c r="BC5001" s="6"/>
    </row>
    <row r="5002" spans="55:55" hidden="1" x14ac:dyDescent="0.2">
      <c r="BC5002" s="6"/>
    </row>
    <row r="5003" spans="55:55" hidden="1" x14ac:dyDescent="0.2">
      <c r="BC5003" s="6"/>
    </row>
    <row r="5004" spans="55:55" hidden="1" x14ac:dyDescent="0.2">
      <c r="BC5004" s="6"/>
    </row>
    <row r="5005" spans="55:55" hidden="1" x14ac:dyDescent="0.2">
      <c r="BC5005" s="6"/>
    </row>
    <row r="5006" spans="55:55" hidden="1" x14ac:dyDescent="0.2">
      <c r="BC5006" s="6"/>
    </row>
    <row r="5007" spans="55:55" hidden="1" x14ac:dyDescent="0.2">
      <c r="BC5007" s="6"/>
    </row>
    <row r="5008" spans="55:55" hidden="1" x14ac:dyDescent="0.2">
      <c r="BC5008" s="6"/>
    </row>
    <row r="5009" spans="55:55" hidden="1" x14ac:dyDescent="0.2">
      <c r="BC5009" s="6"/>
    </row>
    <row r="5010" spans="55:55" hidden="1" x14ac:dyDescent="0.2">
      <c r="BC5010" s="6"/>
    </row>
    <row r="5011" spans="55:55" hidden="1" x14ac:dyDescent="0.2">
      <c r="BC5011" s="6"/>
    </row>
    <row r="5012" spans="55:55" hidden="1" x14ac:dyDescent="0.2">
      <c r="BC5012" s="6"/>
    </row>
    <row r="5013" spans="55:55" hidden="1" x14ac:dyDescent="0.2">
      <c r="BC5013" s="6"/>
    </row>
    <row r="5014" spans="55:55" hidden="1" x14ac:dyDescent="0.2">
      <c r="BC5014" s="6"/>
    </row>
    <row r="5015" spans="55:55" hidden="1" x14ac:dyDescent="0.2">
      <c r="BC5015" s="6"/>
    </row>
    <row r="5016" spans="55:55" hidden="1" x14ac:dyDescent="0.2">
      <c r="BC5016" s="6"/>
    </row>
    <row r="5017" spans="55:55" hidden="1" x14ac:dyDescent="0.2">
      <c r="BC5017" s="6"/>
    </row>
    <row r="5018" spans="55:55" hidden="1" x14ac:dyDescent="0.2">
      <c r="BC5018" s="6"/>
    </row>
    <row r="5019" spans="55:55" hidden="1" x14ac:dyDescent="0.2">
      <c r="BC5019" s="6"/>
    </row>
    <row r="5020" spans="55:55" hidden="1" x14ac:dyDescent="0.2">
      <c r="BC5020" s="6"/>
    </row>
    <row r="5021" spans="55:55" hidden="1" x14ac:dyDescent="0.2">
      <c r="BC5021" s="6"/>
    </row>
    <row r="5022" spans="55:55" hidden="1" x14ac:dyDescent="0.2">
      <c r="BC5022" s="6"/>
    </row>
    <row r="5023" spans="55:55" hidden="1" x14ac:dyDescent="0.2">
      <c r="BC5023" s="6"/>
    </row>
    <row r="5024" spans="55:55" hidden="1" x14ac:dyDescent="0.2">
      <c r="BC5024" s="6"/>
    </row>
    <row r="5025" spans="55:55" hidden="1" x14ac:dyDescent="0.2">
      <c r="BC5025" s="6"/>
    </row>
    <row r="5026" spans="55:55" hidden="1" x14ac:dyDescent="0.2">
      <c r="BC5026" s="6"/>
    </row>
    <row r="5027" spans="55:55" hidden="1" x14ac:dyDescent="0.2">
      <c r="BC5027" s="6"/>
    </row>
    <row r="5028" spans="55:55" hidden="1" x14ac:dyDescent="0.2">
      <c r="BC5028" s="6"/>
    </row>
    <row r="5029" spans="55:55" hidden="1" x14ac:dyDescent="0.2">
      <c r="BC5029" s="6"/>
    </row>
    <row r="5030" spans="55:55" hidden="1" x14ac:dyDescent="0.2">
      <c r="BC5030" s="6"/>
    </row>
    <row r="5031" spans="55:55" hidden="1" x14ac:dyDescent="0.2">
      <c r="BC5031" s="6"/>
    </row>
    <row r="5032" spans="55:55" hidden="1" x14ac:dyDescent="0.2">
      <c r="BC5032" s="6"/>
    </row>
    <row r="5033" spans="55:55" hidden="1" x14ac:dyDescent="0.2">
      <c r="BC5033" s="6"/>
    </row>
    <row r="5034" spans="55:55" hidden="1" x14ac:dyDescent="0.2">
      <c r="BC5034" s="6"/>
    </row>
    <row r="5035" spans="55:55" hidden="1" x14ac:dyDescent="0.2">
      <c r="BC5035" s="6"/>
    </row>
    <row r="5036" spans="55:55" hidden="1" x14ac:dyDescent="0.2">
      <c r="BC5036" s="6"/>
    </row>
    <row r="5037" spans="55:55" hidden="1" x14ac:dyDescent="0.2">
      <c r="BC5037" s="6"/>
    </row>
    <row r="5038" spans="55:55" hidden="1" x14ac:dyDescent="0.2">
      <c r="BC5038" s="6"/>
    </row>
    <row r="5039" spans="55:55" hidden="1" x14ac:dyDescent="0.2">
      <c r="BC5039" s="6"/>
    </row>
    <row r="5040" spans="55:55" hidden="1" x14ac:dyDescent="0.2">
      <c r="BC5040" s="6"/>
    </row>
    <row r="5041" spans="55:55" hidden="1" x14ac:dyDescent="0.2">
      <c r="BC5041" s="6"/>
    </row>
    <row r="5042" spans="55:55" hidden="1" x14ac:dyDescent="0.2">
      <c r="BC5042" s="6"/>
    </row>
    <row r="5043" spans="55:55" hidden="1" x14ac:dyDescent="0.2">
      <c r="BC5043" s="6"/>
    </row>
    <row r="5044" spans="55:55" hidden="1" x14ac:dyDescent="0.2">
      <c r="BC5044" s="6"/>
    </row>
    <row r="5045" spans="55:55" hidden="1" x14ac:dyDescent="0.2">
      <c r="BC5045" s="6"/>
    </row>
    <row r="5046" spans="55:55" hidden="1" x14ac:dyDescent="0.2">
      <c r="BC5046" s="6"/>
    </row>
    <row r="5047" spans="55:55" hidden="1" x14ac:dyDescent="0.2">
      <c r="BC5047" s="6"/>
    </row>
    <row r="5048" spans="55:55" hidden="1" x14ac:dyDescent="0.2">
      <c r="BC5048" s="6"/>
    </row>
    <row r="5049" spans="55:55" hidden="1" x14ac:dyDescent="0.2">
      <c r="BC5049" s="6"/>
    </row>
    <row r="5050" spans="55:55" hidden="1" x14ac:dyDescent="0.2">
      <c r="BC5050" s="6"/>
    </row>
    <row r="5051" spans="55:55" hidden="1" x14ac:dyDescent="0.2">
      <c r="BC5051" s="6"/>
    </row>
    <row r="5052" spans="55:55" hidden="1" x14ac:dyDescent="0.2">
      <c r="BC5052" s="6"/>
    </row>
    <row r="5053" spans="55:55" hidden="1" x14ac:dyDescent="0.2">
      <c r="BC5053" s="6"/>
    </row>
    <row r="5054" spans="55:55" hidden="1" x14ac:dyDescent="0.2">
      <c r="BC5054" s="6"/>
    </row>
    <row r="5055" spans="55:55" hidden="1" x14ac:dyDescent="0.2">
      <c r="BC5055" s="6"/>
    </row>
    <row r="5056" spans="55:55" hidden="1" x14ac:dyDescent="0.2">
      <c r="BC5056" s="6"/>
    </row>
    <row r="5057" spans="55:55" hidden="1" x14ac:dyDescent="0.2">
      <c r="BC5057" s="6"/>
    </row>
    <row r="5058" spans="55:55" hidden="1" x14ac:dyDescent="0.2">
      <c r="BC5058" s="6"/>
    </row>
    <row r="5059" spans="55:55" hidden="1" x14ac:dyDescent="0.2">
      <c r="BC5059" s="6"/>
    </row>
    <row r="5060" spans="55:55" hidden="1" x14ac:dyDescent="0.2">
      <c r="BC5060" s="6"/>
    </row>
    <row r="5061" spans="55:55" hidden="1" x14ac:dyDescent="0.2">
      <c r="BC5061" s="6"/>
    </row>
    <row r="5062" spans="55:55" hidden="1" x14ac:dyDescent="0.2">
      <c r="BC5062" s="6"/>
    </row>
    <row r="5063" spans="55:55" hidden="1" x14ac:dyDescent="0.2">
      <c r="BC5063" s="6"/>
    </row>
    <row r="5064" spans="55:55" hidden="1" x14ac:dyDescent="0.2">
      <c r="BC5064" s="6"/>
    </row>
    <row r="5065" spans="55:55" hidden="1" x14ac:dyDescent="0.2">
      <c r="BC5065" s="6"/>
    </row>
    <row r="5066" spans="55:55" hidden="1" x14ac:dyDescent="0.2">
      <c r="BC5066" s="6"/>
    </row>
    <row r="5067" spans="55:55" hidden="1" x14ac:dyDescent="0.2">
      <c r="BC5067" s="6"/>
    </row>
    <row r="5068" spans="55:55" hidden="1" x14ac:dyDescent="0.2">
      <c r="BC5068" s="6"/>
    </row>
    <row r="5069" spans="55:55" hidden="1" x14ac:dyDescent="0.2">
      <c r="BC5069" s="6"/>
    </row>
    <row r="5070" spans="55:55" hidden="1" x14ac:dyDescent="0.2">
      <c r="BC5070" s="6"/>
    </row>
    <row r="5071" spans="55:55" hidden="1" x14ac:dyDescent="0.2">
      <c r="BC5071" s="6"/>
    </row>
    <row r="5072" spans="55:55" hidden="1" x14ac:dyDescent="0.2">
      <c r="BC5072" s="6"/>
    </row>
    <row r="5073" spans="55:55" hidden="1" x14ac:dyDescent="0.2">
      <c r="BC5073" s="6"/>
    </row>
    <row r="5074" spans="55:55" hidden="1" x14ac:dyDescent="0.2">
      <c r="BC5074" s="6"/>
    </row>
    <row r="5075" spans="55:55" hidden="1" x14ac:dyDescent="0.2">
      <c r="BC5075" s="6"/>
    </row>
    <row r="5076" spans="55:55" hidden="1" x14ac:dyDescent="0.2">
      <c r="BC5076" s="6"/>
    </row>
    <row r="5077" spans="55:55" hidden="1" x14ac:dyDescent="0.2">
      <c r="BC5077" s="6"/>
    </row>
    <row r="5078" spans="55:55" hidden="1" x14ac:dyDescent="0.2">
      <c r="BC5078" s="6"/>
    </row>
    <row r="5079" spans="55:55" hidden="1" x14ac:dyDescent="0.2">
      <c r="BC5079" s="6"/>
    </row>
    <row r="5080" spans="55:55" hidden="1" x14ac:dyDescent="0.2">
      <c r="BC5080" s="6"/>
    </row>
    <row r="5081" spans="55:55" hidden="1" x14ac:dyDescent="0.2">
      <c r="BC5081" s="6"/>
    </row>
    <row r="5082" spans="55:55" hidden="1" x14ac:dyDescent="0.2">
      <c r="BC5082" s="6"/>
    </row>
    <row r="5083" spans="55:55" hidden="1" x14ac:dyDescent="0.2">
      <c r="BC5083" s="6"/>
    </row>
    <row r="5084" spans="55:55" hidden="1" x14ac:dyDescent="0.2">
      <c r="BC5084" s="6"/>
    </row>
    <row r="5085" spans="55:55" hidden="1" x14ac:dyDescent="0.2">
      <c r="BC5085" s="6"/>
    </row>
    <row r="5086" spans="55:55" hidden="1" x14ac:dyDescent="0.2">
      <c r="BC5086" s="6"/>
    </row>
    <row r="5087" spans="55:55" hidden="1" x14ac:dyDescent="0.2">
      <c r="BC5087" s="6"/>
    </row>
    <row r="5088" spans="55:55" hidden="1" x14ac:dyDescent="0.2">
      <c r="BC5088" s="6"/>
    </row>
    <row r="5089" spans="55:55" hidden="1" x14ac:dyDescent="0.2">
      <c r="BC5089" s="6"/>
    </row>
    <row r="5090" spans="55:55" hidden="1" x14ac:dyDescent="0.2">
      <c r="BC5090" s="6"/>
    </row>
    <row r="5091" spans="55:55" hidden="1" x14ac:dyDescent="0.2">
      <c r="BC5091" s="6"/>
    </row>
    <row r="5092" spans="55:55" hidden="1" x14ac:dyDescent="0.2">
      <c r="BC5092" s="6"/>
    </row>
    <row r="5093" spans="55:55" hidden="1" x14ac:dyDescent="0.2">
      <c r="BC5093" s="6"/>
    </row>
    <row r="5094" spans="55:55" hidden="1" x14ac:dyDescent="0.2">
      <c r="BC5094" s="6"/>
    </row>
    <row r="5095" spans="55:55" hidden="1" x14ac:dyDescent="0.2">
      <c r="BC5095" s="6"/>
    </row>
    <row r="5096" spans="55:55" hidden="1" x14ac:dyDescent="0.2">
      <c r="BC5096" s="6"/>
    </row>
    <row r="5097" spans="55:55" hidden="1" x14ac:dyDescent="0.2">
      <c r="BC5097" s="6"/>
    </row>
    <row r="5098" spans="55:55" hidden="1" x14ac:dyDescent="0.2">
      <c r="BC5098" s="6"/>
    </row>
    <row r="5099" spans="55:55" hidden="1" x14ac:dyDescent="0.2">
      <c r="BC5099" s="6"/>
    </row>
    <row r="5100" spans="55:55" hidden="1" x14ac:dyDescent="0.2">
      <c r="BC5100" s="6"/>
    </row>
    <row r="5101" spans="55:55" hidden="1" x14ac:dyDescent="0.2">
      <c r="BC5101" s="6"/>
    </row>
    <row r="5102" spans="55:55" hidden="1" x14ac:dyDescent="0.2">
      <c r="BC5102" s="6"/>
    </row>
    <row r="5103" spans="55:55" hidden="1" x14ac:dyDescent="0.2">
      <c r="BC5103" s="6"/>
    </row>
    <row r="5104" spans="55:55" hidden="1" x14ac:dyDescent="0.2">
      <c r="BC5104" s="6"/>
    </row>
    <row r="5105" spans="55:55" hidden="1" x14ac:dyDescent="0.2">
      <c r="BC5105" s="6"/>
    </row>
    <row r="5106" spans="55:55" hidden="1" x14ac:dyDescent="0.2">
      <c r="BC5106" s="6"/>
    </row>
    <row r="5107" spans="55:55" hidden="1" x14ac:dyDescent="0.2">
      <c r="BC5107" s="6"/>
    </row>
    <row r="5108" spans="55:55" hidden="1" x14ac:dyDescent="0.2">
      <c r="BC5108" s="6"/>
    </row>
    <row r="5109" spans="55:55" hidden="1" x14ac:dyDescent="0.2">
      <c r="BC5109" s="6"/>
    </row>
    <row r="5110" spans="55:55" hidden="1" x14ac:dyDescent="0.2">
      <c r="BC5110" s="6"/>
    </row>
    <row r="5111" spans="55:55" hidden="1" x14ac:dyDescent="0.2">
      <c r="BC5111" s="6"/>
    </row>
    <row r="5112" spans="55:55" hidden="1" x14ac:dyDescent="0.2">
      <c r="BC5112" s="6"/>
    </row>
    <row r="5113" spans="55:55" hidden="1" x14ac:dyDescent="0.2">
      <c r="BC5113" s="6"/>
    </row>
    <row r="5114" spans="55:55" hidden="1" x14ac:dyDescent="0.2">
      <c r="BC5114" s="6"/>
    </row>
    <row r="5115" spans="55:55" hidden="1" x14ac:dyDescent="0.2">
      <c r="BC5115" s="6"/>
    </row>
    <row r="5116" spans="55:55" hidden="1" x14ac:dyDescent="0.2">
      <c r="BC5116" s="6"/>
    </row>
    <row r="5117" spans="55:55" hidden="1" x14ac:dyDescent="0.2">
      <c r="BC5117" s="6"/>
    </row>
    <row r="5118" spans="55:55" hidden="1" x14ac:dyDescent="0.2">
      <c r="BC5118" s="6"/>
    </row>
    <row r="5119" spans="55:55" hidden="1" x14ac:dyDescent="0.2">
      <c r="BC5119" s="6"/>
    </row>
    <row r="5120" spans="55:55" hidden="1" x14ac:dyDescent="0.2">
      <c r="BC5120" s="6"/>
    </row>
    <row r="5121" spans="55:55" hidden="1" x14ac:dyDescent="0.2">
      <c r="BC5121" s="6"/>
    </row>
    <row r="5122" spans="55:55" hidden="1" x14ac:dyDescent="0.2">
      <c r="BC5122" s="6"/>
    </row>
    <row r="5123" spans="55:55" hidden="1" x14ac:dyDescent="0.2">
      <c r="BC5123" s="6"/>
    </row>
    <row r="5124" spans="55:55" hidden="1" x14ac:dyDescent="0.2">
      <c r="BC5124" s="6"/>
    </row>
    <row r="5125" spans="55:55" hidden="1" x14ac:dyDescent="0.2">
      <c r="BC5125" s="6"/>
    </row>
    <row r="5126" spans="55:55" hidden="1" x14ac:dyDescent="0.2">
      <c r="BC5126" s="6"/>
    </row>
    <row r="5127" spans="55:55" hidden="1" x14ac:dyDescent="0.2">
      <c r="BC5127" s="6"/>
    </row>
    <row r="5128" spans="55:55" hidden="1" x14ac:dyDescent="0.2">
      <c r="BC5128" s="6"/>
    </row>
    <row r="5129" spans="55:55" hidden="1" x14ac:dyDescent="0.2">
      <c r="BC5129" s="6"/>
    </row>
    <row r="5130" spans="55:55" hidden="1" x14ac:dyDescent="0.2">
      <c r="BC5130" s="6"/>
    </row>
    <row r="5131" spans="55:55" hidden="1" x14ac:dyDescent="0.2">
      <c r="BC5131" s="6"/>
    </row>
    <row r="5132" spans="55:55" hidden="1" x14ac:dyDescent="0.2">
      <c r="BC5132" s="6"/>
    </row>
    <row r="5133" spans="55:55" hidden="1" x14ac:dyDescent="0.2">
      <c r="BC5133" s="6"/>
    </row>
    <row r="5134" spans="55:55" hidden="1" x14ac:dyDescent="0.2">
      <c r="BC5134" s="6"/>
    </row>
    <row r="5135" spans="55:55" hidden="1" x14ac:dyDescent="0.2">
      <c r="BC5135" s="6"/>
    </row>
    <row r="5136" spans="55:55" hidden="1" x14ac:dyDescent="0.2">
      <c r="BC5136" s="6"/>
    </row>
    <row r="5137" spans="55:55" hidden="1" x14ac:dyDescent="0.2">
      <c r="BC5137" s="6"/>
    </row>
    <row r="5138" spans="55:55" hidden="1" x14ac:dyDescent="0.2">
      <c r="BC5138" s="6"/>
    </row>
    <row r="5139" spans="55:55" hidden="1" x14ac:dyDescent="0.2">
      <c r="BC5139" s="6"/>
    </row>
    <row r="5140" spans="55:55" hidden="1" x14ac:dyDescent="0.2">
      <c r="BC5140" s="6"/>
    </row>
    <row r="5141" spans="55:55" hidden="1" x14ac:dyDescent="0.2">
      <c r="BC5141" s="6"/>
    </row>
    <row r="5142" spans="55:55" hidden="1" x14ac:dyDescent="0.2">
      <c r="BC5142" s="6"/>
    </row>
    <row r="5143" spans="55:55" hidden="1" x14ac:dyDescent="0.2">
      <c r="BC5143" s="6"/>
    </row>
    <row r="5144" spans="55:55" hidden="1" x14ac:dyDescent="0.2">
      <c r="BC5144" s="6"/>
    </row>
    <row r="5145" spans="55:55" hidden="1" x14ac:dyDescent="0.2">
      <c r="BC5145" s="6"/>
    </row>
    <row r="5146" spans="55:55" hidden="1" x14ac:dyDescent="0.2">
      <c r="BC5146" s="6"/>
    </row>
    <row r="5147" spans="55:55" hidden="1" x14ac:dyDescent="0.2">
      <c r="BC5147" s="6"/>
    </row>
    <row r="5148" spans="55:55" hidden="1" x14ac:dyDescent="0.2">
      <c r="BC5148" s="6"/>
    </row>
    <row r="5149" spans="55:55" hidden="1" x14ac:dyDescent="0.2">
      <c r="BC5149" s="6"/>
    </row>
    <row r="5150" spans="55:55" hidden="1" x14ac:dyDescent="0.2">
      <c r="BC5150" s="6"/>
    </row>
    <row r="5151" spans="55:55" hidden="1" x14ac:dyDescent="0.2">
      <c r="BC5151" s="6"/>
    </row>
    <row r="5152" spans="55:55" hidden="1" x14ac:dyDescent="0.2">
      <c r="BC5152" s="6"/>
    </row>
    <row r="5153" spans="55:55" hidden="1" x14ac:dyDescent="0.2">
      <c r="BC5153" s="6"/>
    </row>
    <row r="5154" spans="55:55" hidden="1" x14ac:dyDescent="0.2">
      <c r="BC5154" s="6"/>
    </row>
    <row r="5155" spans="55:55" hidden="1" x14ac:dyDescent="0.2">
      <c r="BC5155" s="6"/>
    </row>
    <row r="5156" spans="55:55" hidden="1" x14ac:dyDescent="0.2">
      <c r="BC5156" s="6"/>
    </row>
    <row r="5157" spans="55:55" hidden="1" x14ac:dyDescent="0.2">
      <c r="BC5157" s="6"/>
    </row>
    <row r="5158" spans="55:55" hidden="1" x14ac:dyDescent="0.2">
      <c r="BC5158" s="6"/>
    </row>
    <row r="5159" spans="55:55" hidden="1" x14ac:dyDescent="0.2">
      <c r="BC5159" s="6"/>
    </row>
    <row r="5160" spans="55:55" hidden="1" x14ac:dyDescent="0.2">
      <c r="BC5160" s="6"/>
    </row>
    <row r="5161" spans="55:55" hidden="1" x14ac:dyDescent="0.2">
      <c r="BC5161" s="6"/>
    </row>
    <row r="5162" spans="55:55" hidden="1" x14ac:dyDescent="0.2">
      <c r="BC5162" s="6"/>
    </row>
    <row r="5163" spans="55:55" hidden="1" x14ac:dyDescent="0.2">
      <c r="BC5163" s="6"/>
    </row>
    <row r="5164" spans="55:55" hidden="1" x14ac:dyDescent="0.2">
      <c r="BC5164" s="6"/>
    </row>
    <row r="5165" spans="55:55" hidden="1" x14ac:dyDescent="0.2">
      <c r="BC5165" s="6"/>
    </row>
    <row r="5166" spans="55:55" hidden="1" x14ac:dyDescent="0.2">
      <c r="BC5166" s="6"/>
    </row>
    <row r="5167" spans="55:55" hidden="1" x14ac:dyDescent="0.2">
      <c r="BC5167" s="6"/>
    </row>
    <row r="5168" spans="55:55" hidden="1" x14ac:dyDescent="0.2">
      <c r="BC5168" s="6"/>
    </row>
    <row r="5169" spans="55:55" hidden="1" x14ac:dyDescent="0.2">
      <c r="BC5169" s="6"/>
    </row>
    <row r="5170" spans="55:55" hidden="1" x14ac:dyDescent="0.2">
      <c r="BC5170" s="6"/>
    </row>
    <row r="5171" spans="55:55" hidden="1" x14ac:dyDescent="0.2">
      <c r="BC5171" s="6"/>
    </row>
    <row r="5172" spans="55:55" hidden="1" x14ac:dyDescent="0.2">
      <c r="BC5172" s="6"/>
    </row>
    <row r="5173" spans="55:55" hidden="1" x14ac:dyDescent="0.2">
      <c r="BC5173" s="6"/>
    </row>
    <row r="5174" spans="55:55" hidden="1" x14ac:dyDescent="0.2">
      <c r="BC5174" s="6"/>
    </row>
    <row r="5175" spans="55:55" hidden="1" x14ac:dyDescent="0.2">
      <c r="BC5175" s="6"/>
    </row>
    <row r="5176" spans="55:55" hidden="1" x14ac:dyDescent="0.2">
      <c r="BC5176" s="6"/>
    </row>
    <row r="5177" spans="55:55" hidden="1" x14ac:dyDescent="0.2">
      <c r="BC5177" s="6"/>
    </row>
    <row r="5178" spans="55:55" hidden="1" x14ac:dyDescent="0.2">
      <c r="BC5178" s="6"/>
    </row>
    <row r="5179" spans="55:55" hidden="1" x14ac:dyDescent="0.2">
      <c r="BC5179" s="6"/>
    </row>
    <row r="5180" spans="55:55" hidden="1" x14ac:dyDescent="0.2">
      <c r="BC5180" s="6"/>
    </row>
    <row r="5181" spans="55:55" hidden="1" x14ac:dyDescent="0.2">
      <c r="BC5181" s="6"/>
    </row>
    <row r="5182" spans="55:55" hidden="1" x14ac:dyDescent="0.2">
      <c r="BC5182" s="6"/>
    </row>
    <row r="5183" spans="55:55" hidden="1" x14ac:dyDescent="0.2">
      <c r="BC5183" s="6"/>
    </row>
    <row r="5184" spans="55:55" hidden="1" x14ac:dyDescent="0.2">
      <c r="BC5184" s="6"/>
    </row>
    <row r="5185" spans="55:55" hidden="1" x14ac:dyDescent="0.2">
      <c r="BC5185" s="6"/>
    </row>
    <row r="5186" spans="55:55" hidden="1" x14ac:dyDescent="0.2">
      <c r="BC5186" s="6"/>
    </row>
    <row r="5187" spans="55:55" hidden="1" x14ac:dyDescent="0.2">
      <c r="BC5187" s="6"/>
    </row>
    <row r="5188" spans="55:55" hidden="1" x14ac:dyDescent="0.2">
      <c r="BC5188" s="6"/>
    </row>
    <row r="5189" spans="55:55" hidden="1" x14ac:dyDescent="0.2">
      <c r="BC5189" s="6"/>
    </row>
    <row r="5190" spans="55:55" hidden="1" x14ac:dyDescent="0.2">
      <c r="BC5190" s="6"/>
    </row>
    <row r="5191" spans="55:55" hidden="1" x14ac:dyDescent="0.2">
      <c r="BC5191" s="6"/>
    </row>
    <row r="5192" spans="55:55" hidden="1" x14ac:dyDescent="0.2">
      <c r="BC5192" s="6"/>
    </row>
    <row r="5193" spans="55:55" hidden="1" x14ac:dyDescent="0.2">
      <c r="BC5193" s="6"/>
    </row>
    <row r="5194" spans="55:55" hidden="1" x14ac:dyDescent="0.2">
      <c r="BC5194" s="6"/>
    </row>
    <row r="5195" spans="55:55" hidden="1" x14ac:dyDescent="0.2">
      <c r="BC5195" s="6"/>
    </row>
    <row r="5196" spans="55:55" hidden="1" x14ac:dyDescent="0.2">
      <c r="BC5196" s="6"/>
    </row>
    <row r="5197" spans="55:55" hidden="1" x14ac:dyDescent="0.2">
      <c r="BC5197" s="6"/>
    </row>
    <row r="5198" spans="55:55" hidden="1" x14ac:dyDescent="0.2">
      <c r="BC5198" s="6"/>
    </row>
    <row r="5199" spans="55:55" hidden="1" x14ac:dyDescent="0.2">
      <c r="BC5199" s="6"/>
    </row>
    <row r="5200" spans="55:55" hidden="1" x14ac:dyDescent="0.2">
      <c r="BC5200" s="6"/>
    </row>
    <row r="5201" spans="55:55" hidden="1" x14ac:dyDescent="0.2">
      <c r="BC5201" s="6"/>
    </row>
    <row r="5202" spans="55:55" hidden="1" x14ac:dyDescent="0.2">
      <c r="BC5202" s="6"/>
    </row>
    <row r="5203" spans="55:55" hidden="1" x14ac:dyDescent="0.2">
      <c r="BC5203" s="6"/>
    </row>
    <row r="5204" spans="55:55" hidden="1" x14ac:dyDescent="0.2">
      <c r="BC5204" s="6"/>
    </row>
    <row r="5205" spans="55:55" hidden="1" x14ac:dyDescent="0.2">
      <c r="BC5205" s="6"/>
    </row>
    <row r="5206" spans="55:55" hidden="1" x14ac:dyDescent="0.2">
      <c r="BC5206" s="6"/>
    </row>
    <row r="5207" spans="55:55" hidden="1" x14ac:dyDescent="0.2">
      <c r="BC5207" s="6"/>
    </row>
    <row r="5208" spans="55:55" hidden="1" x14ac:dyDescent="0.2">
      <c r="BC5208" s="6"/>
    </row>
    <row r="5209" spans="55:55" hidden="1" x14ac:dyDescent="0.2">
      <c r="BC5209" s="6"/>
    </row>
    <row r="5210" spans="55:55" hidden="1" x14ac:dyDescent="0.2">
      <c r="BC5210" s="6"/>
    </row>
    <row r="5211" spans="55:55" hidden="1" x14ac:dyDescent="0.2">
      <c r="BC5211" s="6"/>
    </row>
    <row r="5212" spans="55:55" hidden="1" x14ac:dyDescent="0.2">
      <c r="BC5212" s="6"/>
    </row>
    <row r="5213" spans="55:55" hidden="1" x14ac:dyDescent="0.2">
      <c r="BC5213" s="6"/>
    </row>
    <row r="5214" spans="55:55" hidden="1" x14ac:dyDescent="0.2">
      <c r="BC5214" s="6"/>
    </row>
    <row r="5215" spans="55:55" hidden="1" x14ac:dyDescent="0.2">
      <c r="BC5215" s="6"/>
    </row>
    <row r="5216" spans="55:55" hidden="1" x14ac:dyDescent="0.2">
      <c r="BC5216" s="6"/>
    </row>
    <row r="5217" spans="55:55" hidden="1" x14ac:dyDescent="0.2">
      <c r="BC5217" s="6"/>
    </row>
    <row r="5218" spans="55:55" hidden="1" x14ac:dyDescent="0.2">
      <c r="BC5218" s="6"/>
    </row>
    <row r="5219" spans="55:55" hidden="1" x14ac:dyDescent="0.2">
      <c r="BC5219" s="6"/>
    </row>
    <row r="5220" spans="55:55" hidden="1" x14ac:dyDescent="0.2">
      <c r="BC5220" s="6"/>
    </row>
    <row r="5221" spans="55:55" hidden="1" x14ac:dyDescent="0.2">
      <c r="BC5221" s="6"/>
    </row>
    <row r="5222" spans="55:55" hidden="1" x14ac:dyDescent="0.2">
      <c r="BC5222" s="6"/>
    </row>
    <row r="5223" spans="55:55" hidden="1" x14ac:dyDescent="0.2">
      <c r="BC5223" s="6"/>
    </row>
    <row r="5224" spans="55:55" hidden="1" x14ac:dyDescent="0.2">
      <c r="BC5224" s="6"/>
    </row>
    <row r="5225" spans="55:55" hidden="1" x14ac:dyDescent="0.2">
      <c r="BC5225" s="6"/>
    </row>
    <row r="5226" spans="55:55" hidden="1" x14ac:dyDescent="0.2">
      <c r="BC5226" s="6"/>
    </row>
    <row r="5227" spans="55:55" hidden="1" x14ac:dyDescent="0.2">
      <c r="BC5227" s="6"/>
    </row>
    <row r="5228" spans="55:55" hidden="1" x14ac:dyDescent="0.2">
      <c r="BC5228" s="6"/>
    </row>
    <row r="5229" spans="55:55" hidden="1" x14ac:dyDescent="0.2">
      <c r="BC5229" s="6"/>
    </row>
    <row r="5230" spans="55:55" hidden="1" x14ac:dyDescent="0.2">
      <c r="BC5230" s="6"/>
    </row>
    <row r="5231" spans="55:55" hidden="1" x14ac:dyDescent="0.2">
      <c r="BC5231" s="6"/>
    </row>
    <row r="5232" spans="55:55" hidden="1" x14ac:dyDescent="0.2">
      <c r="BC5232" s="6"/>
    </row>
    <row r="5233" spans="55:55" hidden="1" x14ac:dyDescent="0.2">
      <c r="BC5233" s="6"/>
    </row>
    <row r="5234" spans="55:55" hidden="1" x14ac:dyDescent="0.2">
      <c r="BC5234" s="6"/>
    </row>
    <row r="5235" spans="55:55" hidden="1" x14ac:dyDescent="0.2">
      <c r="BC5235" s="6"/>
    </row>
    <row r="5236" spans="55:55" hidden="1" x14ac:dyDescent="0.2">
      <c r="BC5236" s="6"/>
    </row>
    <row r="5237" spans="55:55" hidden="1" x14ac:dyDescent="0.2">
      <c r="BC5237" s="6"/>
    </row>
    <row r="5238" spans="55:55" hidden="1" x14ac:dyDescent="0.2">
      <c r="BC5238" s="6"/>
    </row>
    <row r="5239" spans="55:55" hidden="1" x14ac:dyDescent="0.2">
      <c r="BC5239" s="6"/>
    </row>
    <row r="5240" spans="55:55" hidden="1" x14ac:dyDescent="0.2">
      <c r="BC5240" s="6"/>
    </row>
    <row r="5241" spans="55:55" hidden="1" x14ac:dyDescent="0.2">
      <c r="BC5241" s="6"/>
    </row>
    <row r="5242" spans="55:55" hidden="1" x14ac:dyDescent="0.2">
      <c r="BC5242" s="6"/>
    </row>
    <row r="5243" spans="55:55" hidden="1" x14ac:dyDescent="0.2">
      <c r="BC5243" s="6"/>
    </row>
    <row r="5244" spans="55:55" hidden="1" x14ac:dyDescent="0.2">
      <c r="BC5244" s="6"/>
    </row>
    <row r="5245" spans="55:55" hidden="1" x14ac:dyDescent="0.2">
      <c r="BC5245" s="6"/>
    </row>
    <row r="5246" spans="55:55" hidden="1" x14ac:dyDescent="0.2">
      <c r="BC5246" s="6"/>
    </row>
    <row r="5247" spans="55:55" hidden="1" x14ac:dyDescent="0.2">
      <c r="BC5247" s="6"/>
    </row>
    <row r="5248" spans="55:55" hidden="1" x14ac:dyDescent="0.2">
      <c r="BC5248" s="6"/>
    </row>
    <row r="5249" spans="55:55" hidden="1" x14ac:dyDescent="0.2">
      <c r="BC5249" s="6"/>
    </row>
    <row r="5250" spans="55:55" hidden="1" x14ac:dyDescent="0.2">
      <c r="BC5250" s="6"/>
    </row>
    <row r="5251" spans="55:55" hidden="1" x14ac:dyDescent="0.2">
      <c r="BC5251" s="6"/>
    </row>
    <row r="5252" spans="55:55" hidden="1" x14ac:dyDescent="0.2">
      <c r="BC5252" s="6"/>
    </row>
    <row r="5253" spans="55:55" hidden="1" x14ac:dyDescent="0.2">
      <c r="BC5253" s="6"/>
    </row>
    <row r="5254" spans="55:55" hidden="1" x14ac:dyDescent="0.2">
      <c r="BC5254" s="6"/>
    </row>
    <row r="5255" spans="55:55" hidden="1" x14ac:dyDescent="0.2">
      <c r="BC5255" s="6"/>
    </row>
    <row r="5256" spans="55:55" hidden="1" x14ac:dyDescent="0.2">
      <c r="BC5256" s="6"/>
    </row>
    <row r="5257" spans="55:55" hidden="1" x14ac:dyDescent="0.2">
      <c r="BC5257" s="6"/>
    </row>
    <row r="5258" spans="55:55" hidden="1" x14ac:dyDescent="0.2">
      <c r="BC5258" s="6"/>
    </row>
    <row r="5259" spans="55:55" hidden="1" x14ac:dyDescent="0.2">
      <c r="BC5259" s="6"/>
    </row>
    <row r="5260" spans="55:55" hidden="1" x14ac:dyDescent="0.2">
      <c r="BC5260" s="6"/>
    </row>
    <row r="5261" spans="55:55" hidden="1" x14ac:dyDescent="0.2">
      <c r="BC5261" s="6"/>
    </row>
    <row r="5262" spans="55:55" hidden="1" x14ac:dyDescent="0.2">
      <c r="BC5262" s="6"/>
    </row>
    <row r="5263" spans="55:55" hidden="1" x14ac:dyDescent="0.2">
      <c r="BC5263" s="6"/>
    </row>
    <row r="5264" spans="55:55" hidden="1" x14ac:dyDescent="0.2">
      <c r="BC5264" s="6"/>
    </row>
    <row r="5265" spans="55:55" hidden="1" x14ac:dyDescent="0.2">
      <c r="BC5265" s="6"/>
    </row>
    <row r="5266" spans="55:55" hidden="1" x14ac:dyDescent="0.2">
      <c r="BC5266" s="6"/>
    </row>
    <row r="5267" spans="55:55" hidden="1" x14ac:dyDescent="0.2">
      <c r="BC5267" s="6"/>
    </row>
    <row r="5268" spans="55:55" hidden="1" x14ac:dyDescent="0.2">
      <c r="BC5268" s="6"/>
    </row>
    <row r="5269" spans="55:55" hidden="1" x14ac:dyDescent="0.2">
      <c r="BC5269" s="6"/>
    </row>
    <row r="5270" spans="55:55" hidden="1" x14ac:dyDescent="0.2">
      <c r="BC5270" s="6"/>
    </row>
    <row r="5271" spans="55:55" hidden="1" x14ac:dyDescent="0.2">
      <c r="BC5271" s="6"/>
    </row>
    <row r="5272" spans="55:55" hidden="1" x14ac:dyDescent="0.2">
      <c r="BC5272" s="6"/>
    </row>
    <row r="5273" spans="55:55" hidden="1" x14ac:dyDescent="0.2">
      <c r="BC5273" s="6"/>
    </row>
    <row r="5274" spans="55:55" hidden="1" x14ac:dyDescent="0.2">
      <c r="BC5274" s="6"/>
    </row>
    <row r="5275" spans="55:55" hidden="1" x14ac:dyDescent="0.2">
      <c r="BC5275" s="6"/>
    </row>
    <row r="5276" spans="55:55" hidden="1" x14ac:dyDescent="0.2">
      <c r="BC5276" s="6"/>
    </row>
    <row r="5277" spans="55:55" hidden="1" x14ac:dyDescent="0.2">
      <c r="BC5277" s="6"/>
    </row>
    <row r="5278" spans="55:55" hidden="1" x14ac:dyDescent="0.2">
      <c r="BC5278" s="6"/>
    </row>
    <row r="5279" spans="55:55" hidden="1" x14ac:dyDescent="0.2">
      <c r="BC5279" s="6"/>
    </row>
    <row r="5280" spans="55:55" hidden="1" x14ac:dyDescent="0.2">
      <c r="BC5280" s="6"/>
    </row>
    <row r="5281" spans="55:55" hidden="1" x14ac:dyDescent="0.2">
      <c r="BC5281" s="6"/>
    </row>
    <row r="5282" spans="55:55" hidden="1" x14ac:dyDescent="0.2">
      <c r="BC5282" s="6"/>
    </row>
    <row r="5283" spans="55:55" hidden="1" x14ac:dyDescent="0.2">
      <c r="BC5283" s="6"/>
    </row>
    <row r="5284" spans="55:55" hidden="1" x14ac:dyDescent="0.2">
      <c r="BC5284" s="6"/>
    </row>
    <row r="5285" spans="55:55" hidden="1" x14ac:dyDescent="0.2">
      <c r="BC5285" s="6"/>
    </row>
    <row r="5286" spans="55:55" hidden="1" x14ac:dyDescent="0.2">
      <c r="BC5286" s="6"/>
    </row>
    <row r="5287" spans="55:55" hidden="1" x14ac:dyDescent="0.2">
      <c r="BC5287" s="6"/>
    </row>
    <row r="5288" spans="55:55" hidden="1" x14ac:dyDescent="0.2">
      <c r="BC5288" s="6"/>
    </row>
    <row r="5289" spans="55:55" hidden="1" x14ac:dyDescent="0.2">
      <c r="BC5289" s="6"/>
    </row>
    <row r="5290" spans="55:55" hidden="1" x14ac:dyDescent="0.2">
      <c r="BC5290" s="6"/>
    </row>
    <row r="5291" spans="55:55" hidden="1" x14ac:dyDescent="0.2">
      <c r="BC5291" s="6"/>
    </row>
    <row r="5292" spans="55:55" hidden="1" x14ac:dyDescent="0.2">
      <c r="BC5292" s="6"/>
    </row>
    <row r="5293" spans="55:55" hidden="1" x14ac:dyDescent="0.2">
      <c r="BC5293" s="6"/>
    </row>
    <row r="5294" spans="55:55" hidden="1" x14ac:dyDescent="0.2">
      <c r="BC5294" s="6"/>
    </row>
    <row r="5295" spans="55:55" hidden="1" x14ac:dyDescent="0.2">
      <c r="BC5295" s="6"/>
    </row>
    <row r="5296" spans="55:55" hidden="1" x14ac:dyDescent="0.2">
      <c r="BC5296" s="6"/>
    </row>
    <row r="5297" spans="55:55" hidden="1" x14ac:dyDescent="0.2">
      <c r="BC5297" s="6"/>
    </row>
    <row r="5298" spans="55:55" hidden="1" x14ac:dyDescent="0.2">
      <c r="BC5298" s="6"/>
    </row>
    <row r="5299" spans="55:55" hidden="1" x14ac:dyDescent="0.2">
      <c r="BC5299" s="6"/>
    </row>
    <row r="5300" spans="55:55" hidden="1" x14ac:dyDescent="0.2">
      <c r="BC5300" s="6"/>
    </row>
    <row r="5301" spans="55:55" hidden="1" x14ac:dyDescent="0.2">
      <c r="BC5301" s="6"/>
    </row>
    <row r="5302" spans="55:55" hidden="1" x14ac:dyDescent="0.2">
      <c r="BC5302" s="6"/>
    </row>
    <row r="5303" spans="55:55" hidden="1" x14ac:dyDescent="0.2">
      <c r="BC5303" s="6"/>
    </row>
    <row r="5304" spans="55:55" hidden="1" x14ac:dyDescent="0.2">
      <c r="BC5304" s="6"/>
    </row>
    <row r="5305" spans="55:55" hidden="1" x14ac:dyDescent="0.2">
      <c r="BC5305" s="6"/>
    </row>
    <row r="5306" spans="55:55" hidden="1" x14ac:dyDescent="0.2">
      <c r="BC5306" s="6"/>
    </row>
    <row r="5307" spans="55:55" hidden="1" x14ac:dyDescent="0.2">
      <c r="BC5307" s="6"/>
    </row>
    <row r="5308" spans="55:55" hidden="1" x14ac:dyDescent="0.2">
      <c r="BC5308" s="6"/>
    </row>
    <row r="5309" spans="55:55" hidden="1" x14ac:dyDescent="0.2">
      <c r="BC5309" s="6"/>
    </row>
    <row r="5310" spans="55:55" hidden="1" x14ac:dyDescent="0.2">
      <c r="BC5310" s="6"/>
    </row>
    <row r="5311" spans="55:55" hidden="1" x14ac:dyDescent="0.2">
      <c r="BC5311" s="6"/>
    </row>
    <row r="5312" spans="55:55" hidden="1" x14ac:dyDescent="0.2">
      <c r="BC5312" s="6"/>
    </row>
    <row r="5313" spans="55:55" hidden="1" x14ac:dyDescent="0.2">
      <c r="BC5313" s="6"/>
    </row>
    <row r="5314" spans="55:55" hidden="1" x14ac:dyDescent="0.2">
      <c r="BC5314" s="6"/>
    </row>
    <row r="5315" spans="55:55" hidden="1" x14ac:dyDescent="0.2">
      <c r="BC5315" s="6"/>
    </row>
    <row r="5316" spans="55:55" hidden="1" x14ac:dyDescent="0.2">
      <c r="BC5316" s="6"/>
    </row>
    <row r="5317" spans="55:55" hidden="1" x14ac:dyDescent="0.2">
      <c r="BC5317" s="6"/>
    </row>
    <row r="5318" spans="55:55" hidden="1" x14ac:dyDescent="0.2">
      <c r="BC5318" s="6"/>
    </row>
    <row r="5319" spans="55:55" hidden="1" x14ac:dyDescent="0.2">
      <c r="BC5319" s="6"/>
    </row>
    <row r="5320" spans="55:55" hidden="1" x14ac:dyDescent="0.2">
      <c r="BC5320" s="6"/>
    </row>
    <row r="5321" spans="55:55" hidden="1" x14ac:dyDescent="0.2">
      <c r="BC5321" s="6"/>
    </row>
    <row r="5322" spans="55:55" hidden="1" x14ac:dyDescent="0.2">
      <c r="BC5322" s="6"/>
    </row>
    <row r="5323" spans="55:55" hidden="1" x14ac:dyDescent="0.2">
      <c r="BC5323" s="6"/>
    </row>
    <row r="5324" spans="55:55" hidden="1" x14ac:dyDescent="0.2">
      <c r="BC5324" s="6"/>
    </row>
    <row r="5325" spans="55:55" hidden="1" x14ac:dyDescent="0.2">
      <c r="BC5325" s="6"/>
    </row>
    <row r="5326" spans="55:55" hidden="1" x14ac:dyDescent="0.2">
      <c r="BC5326" s="6"/>
    </row>
    <row r="5327" spans="55:55" hidden="1" x14ac:dyDescent="0.2">
      <c r="BC5327" s="6"/>
    </row>
    <row r="5328" spans="55:55" hidden="1" x14ac:dyDescent="0.2">
      <c r="BC5328" s="6"/>
    </row>
    <row r="5329" spans="55:55" hidden="1" x14ac:dyDescent="0.2">
      <c r="BC5329" s="6"/>
    </row>
    <row r="5330" spans="55:55" hidden="1" x14ac:dyDescent="0.2">
      <c r="BC5330" s="6"/>
    </row>
    <row r="5331" spans="55:55" hidden="1" x14ac:dyDescent="0.2">
      <c r="BC5331" s="6"/>
    </row>
    <row r="5332" spans="55:55" hidden="1" x14ac:dyDescent="0.2">
      <c r="BC5332" s="6"/>
    </row>
    <row r="5333" spans="55:55" hidden="1" x14ac:dyDescent="0.2">
      <c r="BC5333" s="6"/>
    </row>
    <row r="5334" spans="55:55" hidden="1" x14ac:dyDescent="0.2">
      <c r="BC5334" s="6"/>
    </row>
    <row r="5335" spans="55:55" hidden="1" x14ac:dyDescent="0.2">
      <c r="BC5335" s="6"/>
    </row>
    <row r="5336" spans="55:55" hidden="1" x14ac:dyDescent="0.2">
      <c r="BC5336" s="6"/>
    </row>
    <row r="5337" spans="55:55" hidden="1" x14ac:dyDescent="0.2">
      <c r="BC5337" s="6"/>
    </row>
    <row r="5338" spans="55:55" hidden="1" x14ac:dyDescent="0.2">
      <c r="BC5338" s="6"/>
    </row>
    <row r="5339" spans="55:55" hidden="1" x14ac:dyDescent="0.2">
      <c r="BC5339" s="6"/>
    </row>
    <row r="5340" spans="55:55" hidden="1" x14ac:dyDescent="0.2">
      <c r="BC5340" s="6"/>
    </row>
    <row r="5341" spans="55:55" hidden="1" x14ac:dyDescent="0.2">
      <c r="BC5341" s="6"/>
    </row>
    <row r="5342" spans="55:55" hidden="1" x14ac:dyDescent="0.2">
      <c r="BC5342" s="6"/>
    </row>
    <row r="5343" spans="55:55" hidden="1" x14ac:dyDescent="0.2">
      <c r="BC5343" s="6"/>
    </row>
    <row r="5344" spans="55:55" hidden="1" x14ac:dyDescent="0.2">
      <c r="BC5344" s="6"/>
    </row>
    <row r="5345" spans="55:55" hidden="1" x14ac:dyDescent="0.2">
      <c r="BC5345" s="6"/>
    </row>
    <row r="5346" spans="55:55" hidden="1" x14ac:dyDescent="0.2">
      <c r="BC5346" s="6"/>
    </row>
    <row r="5347" spans="55:55" hidden="1" x14ac:dyDescent="0.2">
      <c r="BC5347" s="6"/>
    </row>
    <row r="5348" spans="55:55" hidden="1" x14ac:dyDescent="0.2">
      <c r="BC5348" s="6"/>
    </row>
    <row r="5349" spans="55:55" hidden="1" x14ac:dyDescent="0.2">
      <c r="BC5349" s="6"/>
    </row>
    <row r="5350" spans="55:55" hidden="1" x14ac:dyDescent="0.2">
      <c r="BC5350" s="6"/>
    </row>
    <row r="5351" spans="55:55" hidden="1" x14ac:dyDescent="0.2">
      <c r="BC5351" s="6"/>
    </row>
    <row r="5352" spans="55:55" hidden="1" x14ac:dyDescent="0.2">
      <c r="BC5352" s="6"/>
    </row>
    <row r="5353" spans="55:55" hidden="1" x14ac:dyDescent="0.2">
      <c r="BC5353" s="6"/>
    </row>
    <row r="5354" spans="55:55" hidden="1" x14ac:dyDescent="0.2">
      <c r="BC5354" s="6"/>
    </row>
    <row r="5355" spans="55:55" hidden="1" x14ac:dyDescent="0.2">
      <c r="BC5355" s="6"/>
    </row>
    <row r="5356" spans="55:55" hidden="1" x14ac:dyDescent="0.2">
      <c r="BC5356" s="6"/>
    </row>
    <row r="5357" spans="55:55" hidden="1" x14ac:dyDescent="0.2">
      <c r="BC5357" s="6"/>
    </row>
    <row r="5358" spans="55:55" hidden="1" x14ac:dyDescent="0.2">
      <c r="BC5358" s="6"/>
    </row>
    <row r="5359" spans="55:55" hidden="1" x14ac:dyDescent="0.2">
      <c r="BC5359" s="6"/>
    </row>
    <row r="5360" spans="55:55" hidden="1" x14ac:dyDescent="0.2">
      <c r="BC5360" s="6"/>
    </row>
    <row r="5361" spans="55:55" hidden="1" x14ac:dyDescent="0.2">
      <c r="BC5361" s="6"/>
    </row>
    <row r="5362" spans="55:55" hidden="1" x14ac:dyDescent="0.2">
      <c r="BC5362" s="6"/>
    </row>
    <row r="5363" spans="55:55" hidden="1" x14ac:dyDescent="0.2">
      <c r="BC5363" s="6"/>
    </row>
    <row r="5364" spans="55:55" hidden="1" x14ac:dyDescent="0.2">
      <c r="BC5364" s="6"/>
    </row>
    <row r="5365" spans="55:55" hidden="1" x14ac:dyDescent="0.2">
      <c r="BC5365" s="6"/>
    </row>
    <row r="5366" spans="55:55" hidden="1" x14ac:dyDescent="0.2">
      <c r="BC5366" s="6"/>
    </row>
    <row r="5367" spans="55:55" hidden="1" x14ac:dyDescent="0.2">
      <c r="BC5367" s="6"/>
    </row>
    <row r="5368" spans="55:55" hidden="1" x14ac:dyDescent="0.2">
      <c r="BC5368" s="6"/>
    </row>
    <row r="5369" spans="55:55" hidden="1" x14ac:dyDescent="0.2">
      <c r="BC5369" s="6"/>
    </row>
    <row r="5370" spans="55:55" hidden="1" x14ac:dyDescent="0.2">
      <c r="BC5370" s="6"/>
    </row>
    <row r="5371" spans="55:55" hidden="1" x14ac:dyDescent="0.2">
      <c r="BC5371" s="6"/>
    </row>
    <row r="5372" spans="55:55" hidden="1" x14ac:dyDescent="0.2">
      <c r="BC5372" s="6"/>
    </row>
    <row r="5373" spans="55:55" hidden="1" x14ac:dyDescent="0.2">
      <c r="BC5373" s="6"/>
    </row>
    <row r="5374" spans="55:55" hidden="1" x14ac:dyDescent="0.2">
      <c r="BC5374" s="6"/>
    </row>
    <row r="5375" spans="55:55" hidden="1" x14ac:dyDescent="0.2">
      <c r="BC5375" s="6"/>
    </row>
    <row r="5376" spans="55:55" hidden="1" x14ac:dyDescent="0.2">
      <c r="BC5376" s="6"/>
    </row>
    <row r="5377" spans="55:55" hidden="1" x14ac:dyDescent="0.2">
      <c r="BC5377" s="6"/>
    </row>
    <row r="5378" spans="55:55" hidden="1" x14ac:dyDescent="0.2">
      <c r="BC5378" s="6"/>
    </row>
    <row r="5379" spans="55:55" hidden="1" x14ac:dyDescent="0.2">
      <c r="BC5379" s="6"/>
    </row>
    <row r="5380" spans="55:55" hidden="1" x14ac:dyDescent="0.2">
      <c r="BC5380" s="6"/>
    </row>
    <row r="5381" spans="55:55" hidden="1" x14ac:dyDescent="0.2">
      <c r="BC5381" s="6"/>
    </row>
    <row r="5382" spans="55:55" hidden="1" x14ac:dyDescent="0.2">
      <c r="BC5382" s="6"/>
    </row>
    <row r="5383" spans="55:55" hidden="1" x14ac:dyDescent="0.2">
      <c r="BC5383" s="6"/>
    </row>
    <row r="5384" spans="55:55" hidden="1" x14ac:dyDescent="0.2">
      <c r="BC5384" s="6"/>
    </row>
    <row r="5385" spans="55:55" hidden="1" x14ac:dyDescent="0.2">
      <c r="BC5385" s="6"/>
    </row>
    <row r="5386" spans="55:55" hidden="1" x14ac:dyDescent="0.2">
      <c r="BC5386" s="6"/>
    </row>
    <row r="5387" spans="55:55" hidden="1" x14ac:dyDescent="0.2">
      <c r="BC5387" s="6"/>
    </row>
    <row r="5388" spans="55:55" hidden="1" x14ac:dyDescent="0.2">
      <c r="BC5388" s="6"/>
    </row>
    <row r="5389" spans="55:55" hidden="1" x14ac:dyDescent="0.2">
      <c r="BC5389" s="6"/>
    </row>
    <row r="5390" spans="55:55" hidden="1" x14ac:dyDescent="0.2">
      <c r="BC5390" s="6"/>
    </row>
    <row r="5391" spans="55:55" hidden="1" x14ac:dyDescent="0.2">
      <c r="BC5391" s="6"/>
    </row>
    <row r="5392" spans="55:55" hidden="1" x14ac:dyDescent="0.2">
      <c r="BC5392" s="6"/>
    </row>
    <row r="5393" spans="55:55" hidden="1" x14ac:dyDescent="0.2">
      <c r="BC5393" s="6"/>
    </row>
    <row r="5394" spans="55:55" hidden="1" x14ac:dyDescent="0.2">
      <c r="BC5394" s="6"/>
    </row>
    <row r="5395" spans="55:55" hidden="1" x14ac:dyDescent="0.2">
      <c r="BC5395" s="6"/>
    </row>
    <row r="5396" spans="55:55" hidden="1" x14ac:dyDescent="0.2">
      <c r="BC5396" s="6"/>
    </row>
    <row r="5397" spans="55:55" hidden="1" x14ac:dyDescent="0.2">
      <c r="BC5397" s="6"/>
    </row>
    <row r="5398" spans="55:55" hidden="1" x14ac:dyDescent="0.2">
      <c r="BC5398" s="6"/>
    </row>
    <row r="5399" spans="55:55" hidden="1" x14ac:dyDescent="0.2">
      <c r="BC5399" s="6"/>
    </row>
    <row r="5400" spans="55:55" hidden="1" x14ac:dyDescent="0.2">
      <c r="BC5400" s="6"/>
    </row>
    <row r="5401" spans="55:55" hidden="1" x14ac:dyDescent="0.2">
      <c r="BC5401" s="6"/>
    </row>
    <row r="5402" spans="55:55" hidden="1" x14ac:dyDescent="0.2">
      <c r="BC5402" s="6"/>
    </row>
    <row r="5403" spans="55:55" hidden="1" x14ac:dyDescent="0.2">
      <c r="BC5403" s="6"/>
    </row>
    <row r="5404" spans="55:55" hidden="1" x14ac:dyDescent="0.2">
      <c r="BC5404" s="6"/>
    </row>
    <row r="5405" spans="55:55" hidden="1" x14ac:dyDescent="0.2">
      <c r="BC5405" s="6"/>
    </row>
    <row r="5406" spans="55:55" hidden="1" x14ac:dyDescent="0.2">
      <c r="BC5406" s="6"/>
    </row>
    <row r="5407" spans="55:55" hidden="1" x14ac:dyDescent="0.2">
      <c r="BC5407" s="6"/>
    </row>
    <row r="5408" spans="55:55" hidden="1" x14ac:dyDescent="0.2">
      <c r="BC5408" s="6"/>
    </row>
    <row r="5409" spans="55:55" hidden="1" x14ac:dyDescent="0.2">
      <c r="BC5409" s="6"/>
    </row>
    <row r="5410" spans="55:55" hidden="1" x14ac:dyDescent="0.2">
      <c r="BC5410" s="6"/>
    </row>
    <row r="5411" spans="55:55" hidden="1" x14ac:dyDescent="0.2">
      <c r="BC5411" s="6"/>
    </row>
    <row r="5412" spans="55:55" hidden="1" x14ac:dyDescent="0.2">
      <c r="BC5412" s="6"/>
    </row>
    <row r="5413" spans="55:55" hidden="1" x14ac:dyDescent="0.2">
      <c r="BC5413" s="6"/>
    </row>
    <row r="5414" spans="55:55" hidden="1" x14ac:dyDescent="0.2">
      <c r="BC5414" s="6"/>
    </row>
    <row r="5415" spans="55:55" hidden="1" x14ac:dyDescent="0.2">
      <c r="BC5415" s="6"/>
    </row>
    <row r="5416" spans="55:55" hidden="1" x14ac:dyDescent="0.2">
      <c r="BC5416" s="6"/>
    </row>
    <row r="5417" spans="55:55" hidden="1" x14ac:dyDescent="0.2">
      <c r="BC5417" s="6"/>
    </row>
    <row r="5418" spans="55:55" hidden="1" x14ac:dyDescent="0.2">
      <c r="BC5418" s="6"/>
    </row>
    <row r="5419" spans="55:55" hidden="1" x14ac:dyDescent="0.2">
      <c r="BC5419" s="6"/>
    </row>
    <row r="5420" spans="55:55" hidden="1" x14ac:dyDescent="0.2">
      <c r="BC5420" s="6"/>
    </row>
    <row r="5421" spans="55:55" hidden="1" x14ac:dyDescent="0.2">
      <c r="BC5421" s="6"/>
    </row>
    <row r="5422" spans="55:55" hidden="1" x14ac:dyDescent="0.2">
      <c r="BC5422" s="6"/>
    </row>
    <row r="5423" spans="55:55" hidden="1" x14ac:dyDescent="0.2">
      <c r="BC5423" s="6"/>
    </row>
    <row r="5424" spans="55:55" hidden="1" x14ac:dyDescent="0.2">
      <c r="BC5424" s="6"/>
    </row>
    <row r="5425" spans="55:55" hidden="1" x14ac:dyDescent="0.2">
      <c r="BC5425" s="6"/>
    </row>
    <row r="5426" spans="55:55" hidden="1" x14ac:dyDescent="0.2">
      <c r="BC5426" s="6"/>
    </row>
    <row r="5427" spans="55:55" hidden="1" x14ac:dyDescent="0.2">
      <c r="BC5427" s="6"/>
    </row>
    <row r="5428" spans="55:55" hidden="1" x14ac:dyDescent="0.2">
      <c r="BC5428" s="6"/>
    </row>
    <row r="5429" spans="55:55" hidden="1" x14ac:dyDescent="0.2">
      <c r="BC5429" s="6"/>
    </row>
    <row r="5430" spans="55:55" hidden="1" x14ac:dyDescent="0.2">
      <c r="BC5430" s="6"/>
    </row>
    <row r="5431" spans="55:55" hidden="1" x14ac:dyDescent="0.2">
      <c r="BC5431" s="6"/>
    </row>
    <row r="5432" spans="55:55" hidden="1" x14ac:dyDescent="0.2">
      <c r="BC5432" s="6"/>
    </row>
    <row r="5433" spans="55:55" hidden="1" x14ac:dyDescent="0.2">
      <c r="BC5433" s="6"/>
    </row>
    <row r="5434" spans="55:55" hidden="1" x14ac:dyDescent="0.2">
      <c r="BC5434" s="6"/>
    </row>
    <row r="5435" spans="55:55" hidden="1" x14ac:dyDescent="0.2">
      <c r="BC5435" s="6"/>
    </row>
    <row r="5436" spans="55:55" hidden="1" x14ac:dyDescent="0.2">
      <c r="BC5436" s="6"/>
    </row>
    <row r="5437" spans="55:55" hidden="1" x14ac:dyDescent="0.2">
      <c r="BC5437" s="6"/>
    </row>
    <row r="5438" spans="55:55" hidden="1" x14ac:dyDescent="0.2">
      <c r="BC5438" s="6"/>
    </row>
    <row r="5439" spans="55:55" hidden="1" x14ac:dyDescent="0.2">
      <c r="BC5439" s="6"/>
    </row>
    <row r="5440" spans="55:55" hidden="1" x14ac:dyDescent="0.2">
      <c r="BC5440" s="6"/>
    </row>
    <row r="5441" spans="55:55" hidden="1" x14ac:dyDescent="0.2">
      <c r="BC5441" s="6"/>
    </row>
    <row r="5442" spans="55:55" hidden="1" x14ac:dyDescent="0.2">
      <c r="BC5442" s="6"/>
    </row>
    <row r="5443" spans="55:55" hidden="1" x14ac:dyDescent="0.2">
      <c r="BC5443" s="6"/>
    </row>
    <row r="5444" spans="55:55" hidden="1" x14ac:dyDescent="0.2">
      <c r="BC5444" s="6"/>
    </row>
    <row r="5445" spans="55:55" hidden="1" x14ac:dyDescent="0.2">
      <c r="BC5445" s="6"/>
    </row>
    <row r="5446" spans="55:55" hidden="1" x14ac:dyDescent="0.2">
      <c r="BC5446" s="6"/>
    </row>
    <row r="5447" spans="55:55" hidden="1" x14ac:dyDescent="0.2">
      <c r="BC5447" s="6"/>
    </row>
    <row r="5448" spans="55:55" hidden="1" x14ac:dyDescent="0.2">
      <c r="BC5448" s="6"/>
    </row>
    <row r="5449" spans="55:55" hidden="1" x14ac:dyDescent="0.2">
      <c r="BC5449" s="6"/>
    </row>
    <row r="5450" spans="55:55" hidden="1" x14ac:dyDescent="0.2">
      <c r="BC5450" s="6"/>
    </row>
    <row r="5451" spans="55:55" hidden="1" x14ac:dyDescent="0.2">
      <c r="BC5451" s="6"/>
    </row>
    <row r="5452" spans="55:55" hidden="1" x14ac:dyDescent="0.2">
      <c r="BC5452" s="6"/>
    </row>
    <row r="5453" spans="55:55" hidden="1" x14ac:dyDescent="0.2">
      <c r="BC5453" s="6"/>
    </row>
    <row r="5454" spans="55:55" hidden="1" x14ac:dyDescent="0.2">
      <c r="BC5454" s="6"/>
    </row>
    <row r="5455" spans="55:55" hidden="1" x14ac:dyDescent="0.2">
      <c r="BC5455" s="6"/>
    </row>
    <row r="5456" spans="55:55" hidden="1" x14ac:dyDescent="0.2">
      <c r="BC5456" s="6"/>
    </row>
    <row r="5457" spans="55:55" hidden="1" x14ac:dyDescent="0.2">
      <c r="BC5457" s="6"/>
    </row>
    <row r="5458" spans="55:55" hidden="1" x14ac:dyDescent="0.2">
      <c r="BC5458" s="6"/>
    </row>
    <row r="5459" spans="55:55" hidden="1" x14ac:dyDescent="0.2">
      <c r="BC5459" s="6"/>
    </row>
    <row r="5460" spans="55:55" hidden="1" x14ac:dyDescent="0.2">
      <c r="BC5460" s="6"/>
    </row>
    <row r="5461" spans="55:55" hidden="1" x14ac:dyDescent="0.2">
      <c r="BC5461" s="6"/>
    </row>
    <row r="5462" spans="55:55" hidden="1" x14ac:dyDescent="0.2">
      <c r="BC5462" s="6"/>
    </row>
    <row r="5463" spans="55:55" hidden="1" x14ac:dyDescent="0.2">
      <c r="BC5463" s="6"/>
    </row>
    <row r="5464" spans="55:55" hidden="1" x14ac:dyDescent="0.2">
      <c r="BC5464" s="6"/>
    </row>
    <row r="5465" spans="55:55" hidden="1" x14ac:dyDescent="0.2">
      <c r="BC5465" s="6"/>
    </row>
    <row r="5466" spans="55:55" hidden="1" x14ac:dyDescent="0.2">
      <c r="BC5466" s="6"/>
    </row>
    <row r="5467" spans="55:55" hidden="1" x14ac:dyDescent="0.2">
      <c r="BC5467" s="6"/>
    </row>
    <row r="5468" spans="55:55" hidden="1" x14ac:dyDescent="0.2">
      <c r="BC5468" s="6"/>
    </row>
    <row r="5469" spans="55:55" hidden="1" x14ac:dyDescent="0.2">
      <c r="BC5469" s="6"/>
    </row>
    <row r="5470" spans="55:55" hidden="1" x14ac:dyDescent="0.2">
      <c r="BC5470" s="6"/>
    </row>
    <row r="5471" spans="55:55" hidden="1" x14ac:dyDescent="0.2">
      <c r="BC5471" s="6"/>
    </row>
    <row r="5472" spans="55:55" hidden="1" x14ac:dyDescent="0.2">
      <c r="BC5472" s="6"/>
    </row>
    <row r="5473" spans="55:55" hidden="1" x14ac:dyDescent="0.2">
      <c r="BC5473" s="6"/>
    </row>
    <row r="5474" spans="55:55" hidden="1" x14ac:dyDescent="0.2">
      <c r="BC5474" s="6"/>
    </row>
    <row r="5475" spans="55:55" hidden="1" x14ac:dyDescent="0.2">
      <c r="BC5475" s="6"/>
    </row>
    <row r="5476" spans="55:55" hidden="1" x14ac:dyDescent="0.2">
      <c r="BC5476" s="6"/>
    </row>
    <row r="5477" spans="55:55" hidden="1" x14ac:dyDescent="0.2">
      <c r="BC5477" s="6"/>
    </row>
    <row r="5478" spans="55:55" hidden="1" x14ac:dyDescent="0.2">
      <c r="BC5478" s="6"/>
    </row>
    <row r="5479" spans="55:55" hidden="1" x14ac:dyDescent="0.2">
      <c r="BC5479" s="6"/>
    </row>
    <row r="5480" spans="55:55" hidden="1" x14ac:dyDescent="0.2">
      <c r="BC5480" s="6"/>
    </row>
    <row r="5481" spans="55:55" hidden="1" x14ac:dyDescent="0.2">
      <c r="BC5481" s="6"/>
    </row>
    <row r="5482" spans="55:55" hidden="1" x14ac:dyDescent="0.2">
      <c r="BC5482" s="6"/>
    </row>
    <row r="5483" spans="55:55" hidden="1" x14ac:dyDescent="0.2">
      <c r="BC5483" s="6"/>
    </row>
    <row r="5484" spans="55:55" hidden="1" x14ac:dyDescent="0.2">
      <c r="BC5484" s="6"/>
    </row>
    <row r="5485" spans="55:55" hidden="1" x14ac:dyDescent="0.2">
      <c r="BC5485" s="6"/>
    </row>
    <row r="5486" spans="55:55" hidden="1" x14ac:dyDescent="0.2">
      <c r="BC5486" s="6"/>
    </row>
    <row r="5487" spans="55:55" hidden="1" x14ac:dyDescent="0.2">
      <c r="BC5487" s="6"/>
    </row>
    <row r="5488" spans="55:55" hidden="1" x14ac:dyDescent="0.2">
      <c r="BC5488" s="6"/>
    </row>
    <row r="5489" spans="55:55" hidden="1" x14ac:dyDescent="0.2">
      <c r="BC5489" s="6"/>
    </row>
    <row r="5490" spans="55:55" hidden="1" x14ac:dyDescent="0.2">
      <c r="BC5490" s="6"/>
    </row>
    <row r="5491" spans="55:55" hidden="1" x14ac:dyDescent="0.2">
      <c r="BC5491" s="6"/>
    </row>
    <row r="5492" spans="55:55" hidden="1" x14ac:dyDescent="0.2">
      <c r="BC5492" s="6"/>
    </row>
    <row r="5493" spans="55:55" hidden="1" x14ac:dyDescent="0.2">
      <c r="BC5493" s="6"/>
    </row>
    <row r="5494" spans="55:55" hidden="1" x14ac:dyDescent="0.2">
      <c r="BC5494" s="6"/>
    </row>
    <row r="5495" spans="55:55" hidden="1" x14ac:dyDescent="0.2">
      <c r="BC5495" s="6"/>
    </row>
    <row r="5496" spans="55:55" hidden="1" x14ac:dyDescent="0.2">
      <c r="BC5496" s="6"/>
    </row>
    <row r="5497" spans="55:55" hidden="1" x14ac:dyDescent="0.2">
      <c r="BC5497" s="6"/>
    </row>
    <row r="5498" spans="55:55" hidden="1" x14ac:dyDescent="0.2">
      <c r="BC5498" s="6"/>
    </row>
    <row r="5499" spans="55:55" hidden="1" x14ac:dyDescent="0.2">
      <c r="BC5499" s="6"/>
    </row>
    <row r="5500" spans="55:55" hidden="1" x14ac:dyDescent="0.2">
      <c r="BC5500" s="6"/>
    </row>
    <row r="5501" spans="55:55" hidden="1" x14ac:dyDescent="0.2">
      <c r="BC5501" s="6"/>
    </row>
    <row r="5502" spans="55:55" hidden="1" x14ac:dyDescent="0.2">
      <c r="BC5502" s="6"/>
    </row>
    <row r="5503" spans="55:55" hidden="1" x14ac:dyDescent="0.2">
      <c r="BC5503" s="6"/>
    </row>
    <row r="5504" spans="55:55" hidden="1" x14ac:dyDescent="0.2">
      <c r="BC5504" s="6"/>
    </row>
    <row r="5505" spans="55:55" hidden="1" x14ac:dyDescent="0.2">
      <c r="BC5505" s="6"/>
    </row>
    <row r="5506" spans="55:55" hidden="1" x14ac:dyDescent="0.2">
      <c r="BC5506" s="6"/>
    </row>
    <row r="5507" spans="55:55" hidden="1" x14ac:dyDescent="0.2">
      <c r="BC5507" s="6"/>
    </row>
    <row r="5508" spans="55:55" hidden="1" x14ac:dyDescent="0.2">
      <c r="BC5508" s="6"/>
    </row>
    <row r="5509" spans="55:55" hidden="1" x14ac:dyDescent="0.2">
      <c r="BC5509" s="6"/>
    </row>
    <row r="5510" spans="55:55" hidden="1" x14ac:dyDescent="0.2">
      <c r="BC5510" s="6"/>
    </row>
    <row r="5511" spans="55:55" hidden="1" x14ac:dyDescent="0.2">
      <c r="BC5511" s="6"/>
    </row>
    <row r="5512" spans="55:55" hidden="1" x14ac:dyDescent="0.2">
      <c r="BC5512" s="6"/>
    </row>
    <row r="5513" spans="55:55" hidden="1" x14ac:dyDescent="0.2">
      <c r="BC5513" s="6"/>
    </row>
    <row r="5514" spans="55:55" hidden="1" x14ac:dyDescent="0.2">
      <c r="BC5514" s="6"/>
    </row>
    <row r="5515" spans="55:55" hidden="1" x14ac:dyDescent="0.2">
      <c r="BC5515" s="6"/>
    </row>
    <row r="5516" spans="55:55" hidden="1" x14ac:dyDescent="0.2">
      <c r="BC5516" s="6"/>
    </row>
    <row r="5517" spans="55:55" hidden="1" x14ac:dyDescent="0.2">
      <c r="BC5517" s="6"/>
    </row>
    <row r="5518" spans="55:55" hidden="1" x14ac:dyDescent="0.2">
      <c r="BC5518" s="6"/>
    </row>
    <row r="5519" spans="55:55" hidden="1" x14ac:dyDescent="0.2">
      <c r="BC5519" s="6"/>
    </row>
    <row r="5520" spans="55:55" hidden="1" x14ac:dyDescent="0.2">
      <c r="BC5520" s="6"/>
    </row>
    <row r="5521" spans="55:55" hidden="1" x14ac:dyDescent="0.2">
      <c r="BC5521" s="6"/>
    </row>
    <row r="5522" spans="55:55" hidden="1" x14ac:dyDescent="0.2">
      <c r="BC5522" s="6"/>
    </row>
    <row r="5523" spans="55:55" hidden="1" x14ac:dyDescent="0.2">
      <c r="BC5523" s="6"/>
    </row>
    <row r="5524" spans="55:55" hidden="1" x14ac:dyDescent="0.2">
      <c r="BC5524" s="6"/>
    </row>
    <row r="5525" spans="55:55" hidden="1" x14ac:dyDescent="0.2">
      <c r="BC5525" s="6"/>
    </row>
    <row r="5526" spans="55:55" hidden="1" x14ac:dyDescent="0.2">
      <c r="BC5526" s="6"/>
    </row>
    <row r="5527" spans="55:55" hidden="1" x14ac:dyDescent="0.2">
      <c r="BC5527" s="6"/>
    </row>
    <row r="5528" spans="55:55" hidden="1" x14ac:dyDescent="0.2">
      <c r="BC5528" s="6"/>
    </row>
    <row r="5529" spans="55:55" hidden="1" x14ac:dyDescent="0.2">
      <c r="BC5529" s="6"/>
    </row>
    <row r="5530" spans="55:55" hidden="1" x14ac:dyDescent="0.2">
      <c r="BC5530" s="6"/>
    </row>
    <row r="5531" spans="55:55" hidden="1" x14ac:dyDescent="0.2">
      <c r="BC5531" s="6"/>
    </row>
    <row r="5532" spans="55:55" hidden="1" x14ac:dyDescent="0.2">
      <c r="BC5532" s="6"/>
    </row>
    <row r="5533" spans="55:55" hidden="1" x14ac:dyDescent="0.2">
      <c r="BC5533" s="6"/>
    </row>
    <row r="5534" spans="55:55" hidden="1" x14ac:dyDescent="0.2">
      <c r="BC5534" s="6"/>
    </row>
    <row r="5535" spans="55:55" hidden="1" x14ac:dyDescent="0.2">
      <c r="BC5535" s="6"/>
    </row>
    <row r="5536" spans="55:55" hidden="1" x14ac:dyDescent="0.2">
      <c r="BC5536" s="6"/>
    </row>
    <row r="5537" spans="55:55" hidden="1" x14ac:dyDescent="0.2">
      <c r="BC5537" s="6"/>
    </row>
    <row r="5538" spans="55:55" hidden="1" x14ac:dyDescent="0.2">
      <c r="BC5538" s="6"/>
    </row>
    <row r="5539" spans="55:55" hidden="1" x14ac:dyDescent="0.2">
      <c r="BC5539" s="6"/>
    </row>
    <row r="5540" spans="55:55" hidden="1" x14ac:dyDescent="0.2">
      <c r="BC5540" s="6"/>
    </row>
    <row r="5541" spans="55:55" hidden="1" x14ac:dyDescent="0.2">
      <c r="BC5541" s="6"/>
    </row>
    <row r="5542" spans="55:55" hidden="1" x14ac:dyDescent="0.2">
      <c r="BC5542" s="6"/>
    </row>
    <row r="5543" spans="55:55" hidden="1" x14ac:dyDescent="0.2">
      <c r="BC5543" s="6"/>
    </row>
    <row r="5544" spans="55:55" hidden="1" x14ac:dyDescent="0.2">
      <c r="BC5544" s="6"/>
    </row>
    <row r="5545" spans="55:55" hidden="1" x14ac:dyDescent="0.2">
      <c r="BC5545" s="6"/>
    </row>
    <row r="5546" spans="55:55" hidden="1" x14ac:dyDescent="0.2">
      <c r="BC5546" s="6"/>
    </row>
    <row r="5547" spans="55:55" hidden="1" x14ac:dyDescent="0.2">
      <c r="BC5547" s="6"/>
    </row>
    <row r="5548" spans="55:55" hidden="1" x14ac:dyDescent="0.2">
      <c r="BC5548" s="6"/>
    </row>
    <row r="5549" spans="55:55" hidden="1" x14ac:dyDescent="0.2">
      <c r="BC5549" s="6"/>
    </row>
    <row r="5550" spans="55:55" hidden="1" x14ac:dyDescent="0.2">
      <c r="BC5550" s="6"/>
    </row>
    <row r="5551" spans="55:55" hidden="1" x14ac:dyDescent="0.2">
      <c r="BC5551" s="6"/>
    </row>
    <row r="5552" spans="55:55" hidden="1" x14ac:dyDescent="0.2">
      <c r="BC5552" s="6"/>
    </row>
    <row r="5553" spans="55:55" hidden="1" x14ac:dyDescent="0.2">
      <c r="BC5553" s="6"/>
    </row>
    <row r="5554" spans="55:55" hidden="1" x14ac:dyDescent="0.2">
      <c r="BC5554" s="6"/>
    </row>
    <row r="5555" spans="55:55" hidden="1" x14ac:dyDescent="0.2">
      <c r="BC5555" s="6"/>
    </row>
    <row r="5556" spans="55:55" hidden="1" x14ac:dyDescent="0.2">
      <c r="BC5556" s="6"/>
    </row>
    <row r="5557" spans="55:55" hidden="1" x14ac:dyDescent="0.2">
      <c r="BC5557" s="6"/>
    </row>
    <row r="5558" spans="55:55" hidden="1" x14ac:dyDescent="0.2">
      <c r="BC5558" s="6"/>
    </row>
    <row r="5559" spans="55:55" hidden="1" x14ac:dyDescent="0.2">
      <c r="BC5559" s="6"/>
    </row>
    <row r="5560" spans="55:55" hidden="1" x14ac:dyDescent="0.2">
      <c r="BC5560" s="6"/>
    </row>
    <row r="5561" spans="55:55" hidden="1" x14ac:dyDescent="0.2">
      <c r="BC5561" s="6"/>
    </row>
    <row r="5562" spans="55:55" hidden="1" x14ac:dyDescent="0.2">
      <c r="BC5562" s="6"/>
    </row>
    <row r="5563" spans="55:55" hidden="1" x14ac:dyDescent="0.2">
      <c r="BC5563" s="6"/>
    </row>
    <row r="5564" spans="55:55" hidden="1" x14ac:dyDescent="0.2">
      <c r="BC5564" s="6"/>
    </row>
    <row r="5565" spans="55:55" hidden="1" x14ac:dyDescent="0.2">
      <c r="BC5565" s="6"/>
    </row>
    <row r="5566" spans="55:55" hidden="1" x14ac:dyDescent="0.2">
      <c r="BC5566" s="6"/>
    </row>
    <row r="5567" spans="55:55" hidden="1" x14ac:dyDescent="0.2">
      <c r="BC5567" s="6"/>
    </row>
    <row r="5568" spans="55:55" hidden="1" x14ac:dyDescent="0.2">
      <c r="BC5568" s="6"/>
    </row>
    <row r="5569" spans="55:55" hidden="1" x14ac:dyDescent="0.2">
      <c r="BC5569" s="6"/>
    </row>
    <row r="5570" spans="55:55" hidden="1" x14ac:dyDescent="0.2">
      <c r="BC5570" s="6"/>
    </row>
    <row r="5571" spans="55:55" hidden="1" x14ac:dyDescent="0.2">
      <c r="BC5571" s="6"/>
    </row>
    <row r="5572" spans="55:55" hidden="1" x14ac:dyDescent="0.2">
      <c r="BC5572" s="6"/>
    </row>
    <row r="5573" spans="55:55" hidden="1" x14ac:dyDescent="0.2">
      <c r="BC5573" s="6"/>
    </row>
    <row r="5574" spans="55:55" hidden="1" x14ac:dyDescent="0.2">
      <c r="BC5574" s="6"/>
    </row>
    <row r="5575" spans="55:55" hidden="1" x14ac:dyDescent="0.2">
      <c r="BC5575" s="6"/>
    </row>
    <row r="5576" spans="55:55" hidden="1" x14ac:dyDescent="0.2">
      <c r="BC5576" s="6"/>
    </row>
    <row r="5577" spans="55:55" hidden="1" x14ac:dyDescent="0.2">
      <c r="BC5577" s="6"/>
    </row>
    <row r="5578" spans="55:55" hidden="1" x14ac:dyDescent="0.2">
      <c r="BC5578" s="6"/>
    </row>
    <row r="5579" spans="55:55" hidden="1" x14ac:dyDescent="0.2">
      <c r="BC5579" s="6"/>
    </row>
    <row r="5580" spans="55:55" hidden="1" x14ac:dyDescent="0.2">
      <c r="BC5580" s="6"/>
    </row>
    <row r="5581" spans="55:55" hidden="1" x14ac:dyDescent="0.2">
      <c r="BC5581" s="6"/>
    </row>
    <row r="5582" spans="55:55" hidden="1" x14ac:dyDescent="0.2">
      <c r="BC5582" s="6"/>
    </row>
    <row r="5583" spans="55:55" hidden="1" x14ac:dyDescent="0.2">
      <c r="BC5583" s="6"/>
    </row>
    <row r="5584" spans="55:55" hidden="1" x14ac:dyDescent="0.2">
      <c r="BC5584" s="6"/>
    </row>
    <row r="5585" spans="55:55" hidden="1" x14ac:dyDescent="0.2">
      <c r="BC5585" s="6"/>
    </row>
    <row r="5586" spans="55:55" hidden="1" x14ac:dyDescent="0.2">
      <c r="BC5586" s="6"/>
    </row>
    <row r="5587" spans="55:55" hidden="1" x14ac:dyDescent="0.2">
      <c r="BC5587" s="6"/>
    </row>
    <row r="5588" spans="55:55" hidden="1" x14ac:dyDescent="0.2">
      <c r="BC5588" s="6"/>
    </row>
    <row r="5589" spans="55:55" hidden="1" x14ac:dyDescent="0.2">
      <c r="BC5589" s="6"/>
    </row>
    <row r="5590" spans="55:55" hidden="1" x14ac:dyDescent="0.2">
      <c r="BC5590" s="6"/>
    </row>
    <row r="5591" spans="55:55" hidden="1" x14ac:dyDescent="0.2">
      <c r="BC5591" s="6"/>
    </row>
    <row r="5592" spans="55:55" hidden="1" x14ac:dyDescent="0.2">
      <c r="BC5592" s="6"/>
    </row>
    <row r="5593" spans="55:55" hidden="1" x14ac:dyDescent="0.2">
      <c r="BC5593" s="6"/>
    </row>
    <row r="5594" spans="55:55" hidden="1" x14ac:dyDescent="0.2">
      <c r="BC5594" s="6"/>
    </row>
    <row r="5595" spans="55:55" hidden="1" x14ac:dyDescent="0.2">
      <c r="BC5595" s="6"/>
    </row>
    <row r="5596" spans="55:55" hidden="1" x14ac:dyDescent="0.2">
      <c r="BC5596" s="6"/>
    </row>
    <row r="5597" spans="55:55" hidden="1" x14ac:dyDescent="0.2">
      <c r="BC5597" s="6"/>
    </row>
    <row r="5598" spans="55:55" hidden="1" x14ac:dyDescent="0.2">
      <c r="BC5598" s="6"/>
    </row>
    <row r="5599" spans="55:55" hidden="1" x14ac:dyDescent="0.2">
      <c r="BC5599" s="6"/>
    </row>
    <row r="5600" spans="55:55" hidden="1" x14ac:dyDescent="0.2">
      <c r="BC5600" s="6"/>
    </row>
    <row r="5601" spans="55:55" hidden="1" x14ac:dyDescent="0.2">
      <c r="BC5601" s="6"/>
    </row>
    <row r="5602" spans="55:55" hidden="1" x14ac:dyDescent="0.2">
      <c r="BC5602" s="6"/>
    </row>
    <row r="5603" spans="55:55" hidden="1" x14ac:dyDescent="0.2">
      <c r="BC5603" s="6"/>
    </row>
    <row r="5604" spans="55:55" hidden="1" x14ac:dyDescent="0.2">
      <c r="BC5604" s="6"/>
    </row>
    <row r="5605" spans="55:55" hidden="1" x14ac:dyDescent="0.2">
      <c r="BC5605" s="6"/>
    </row>
    <row r="5606" spans="55:55" hidden="1" x14ac:dyDescent="0.2">
      <c r="BC5606" s="6"/>
    </row>
    <row r="5607" spans="55:55" hidden="1" x14ac:dyDescent="0.2">
      <c r="BC5607" s="6"/>
    </row>
    <row r="5608" spans="55:55" hidden="1" x14ac:dyDescent="0.2">
      <c r="BC5608" s="6"/>
    </row>
    <row r="5609" spans="55:55" hidden="1" x14ac:dyDescent="0.2">
      <c r="BC5609" s="6"/>
    </row>
    <row r="5610" spans="55:55" hidden="1" x14ac:dyDescent="0.2">
      <c r="BC5610" s="6"/>
    </row>
    <row r="5611" spans="55:55" hidden="1" x14ac:dyDescent="0.2">
      <c r="BC5611" s="6"/>
    </row>
    <row r="5612" spans="55:55" hidden="1" x14ac:dyDescent="0.2">
      <c r="BC5612" s="6"/>
    </row>
    <row r="5613" spans="55:55" hidden="1" x14ac:dyDescent="0.2">
      <c r="BC5613" s="6"/>
    </row>
    <row r="5614" spans="55:55" hidden="1" x14ac:dyDescent="0.2">
      <c r="BC5614" s="6"/>
    </row>
    <row r="5615" spans="55:55" hidden="1" x14ac:dyDescent="0.2">
      <c r="BC5615" s="6"/>
    </row>
    <row r="5616" spans="55:55" hidden="1" x14ac:dyDescent="0.2">
      <c r="BC5616" s="6"/>
    </row>
    <row r="5617" spans="55:55" hidden="1" x14ac:dyDescent="0.2">
      <c r="BC5617" s="6"/>
    </row>
    <row r="5618" spans="55:55" hidden="1" x14ac:dyDescent="0.2">
      <c r="BC5618" s="6"/>
    </row>
    <row r="5619" spans="55:55" hidden="1" x14ac:dyDescent="0.2">
      <c r="BC5619" s="6"/>
    </row>
    <row r="5620" spans="55:55" hidden="1" x14ac:dyDescent="0.2">
      <c r="BC5620" s="6"/>
    </row>
    <row r="5621" spans="55:55" hidden="1" x14ac:dyDescent="0.2">
      <c r="BC5621" s="6"/>
    </row>
    <row r="5622" spans="55:55" hidden="1" x14ac:dyDescent="0.2">
      <c r="BC5622" s="6"/>
    </row>
    <row r="5623" spans="55:55" hidden="1" x14ac:dyDescent="0.2">
      <c r="BC5623" s="6"/>
    </row>
    <row r="5624" spans="55:55" hidden="1" x14ac:dyDescent="0.2">
      <c r="BC5624" s="6"/>
    </row>
    <row r="5625" spans="55:55" hidden="1" x14ac:dyDescent="0.2">
      <c r="BC5625" s="6"/>
    </row>
    <row r="5626" spans="55:55" hidden="1" x14ac:dyDescent="0.2">
      <c r="BC5626" s="6"/>
    </row>
    <row r="5627" spans="55:55" hidden="1" x14ac:dyDescent="0.2">
      <c r="BC5627" s="6"/>
    </row>
    <row r="5628" spans="55:55" hidden="1" x14ac:dyDescent="0.2">
      <c r="BC5628" s="6"/>
    </row>
    <row r="5629" spans="55:55" hidden="1" x14ac:dyDescent="0.2">
      <c r="BC5629" s="6"/>
    </row>
    <row r="5630" spans="55:55" hidden="1" x14ac:dyDescent="0.2">
      <c r="BC5630" s="6"/>
    </row>
    <row r="5631" spans="55:55" hidden="1" x14ac:dyDescent="0.2">
      <c r="BC5631" s="6"/>
    </row>
    <row r="5632" spans="55:55" hidden="1" x14ac:dyDescent="0.2">
      <c r="BC5632" s="6"/>
    </row>
    <row r="5633" spans="55:55" hidden="1" x14ac:dyDescent="0.2">
      <c r="BC5633" s="6"/>
    </row>
    <row r="5634" spans="55:55" hidden="1" x14ac:dyDescent="0.2">
      <c r="BC5634" s="6"/>
    </row>
    <row r="5635" spans="55:55" hidden="1" x14ac:dyDescent="0.2">
      <c r="BC5635" s="6"/>
    </row>
    <row r="5636" spans="55:55" hidden="1" x14ac:dyDescent="0.2">
      <c r="BC5636" s="6"/>
    </row>
    <row r="5637" spans="55:55" hidden="1" x14ac:dyDescent="0.2">
      <c r="BC5637" s="6"/>
    </row>
    <row r="5638" spans="55:55" hidden="1" x14ac:dyDescent="0.2">
      <c r="BC5638" s="6"/>
    </row>
    <row r="5639" spans="55:55" hidden="1" x14ac:dyDescent="0.2">
      <c r="BC5639" s="6"/>
    </row>
    <row r="5640" spans="55:55" hidden="1" x14ac:dyDescent="0.2">
      <c r="BC5640" s="6"/>
    </row>
    <row r="5641" spans="55:55" hidden="1" x14ac:dyDescent="0.2">
      <c r="BC5641" s="6"/>
    </row>
    <row r="5642" spans="55:55" hidden="1" x14ac:dyDescent="0.2">
      <c r="BC5642" s="6"/>
    </row>
    <row r="5643" spans="55:55" hidden="1" x14ac:dyDescent="0.2">
      <c r="BC5643" s="6"/>
    </row>
    <row r="5644" spans="55:55" hidden="1" x14ac:dyDescent="0.2">
      <c r="BC5644" s="6"/>
    </row>
    <row r="5645" spans="55:55" hidden="1" x14ac:dyDescent="0.2">
      <c r="BC5645" s="6"/>
    </row>
    <row r="5646" spans="55:55" hidden="1" x14ac:dyDescent="0.2">
      <c r="BC5646" s="6"/>
    </row>
    <row r="5647" spans="55:55" hidden="1" x14ac:dyDescent="0.2">
      <c r="BC5647" s="6"/>
    </row>
    <row r="5648" spans="55:55" hidden="1" x14ac:dyDescent="0.2">
      <c r="BC5648" s="6"/>
    </row>
    <row r="5649" spans="55:55" hidden="1" x14ac:dyDescent="0.2">
      <c r="BC5649" s="6"/>
    </row>
    <row r="5650" spans="55:55" hidden="1" x14ac:dyDescent="0.2">
      <c r="BC5650" s="6"/>
    </row>
    <row r="5651" spans="55:55" hidden="1" x14ac:dyDescent="0.2">
      <c r="BC5651" s="6"/>
    </row>
    <row r="5652" spans="55:55" hidden="1" x14ac:dyDescent="0.2">
      <c r="BC5652" s="6"/>
    </row>
    <row r="5653" spans="55:55" hidden="1" x14ac:dyDescent="0.2">
      <c r="BC5653" s="6"/>
    </row>
    <row r="5654" spans="55:55" hidden="1" x14ac:dyDescent="0.2">
      <c r="BC5654" s="6"/>
    </row>
    <row r="5655" spans="55:55" hidden="1" x14ac:dyDescent="0.2">
      <c r="BC5655" s="6"/>
    </row>
    <row r="5656" spans="55:55" hidden="1" x14ac:dyDescent="0.2">
      <c r="BC5656" s="6"/>
    </row>
    <row r="5657" spans="55:55" hidden="1" x14ac:dyDescent="0.2">
      <c r="BC5657" s="6"/>
    </row>
    <row r="5658" spans="55:55" hidden="1" x14ac:dyDescent="0.2">
      <c r="BC5658" s="6"/>
    </row>
    <row r="5659" spans="55:55" hidden="1" x14ac:dyDescent="0.2">
      <c r="BC5659" s="6"/>
    </row>
    <row r="5660" spans="55:55" hidden="1" x14ac:dyDescent="0.2">
      <c r="BC5660" s="6"/>
    </row>
    <row r="5661" spans="55:55" hidden="1" x14ac:dyDescent="0.2">
      <c r="BC5661" s="6"/>
    </row>
    <row r="5662" spans="55:55" hidden="1" x14ac:dyDescent="0.2">
      <c r="BC5662" s="6"/>
    </row>
    <row r="5663" spans="55:55" hidden="1" x14ac:dyDescent="0.2">
      <c r="BC5663" s="6"/>
    </row>
    <row r="5664" spans="55:55" hidden="1" x14ac:dyDescent="0.2">
      <c r="BC5664" s="6"/>
    </row>
    <row r="5665" spans="55:55" hidden="1" x14ac:dyDescent="0.2">
      <c r="BC5665" s="6"/>
    </row>
    <row r="5666" spans="55:55" hidden="1" x14ac:dyDescent="0.2">
      <c r="BC5666" s="6"/>
    </row>
    <row r="5667" spans="55:55" hidden="1" x14ac:dyDescent="0.2">
      <c r="BC5667" s="6"/>
    </row>
    <row r="5668" spans="55:55" hidden="1" x14ac:dyDescent="0.2">
      <c r="BC5668" s="6"/>
    </row>
    <row r="5669" spans="55:55" hidden="1" x14ac:dyDescent="0.2">
      <c r="BC5669" s="6"/>
    </row>
    <row r="5670" spans="55:55" hidden="1" x14ac:dyDescent="0.2">
      <c r="BC5670" s="6"/>
    </row>
    <row r="5671" spans="55:55" hidden="1" x14ac:dyDescent="0.2">
      <c r="BC5671" s="6"/>
    </row>
    <row r="5672" spans="55:55" hidden="1" x14ac:dyDescent="0.2">
      <c r="BC5672" s="6"/>
    </row>
    <row r="5673" spans="55:55" hidden="1" x14ac:dyDescent="0.2">
      <c r="BC5673" s="6"/>
    </row>
    <row r="5674" spans="55:55" hidden="1" x14ac:dyDescent="0.2">
      <c r="BC5674" s="6"/>
    </row>
    <row r="5675" spans="55:55" hidden="1" x14ac:dyDescent="0.2">
      <c r="BC5675" s="6"/>
    </row>
    <row r="5676" spans="55:55" hidden="1" x14ac:dyDescent="0.2">
      <c r="BC5676" s="6"/>
    </row>
    <row r="5677" spans="55:55" hidden="1" x14ac:dyDescent="0.2">
      <c r="BC5677" s="6"/>
    </row>
    <row r="5678" spans="55:55" hidden="1" x14ac:dyDescent="0.2">
      <c r="BC5678" s="6"/>
    </row>
    <row r="5679" spans="55:55" hidden="1" x14ac:dyDescent="0.2">
      <c r="BC5679" s="6"/>
    </row>
    <row r="5680" spans="55:55" hidden="1" x14ac:dyDescent="0.2">
      <c r="BC5680" s="6"/>
    </row>
    <row r="5681" spans="55:55" hidden="1" x14ac:dyDescent="0.2">
      <c r="BC5681" s="6"/>
    </row>
    <row r="5682" spans="55:55" hidden="1" x14ac:dyDescent="0.2">
      <c r="BC5682" s="6"/>
    </row>
    <row r="5683" spans="55:55" hidden="1" x14ac:dyDescent="0.2">
      <c r="BC5683" s="6"/>
    </row>
    <row r="5684" spans="55:55" hidden="1" x14ac:dyDescent="0.2">
      <c r="BC5684" s="6"/>
    </row>
    <row r="5685" spans="55:55" hidden="1" x14ac:dyDescent="0.2">
      <c r="BC5685" s="6"/>
    </row>
    <row r="5686" spans="55:55" hidden="1" x14ac:dyDescent="0.2">
      <c r="BC5686" s="6"/>
    </row>
    <row r="5687" spans="55:55" hidden="1" x14ac:dyDescent="0.2">
      <c r="BC5687" s="6"/>
    </row>
    <row r="5688" spans="55:55" hidden="1" x14ac:dyDescent="0.2">
      <c r="BC5688" s="6"/>
    </row>
    <row r="5689" spans="55:55" hidden="1" x14ac:dyDescent="0.2">
      <c r="BC5689" s="6"/>
    </row>
    <row r="5690" spans="55:55" hidden="1" x14ac:dyDescent="0.2">
      <c r="BC5690" s="6"/>
    </row>
    <row r="5691" spans="55:55" hidden="1" x14ac:dyDescent="0.2">
      <c r="BC5691" s="6"/>
    </row>
    <row r="5692" spans="55:55" hidden="1" x14ac:dyDescent="0.2">
      <c r="BC5692" s="6"/>
    </row>
    <row r="5693" spans="55:55" hidden="1" x14ac:dyDescent="0.2">
      <c r="BC5693" s="6"/>
    </row>
    <row r="5694" spans="55:55" hidden="1" x14ac:dyDescent="0.2">
      <c r="BC5694" s="6"/>
    </row>
    <row r="5695" spans="55:55" hidden="1" x14ac:dyDescent="0.2">
      <c r="BC5695" s="6"/>
    </row>
    <row r="5696" spans="55:55" hidden="1" x14ac:dyDescent="0.2">
      <c r="BC5696" s="6"/>
    </row>
    <row r="5697" spans="55:55" hidden="1" x14ac:dyDescent="0.2">
      <c r="BC5697" s="6"/>
    </row>
    <row r="5698" spans="55:55" hidden="1" x14ac:dyDescent="0.2">
      <c r="BC5698" s="6"/>
    </row>
    <row r="5699" spans="55:55" hidden="1" x14ac:dyDescent="0.2">
      <c r="BC5699" s="6"/>
    </row>
    <row r="5700" spans="55:55" hidden="1" x14ac:dyDescent="0.2">
      <c r="BC5700" s="6"/>
    </row>
    <row r="5701" spans="55:55" hidden="1" x14ac:dyDescent="0.2">
      <c r="BC5701" s="6"/>
    </row>
    <row r="5702" spans="55:55" hidden="1" x14ac:dyDescent="0.2">
      <c r="BC5702" s="6"/>
    </row>
    <row r="5703" spans="55:55" hidden="1" x14ac:dyDescent="0.2">
      <c r="BC5703" s="6"/>
    </row>
    <row r="5704" spans="55:55" hidden="1" x14ac:dyDescent="0.2">
      <c r="BC5704" s="6"/>
    </row>
    <row r="5705" spans="55:55" hidden="1" x14ac:dyDescent="0.2">
      <c r="BC5705" s="6"/>
    </row>
    <row r="5706" spans="55:55" hidden="1" x14ac:dyDescent="0.2">
      <c r="BC5706" s="6"/>
    </row>
    <row r="5707" spans="55:55" hidden="1" x14ac:dyDescent="0.2">
      <c r="BC5707" s="6"/>
    </row>
    <row r="5708" spans="55:55" hidden="1" x14ac:dyDescent="0.2">
      <c r="BC5708" s="6"/>
    </row>
    <row r="5709" spans="55:55" hidden="1" x14ac:dyDescent="0.2">
      <c r="BC5709" s="6"/>
    </row>
    <row r="5710" spans="55:55" hidden="1" x14ac:dyDescent="0.2">
      <c r="BC5710" s="6"/>
    </row>
    <row r="5711" spans="55:55" hidden="1" x14ac:dyDescent="0.2">
      <c r="BC5711" s="6"/>
    </row>
    <row r="5712" spans="55:55" hidden="1" x14ac:dyDescent="0.2">
      <c r="BC5712" s="6"/>
    </row>
    <row r="5713" spans="55:55" hidden="1" x14ac:dyDescent="0.2">
      <c r="BC5713" s="6"/>
    </row>
    <row r="5714" spans="55:55" hidden="1" x14ac:dyDescent="0.2">
      <c r="BC5714" s="6"/>
    </row>
    <row r="5715" spans="55:55" hidden="1" x14ac:dyDescent="0.2">
      <c r="BC5715" s="6"/>
    </row>
    <row r="5716" spans="55:55" hidden="1" x14ac:dyDescent="0.2">
      <c r="BC5716" s="6"/>
    </row>
    <row r="5717" spans="55:55" hidden="1" x14ac:dyDescent="0.2">
      <c r="BC5717" s="6"/>
    </row>
    <row r="5718" spans="55:55" hidden="1" x14ac:dyDescent="0.2">
      <c r="BC5718" s="6"/>
    </row>
    <row r="5719" spans="55:55" hidden="1" x14ac:dyDescent="0.2">
      <c r="BC5719" s="6"/>
    </row>
    <row r="5720" spans="55:55" hidden="1" x14ac:dyDescent="0.2">
      <c r="BC5720" s="6"/>
    </row>
    <row r="5721" spans="55:55" hidden="1" x14ac:dyDescent="0.2">
      <c r="BC5721" s="6"/>
    </row>
    <row r="5722" spans="55:55" hidden="1" x14ac:dyDescent="0.2">
      <c r="BC5722" s="6"/>
    </row>
    <row r="5723" spans="55:55" hidden="1" x14ac:dyDescent="0.2">
      <c r="BC5723" s="6"/>
    </row>
    <row r="5724" spans="55:55" hidden="1" x14ac:dyDescent="0.2">
      <c r="BC5724" s="6"/>
    </row>
    <row r="5725" spans="55:55" hidden="1" x14ac:dyDescent="0.2">
      <c r="BC5725" s="6"/>
    </row>
    <row r="5726" spans="55:55" hidden="1" x14ac:dyDescent="0.2">
      <c r="BC5726" s="6"/>
    </row>
    <row r="5727" spans="55:55" hidden="1" x14ac:dyDescent="0.2">
      <c r="BC5727" s="6"/>
    </row>
    <row r="5728" spans="55:55" hidden="1" x14ac:dyDescent="0.2">
      <c r="BC5728" s="6"/>
    </row>
    <row r="5729" spans="55:55" hidden="1" x14ac:dyDescent="0.2">
      <c r="BC5729" s="6"/>
    </row>
    <row r="5730" spans="55:55" hidden="1" x14ac:dyDescent="0.2">
      <c r="BC5730" s="6"/>
    </row>
    <row r="5731" spans="55:55" hidden="1" x14ac:dyDescent="0.2">
      <c r="BC5731" s="6"/>
    </row>
    <row r="5732" spans="55:55" hidden="1" x14ac:dyDescent="0.2">
      <c r="BC5732" s="6"/>
    </row>
    <row r="5733" spans="55:55" hidden="1" x14ac:dyDescent="0.2">
      <c r="BC5733" s="6"/>
    </row>
    <row r="5734" spans="55:55" hidden="1" x14ac:dyDescent="0.2">
      <c r="BC5734" s="6"/>
    </row>
    <row r="5735" spans="55:55" hidden="1" x14ac:dyDescent="0.2">
      <c r="BC5735" s="6"/>
    </row>
    <row r="5736" spans="55:55" hidden="1" x14ac:dyDescent="0.2">
      <c r="BC5736" s="6"/>
    </row>
    <row r="5737" spans="55:55" hidden="1" x14ac:dyDescent="0.2">
      <c r="BC5737" s="6"/>
    </row>
    <row r="5738" spans="55:55" hidden="1" x14ac:dyDescent="0.2">
      <c r="BC5738" s="6"/>
    </row>
    <row r="5739" spans="55:55" hidden="1" x14ac:dyDescent="0.2">
      <c r="BC5739" s="6"/>
    </row>
    <row r="5740" spans="55:55" hidden="1" x14ac:dyDescent="0.2">
      <c r="BC5740" s="6"/>
    </row>
    <row r="5741" spans="55:55" hidden="1" x14ac:dyDescent="0.2">
      <c r="BC5741" s="6"/>
    </row>
    <row r="5742" spans="55:55" hidden="1" x14ac:dyDescent="0.2">
      <c r="BC5742" s="6"/>
    </row>
    <row r="5743" spans="55:55" hidden="1" x14ac:dyDescent="0.2">
      <c r="BC5743" s="6"/>
    </row>
    <row r="5744" spans="55:55" hidden="1" x14ac:dyDescent="0.2">
      <c r="BC5744" s="6"/>
    </row>
    <row r="5745" spans="55:55" hidden="1" x14ac:dyDescent="0.2">
      <c r="BC5745" s="6"/>
    </row>
    <row r="5746" spans="55:55" hidden="1" x14ac:dyDescent="0.2">
      <c r="BC5746" s="6"/>
    </row>
    <row r="5747" spans="55:55" hidden="1" x14ac:dyDescent="0.2">
      <c r="BC5747" s="6"/>
    </row>
    <row r="5748" spans="55:55" hidden="1" x14ac:dyDescent="0.2">
      <c r="BC5748" s="6"/>
    </row>
    <row r="5749" spans="55:55" hidden="1" x14ac:dyDescent="0.2">
      <c r="BC5749" s="6"/>
    </row>
    <row r="5750" spans="55:55" hidden="1" x14ac:dyDescent="0.2">
      <c r="BC5750" s="6"/>
    </row>
    <row r="5751" spans="55:55" hidden="1" x14ac:dyDescent="0.2">
      <c r="BC5751" s="6"/>
    </row>
    <row r="5752" spans="55:55" hidden="1" x14ac:dyDescent="0.2">
      <c r="BC5752" s="6"/>
    </row>
    <row r="5753" spans="55:55" hidden="1" x14ac:dyDescent="0.2">
      <c r="BC5753" s="6"/>
    </row>
    <row r="5754" spans="55:55" hidden="1" x14ac:dyDescent="0.2">
      <c r="BC5754" s="6"/>
    </row>
    <row r="5755" spans="55:55" hidden="1" x14ac:dyDescent="0.2">
      <c r="BC5755" s="6"/>
    </row>
    <row r="5756" spans="55:55" hidden="1" x14ac:dyDescent="0.2">
      <c r="BC5756" s="6"/>
    </row>
    <row r="5757" spans="55:55" hidden="1" x14ac:dyDescent="0.2">
      <c r="BC5757" s="6"/>
    </row>
    <row r="5758" spans="55:55" hidden="1" x14ac:dyDescent="0.2">
      <c r="BC5758" s="6"/>
    </row>
    <row r="5759" spans="55:55" hidden="1" x14ac:dyDescent="0.2">
      <c r="BC5759" s="6"/>
    </row>
    <row r="5760" spans="55:55" hidden="1" x14ac:dyDescent="0.2">
      <c r="BC5760" s="6"/>
    </row>
    <row r="5761" spans="55:55" hidden="1" x14ac:dyDescent="0.2">
      <c r="BC5761" s="6"/>
    </row>
    <row r="5762" spans="55:55" hidden="1" x14ac:dyDescent="0.2">
      <c r="BC5762" s="6"/>
    </row>
    <row r="5763" spans="55:55" hidden="1" x14ac:dyDescent="0.2">
      <c r="BC5763" s="6"/>
    </row>
    <row r="5764" spans="55:55" hidden="1" x14ac:dyDescent="0.2">
      <c r="BC5764" s="6"/>
    </row>
    <row r="5765" spans="55:55" hidden="1" x14ac:dyDescent="0.2">
      <c r="BC5765" s="6"/>
    </row>
    <row r="5766" spans="55:55" hidden="1" x14ac:dyDescent="0.2">
      <c r="BC5766" s="6"/>
    </row>
    <row r="5767" spans="55:55" hidden="1" x14ac:dyDescent="0.2">
      <c r="BC5767" s="6"/>
    </row>
    <row r="5768" spans="55:55" hidden="1" x14ac:dyDescent="0.2">
      <c r="BC5768" s="6"/>
    </row>
    <row r="5769" spans="55:55" hidden="1" x14ac:dyDescent="0.2">
      <c r="BC5769" s="6"/>
    </row>
    <row r="5770" spans="55:55" hidden="1" x14ac:dyDescent="0.2">
      <c r="BC5770" s="6"/>
    </row>
    <row r="5771" spans="55:55" hidden="1" x14ac:dyDescent="0.2">
      <c r="BC5771" s="6"/>
    </row>
    <row r="5772" spans="55:55" hidden="1" x14ac:dyDescent="0.2">
      <c r="BC5772" s="6"/>
    </row>
    <row r="5773" spans="55:55" hidden="1" x14ac:dyDescent="0.2">
      <c r="BC5773" s="6"/>
    </row>
    <row r="5774" spans="55:55" hidden="1" x14ac:dyDescent="0.2">
      <c r="BC5774" s="6"/>
    </row>
    <row r="5775" spans="55:55" hidden="1" x14ac:dyDescent="0.2">
      <c r="BC5775" s="6"/>
    </row>
    <row r="5776" spans="55:55" hidden="1" x14ac:dyDescent="0.2">
      <c r="BC5776" s="6"/>
    </row>
    <row r="5777" spans="55:55" hidden="1" x14ac:dyDescent="0.2">
      <c r="BC5777" s="6"/>
    </row>
    <row r="5778" spans="55:55" hidden="1" x14ac:dyDescent="0.2">
      <c r="BC5778" s="6"/>
    </row>
    <row r="5779" spans="55:55" hidden="1" x14ac:dyDescent="0.2">
      <c r="BC5779" s="6"/>
    </row>
    <row r="5780" spans="55:55" hidden="1" x14ac:dyDescent="0.2">
      <c r="BC5780" s="6"/>
    </row>
    <row r="5781" spans="55:55" hidden="1" x14ac:dyDescent="0.2">
      <c r="BC5781" s="6"/>
    </row>
    <row r="5782" spans="55:55" hidden="1" x14ac:dyDescent="0.2">
      <c r="BC5782" s="6"/>
    </row>
    <row r="5783" spans="55:55" hidden="1" x14ac:dyDescent="0.2">
      <c r="BC5783" s="6"/>
    </row>
    <row r="5784" spans="55:55" hidden="1" x14ac:dyDescent="0.2">
      <c r="BC5784" s="6"/>
    </row>
    <row r="5785" spans="55:55" hidden="1" x14ac:dyDescent="0.2">
      <c r="BC5785" s="6"/>
    </row>
    <row r="5786" spans="55:55" hidden="1" x14ac:dyDescent="0.2">
      <c r="BC5786" s="6"/>
    </row>
    <row r="5787" spans="55:55" hidden="1" x14ac:dyDescent="0.2">
      <c r="BC5787" s="6"/>
    </row>
    <row r="5788" spans="55:55" hidden="1" x14ac:dyDescent="0.2">
      <c r="BC5788" s="6"/>
    </row>
    <row r="5789" spans="55:55" hidden="1" x14ac:dyDescent="0.2">
      <c r="BC5789" s="6"/>
    </row>
    <row r="5790" spans="55:55" hidden="1" x14ac:dyDescent="0.2">
      <c r="BC5790" s="6"/>
    </row>
    <row r="5791" spans="55:55" hidden="1" x14ac:dyDescent="0.2">
      <c r="BC5791" s="6"/>
    </row>
    <row r="5792" spans="55:55" hidden="1" x14ac:dyDescent="0.2">
      <c r="BC5792" s="6"/>
    </row>
    <row r="5793" spans="55:55" hidden="1" x14ac:dyDescent="0.2">
      <c r="BC5793" s="6"/>
    </row>
    <row r="5794" spans="55:55" hidden="1" x14ac:dyDescent="0.2">
      <c r="BC5794" s="6"/>
    </row>
    <row r="5795" spans="55:55" hidden="1" x14ac:dyDescent="0.2">
      <c r="BC5795" s="6"/>
    </row>
    <row r="5796" spans="55:55" hidden="1" x14ac:dyDescent="0.2">
      <c r="BC5796" s="6"/>
    </row>
    <row r="5797" spans="55:55" hidden="1" x14ac:dyDescent="0.2">
      <c r="BC5797" s="6"/>
    </row>
    <row r="5798" spans="55:55" hidden="1" x14ac:dyDescent="0.2">
      <c r="BC5798" s="6"/>
    </row>
    <row r="5799" spans="55:55" hidden="1" x14ac:dyDescent="0.2">
      <c r="BC5799" s="6"/>
    </row>
    <row r="5800" spans="55:55" hidden="1" x14ac:dyDescent="0.2">
      <c r="BC5800" s="6"/>
    </row>
    <row r="5801" spans="55:55" hidden="1" x14ac:dyDescent="0.2">
      <c r="BC5801" s="6"/>
    </row>
    <row r="5802" spans="55:55" hidden="1" x14ac:dyDescent="0.2">
      <c r="BC5802" s="6"/>
    </row>
    <row r="5803" spans="55:55" hidden="1" x14ac:dyDescent="0.2">
      <c r="BC5803" s="6"/>
    </row>
    <row r="5804" spans="55:55" hidden="1" x14ac:dyDescent="0.2">
      <c r="BC5804" s="6"/>
    </row>
    <row r="5805" spans="55:55" hidden="1" x14ac:dyDescent="0.2">
      <c r="BC5805" s="6"/>
    </row>
    <row r="5806" spans="55:55" hidden="1" x14ac:dyDescent="0.2">
      <c r="BC5806" s="6"/>
    </row>
    <row r="5807" spans="55:55" hidden="1" x14ac:dyDescent="0.2">
      <c r="BC5807" s="6"/>
    </row>
    <row r="5808" spans="55:55" hidden="1" x14ac:dyDescent="0.2">
      <c r="BC5808" s="6"/>
    </row>
    <row r="5809" spans="55:55" hidden="1" x14ac:dyDescent="0.2">
      <c r="BC5809" s="6"/>
    </row>
    <row r="5810" spans="55:55" hidden="1" x14ac:dyDescent="0.2">
      <c r="BC5810" s="6"/>
    </row>
    <row r="5811" spans="55:55" hidden="1" x14ac:dyDescent="0.2">
      <c r="BC5811" s="6"/>
    </row>
    <row r="5812" spans="55:55" hidden="1" x14ac:dyDescent="0.2">
      <c r="BC5812" s="6"/>
    </row>
    <row r="5813" spans="55:55" hidden="1" x14ac:dyDescent="0.2">
      <c r="BC5813" s="6"/>
    </row>
    <row r="5814" spans="55:55" hidden="1" x14ac:dyDescent="0.2">
      <c r="BC5814" s="6"/>
    </row>
    <row r="5815" spans="55:55" hidden="1" x14ac:dyDescent="0.2">
      <c r="BC5815" s="6"/>
    </row>
    <row r="5816" spans="55:55" hidden="1" x14ac:dyDescent="0.2">
      <c r="BC5816" s="6"/>
    </row>
    <row r="5817" spans="55:55" hidden="1" x14ac:dyDescent="0.2">
      <c r="BC5817" s="6"/>
    </row>
    <row r="5818" spans="55:55" hidden="1" x14ac:dyDescent="0.2">
      <c r="BC5818" s="6"/>
    </row>
    <row r="5819" spans="55:55" hidden="1" x14ac:dyDescent="0.2">
      <c r="BC5819" s="6"/>
    </row>
    <row r="5820" spans="55:55" hidden="1" x14ac:dyDescent="0.2">
      <c r="BC5820" s="6"/>
    </row>
    <row r="5821" spans="55:55" hidden="1" x14ac:dyDescent="0.2">
      <c r="BC5821" s="6"/>
    </row>
    <row r="5822" spans="55:55" hidden="1" x14ac:dyDescent="0.2">
      <c r="BC5822" s="6"/>
    </row>
    <row r="5823" spans="55:55" hidden="1" x14ac:dyDescent="0.2">
      <c r="BC5823" s="6"/>
    </row>
    <row r="5824" spans="55:55" hidden="1" x14ac:dyDescent="0.2">
      <c r="BC5824" s="6"/>
    </row>
    <row r="5825" spans="55:55" hidden="1" x14ac:dyDescent="0.2">
      <c r="BC5825" s="6"/>
    </row>
    <row r="5826" spans="55:55" hidden="1" x14ac:dyDescent="0.2">
      <c r="BC5826" s="6"/>
    </row>
    <row r="5827" spans="55:55" hidden="1" x14ac:dyDescent="0.2">
      <c r="BC5827" s="6"/>
    </row>
    <row r="5828" spans="55:55" hidden="1" x14ac:dyDescent="0.2">
      <c r="BC5828" s="6"/>
    </row>
    <row r="5829" spans="55:55" hidden="1" x14ac:dyDescent="0.2">
      <c r="BC5829" s="6"/>
    </row>
    <row r="5830" spans="55:55" hidden="1" x14ac:dyDescent="0.2">
      <c r="BC5830" s="6"/>
    </row>
    <row r="5831" spans="55:55" hidden="1" x14ac:dyDescent="0.2">
      <c r="BC5831" s="6"/>
    </row>
    <row r="5832" spans="55:55" hidden="1" x14ac:dyDescent="0.2">
      <c r="BC5832" s="6"/>
    </row>
    <row r="5833" spans="55:55" hidden="1" x14ac:dyDescent="0.2">
      <c r="BC5833" s="6"/>
    </row>
    <row r="5834" spans="55:55" hidden="1" x14ac:dyDescent="0.2">
      <c r="BC5834" s="6"/>
    </row>
    <row r="5835" spans="55:55" hidden="1" x14ac:dyDescent="0.2">
      <c r="BC5835" s="6"/>
    </row>
    <row r="5836" spans="55:55" hidden="1" x14ac:dyDescent="0.2">
      <c r="BC5836" s="6"/>
    </row>
    <row r="5837" spans="55:55" hidden="1" x14ac:dyDescent="0.2">
      <c r="BC5837" s="6"/>
    </row>
    <row r="5838" spans="55:55" hidden="1" x14ac:dyDescent="0.2">
      <c r="BC5838" s="6"/>
    </row>
    <row r="5839" spans="55:55" hidden="1" x14ac:dyDescent="0.2">
      <c r="BC5839" s="6"/>
    </row>
    <row r="5840" spans="55:55" hidden="1" x14ac:dyDescent="0.2">
      <c r="BC5840" s="6"/>
    </row>
    <row r="5841" spans="55:55" hidden="1" x14ac:dyDescent="0.2">
      <c r="BC5841" s="6"/>
    </row>
    <row r="5842" spans="55:55" hidden="1" x14ac:dyDescent="0.2">
      <c r="BC5842" s="6"/>
    </row>
    <row r="5843" spans="55:55" hidden="1" x14ac:dyDescent="0.2">
      <c r="BC5843" s="6"/>
    </row>
    <row r="5844" spans="55:55" hidden="1" x14ac:dyDescent="0.2">
      <c r="BC5844" s="6"/>
    </row>
    <row r="5845" spans="55:55" hidden="1" x14ac:dyDescent="0.2">
      <c r="BC5845" s="6"/>
    </row>
    <row r="5846" spans="55:55" hidden="1" x14ac:dyDescent="0.2">
      <c r="BC5846" s="6"/>
    </row>
    <row r="5847" spans="55:55" hidden="1" x14ac:dyDescent="0.2">
      <c r="BC5847" s="6"/>
    </row>
    <row r="5848" spans="55:55" hidden="1" x14ac:dyDescent="0.2">
      <c r="BC5848" s="6"/>
    </row>
    <row r="5849" spans="55:55" hidden="1" x14ac:dyDescent="0.2">
      <c r="BC5849" s="6"/>
    </row>
    <row r="5850" spans="55:55" hidden="1" x14ac:dyDescent="0.2">
      <c r="BC5850" s="6"/>
    </row>
    <row r="5851" spans="55:55" hidden="1" x14ac:dyDescent="0.2">
      <c r="BC5851" s="6"/>
    </row>
    <row r="5852" spans="55:55" hidden="1" x14ac:dyDescent="0.2">
      <c r="BC5852" s="6"/>
    </row>
    <row r="5853" spans="55:55" hidden="1" x14ac:dyDescent="0.2">
      <c r="BC5853" s="6"/>
    </row>
    <row r="5854" spans="55:55" hidden="1" x14ac:dyDescent="0.2">
      <c r="BC5854" s="6"/>
    </row>
    <row r="5855" spans="55:55" hidden="1" x14ac:dyDescent="0.2">
      <c r="BC5855" s="6"/>
    </row>
    <row r="5856" spans="55:55" hidden="1" x14ac:dyDescent="0.2">
      <c r="BC5856" s="6"/>
    </row>
    <row r="5857" spans="55:55" hidden="1" x14ac:dyDescent="0.2">
      <c r="BC5857" s="6"/>
    </row>
    <row r="5858" spans="55:55" hidden="1" x14ac:dyDescent="0.2">
      <c r="BC5858" s="6"/>
    </row>
    <row r="5859" spans="55:55" hidden="1" x14ac:dyDescent="0.2">
      <c r="BC5859" s="6"/>
    </row>
    <row r="5860" spans="55:55" hidden="1" x14ac:dyDescent="0.2">
      <c r="BC5860" s="6"/>
    </row>
    <row r="5861" spans="55:55" hidden="1" x14ac:dyDescent="0.2">
      <c r="BC5861" s="6"/>
    </row>
    <row r="5862" spans="55:55" hidden="1" x14ac:dyDescent="0.2">
      <c r="BC5862" s="6"/>
    </row>
    <row r="5863" spans="55:55" hidden="1" x14ac:dyDescent="0.2">
      <c r="BC5863" s="6"/>
    </row>
    <row r="5864" spans="55:55" hidden="1" x14ac:dyDescent="0.2">
      <c r="BC5864" s="6"/>
    </row>
    <row r="5865" spans="55:55" hidden="1" x14ac:dyDescent="0.2">
      <c r="BC5865" s="6"/>
    </row>
    <row r="5866" spans="55:55" hidden="1" x14ac:dyDescent="0.2">
      <c r="BC5866" s="6"/>
    </row>
    <row r="5867" spans="55:55" hidden="1" x14ac:dyDescent="0.2">
      <c r="BC5867" s="6"/>
    </row>
    <row r="5868" spans="55:55" hidden="1" x14ac:dyDescent="0.2">
      <c r="BC5868" s="6"/>
    </row>
    <row r="5869" spans="55:55" hidden="1" x14ac:dyDescent="0.2">
      <c r="BC5869" s="6"/>
    </row>
    <row r="5870" spans="55:55" hidden="1" x14ac:dyDescent="0.2">
      <c r="BC5870" s="6"/>
    </row>
    <row r="5871" spans="55:55" hidden="1" x14ac:dyDescent="0.2">
      <c r="BC5871" s="6"/>
    </row>
    <row r="5872" spans="55:55" hidden="1" x14ac:dyDescent="0.2">
      <c r="BC5872" s="6"/>
    </row>
    <row r="5873" spans="55:55" hidden="1" x14ac:dyDescent="0.2">
      <c r="BC5873" s="6"/>
    </row>
    <row r="5874" spans="55:55" hidden="1" x14ac:dyDescent="0.2">
      <c r="BC5874" s="6"/>
    </row>
    <row r="5875" spans="55:55" hidden="1" x14ac:dyDescent="0.2">
      <c r="BC5875" s="6"/>
    </row>
    <row r="5876" spans="55:55" hidden="1" x14ac:dyDescent="0.2">
      <c r="BC5876" s="6"/>
    </row>
    <row r="5877" spans="55:55" hidden="1" x14ac:dyDescent="0.2">
      <c r="BC5877" s="6"/>
    </row>
    <row r="5878" spans="55:55" hidden="1" x14ac:dyDescent="0.2">
      <c r="BC5878" s="6"/>
    </row>
    <row r="5879" spans="55:55" hidden="1" x14ac:dyDescent="0.2">
      <c r="BC5879" s="6"/>
    </row>
    <row r="5880" spans="55:55" hidden="1" x14ac:dyDescent="0.2">
      <c r="BC5880" s="6"/>
    </row>
    <row r="5881" spans="55:55" hidden="1" x14ac:dyDescent="0.2">
      <c r="BC5881" s="6"/>
    </row>
    <row r="5882" spans="55:55" hidden="1" x14ac:dyDescent="0.2">
      <c r="BC5882" s="6"/>
    </row>
    <row r="5883" spans="55:55" hidden="1" x14ac:dyDescent="0.2">
      <c r="BC5883" s="6"/>
    </row>
    <row r="5884" spans="55:55" hidden="1" x14ac:dyDescent="0.2">
      <c r="BC5884" s="6"/>
    </row>
    <row r="5885" spans="55:55" hidden="1" x14ac:dyDescent="0.2">
      <c r="BC5885" s="6"/>
    </row>
    <row r="5886" spans="55:55" hidden="1" x14ac:dyDescent="0.2">
      <c r="BC5886" s="6"/>
    </row>
    <row r="5887" spans="55:55" hidden="1" x14ac:dyDescent="0.2">
      <c r="BC5887" s="6"/>
    </row>
    <row r="5888" spans="55:55" hidden="1" x14ac:dyDescent="0.2">
      <c r="BC5888" s="6"/>
    </row>
    <row r="5889" spans="55:55" hidden="1" x14ac:dyDescent="0.2">
      <c r="BC5889" s="6"/>
    </row>
    <row r="5890" spans="55:55" hidden="1" x14ac:dyDescent="0.2">
      <c r="BC5890" s="6"/>
    </row>
    <row r="5891" spans="55:55" hidden="1" x14ac:dyDescent="0.2">
      <c r="BC5891" s="6"/>
    </row>
    <row r="5892" spans="55:55" hidden="1" x14ac:dyDescent="0.2">
      <c r="BC5892" s="6"/>
    </row>
    <row r="5893" spans="55:55" hidden="1" x14ac:dyDescent="0.2">
      <c r="BC5893" s="6"/>
    </row>
    <row r="5894" spans="55:55" hidden="1" x14ac:dyDescent="0.2">
      <c r="BC5894" s="6"/>
    </row>
    <row r="5895" spans="55:55" hidden="1" x14ac:dyDescent="0.2">
      <c r="BC5895" s="6"/>
    </row>
    <row r="5896" spans="55:55" hidden="1" x14ac:dyDescent="0.2">
      <c r="BC5896" s="6"/>
    </row>
    <row r="5897" spans="55:55" hidden="1" x14ac:dyDescent="0.2">
      <c r="BC5897" s="6"/>
    </row>
    <row r="5898" spans="55:55" hidden="1" x14ac:dyDescent="0.2">
      <c r="BC5898" s="6"/>
    </row>
    <row r="5899" spans="55:55" hidden="1" x14ac:dyDescent="0.2">
      <c r="BC5899" s="6"/>
    </row>
    <row r="5900" spans="55:55" hidden="1" x14ac:dyDescent="0.2">
      <c r="BC5900" s="6"/>
    </row>
    <row r="5901" spans="55:55" hidden="1" x14ac:dyDescent="0.2">
      <c r="BC5901" s="6"/>
    </row>
    <row r="5902" spans="55:55" hidden="1" x14ac:dyDescent="0.2">
      <c r="BC5902" s="6"/>
    </row>
    <row r="5903" spans="55:55" hidden="1" x14ac:dyDescent="0.2">
      <c r="BC5903" s="6"/>
    </row>
    <row r="5904" spans="55:55" hidden="1" x14ac:dyDescent="0.2">
      <c r="BC5904" s="6"/>
    </row>
    <row r="5905" spans="55:55" hidden="1" x14ac:dyDescent="0.2">
      <c r="BC5905" s="6"/>
    </row>
    <row r="5906" spans="55:55" hidden="1" x14ac:dyDescent="0.2">
      <c r="BC5906" s="6"/>
    </row>
    <row r="5907" spans="55:55" hidden="1" x14ac:dyDescent="0.2">
      <c r="BC5907" s="6"/>
    </row>
    <row r="5908" spans="55:55" hidden="1" x14ac:dyDescent="0.2">
      <c r="BC5908" s="6"/>
    </row>
    <row r="5909" spans="55:55" hidden="1" x14ac:dyDescent="0.2">
      <c r="BC5909" s="6"/>
    </row>
    <row r="5910" spans="55:55" hidden="1" x14ac:dyDescent="0.2">
      <c r="BC5910" s="6"/>
    </row>
    <row r="5911" spans="55:55" hidden="1" x14ac:dyDescent="0.2">
      <c r="BC5911" s="6"/>
    </row>
    <row r="5912" spans="55:55" hidden="1" x14ac:dyDescent="0.2">
      <c r="BC5912" s="6"/>
    </row>
    <row r="5913" spans="55:55" hidden="1" x14ac:dyDescent="0.2">
      <c r="BC5913" s="6"/>
    </row>
    <row r="5914" spans="55:55" hidden="1" x14ac:dyDescent="0.2">
      <c r="BC5914" s="6"/>
    </row>
    <row r="5915" spans="55:55" hidden="1" x14ac:dyDescent="0.2">
      <c r="BC5915" s="6"/>
    </row>
    <row r="5916" spans="55:55" hidden="1" x14ac:dyDescent="0.2">
      <c r="BC5916" s="6"/>
    </row>
    <row r="5917" spans="55:55" hidden="1" x14ac:dyDescent="0.2">
      <c r="BC5917" s="6"/>
    </row>
    <row r="5918" spans="55:55" hidden="1" x14ac:dyDescent="0.2">
      <c r="BC5918" s="6"/>
    </row>
    <row r="5919" spans="55:55" hidden="1" x14ac:dyDescent="0.2">
      <c r="BC5919" s="6"/>
    </row>
    <row r="5920" spans="55:55" hidden="1" x14ac:dyDescent="0.2">
      <c r="BC5920" s="6"/>
    </row>
    <row r="5921" spans="55:55" hidden="1" x14ac:dyDescent="0.2">
      <c r="BC5921" s="6"/>
    </row>
    <row r="5922" spans="55:55" hidden="1" x14ac:dyDescent="0.2">
      <c r="BC5922" s="6"/>
    </row>
    <row r="5923" spans="55:55" hidden="1" x14ac:dyDescent="0.2">
      <c r="BC5923" s="6"/>
    </row>
    <row r="5924" spans="55:55" hidden="1" x14ac:dyDescent="0.2">
      <c r="BC5924" s="6"/>
    </row>
    <row r="5925" spans="55:55" hidden="1" x14ac:dyDescent="0.2">
      <c r="BC5925" s="6"/>
    </row>
    <row r="5926" spans="55:55" hidden="1" x14ac:dyDescent="0.2">
      <c r="BC5926" s="6"/>
    </row>
    <row r="5927" spans="55:55" hidden="1" x14ac:dyDescent="0.2">
      <c r="BC5927" s="6"/>
    </row>
    <row r="5928" spans="55:55" hidden="1" x14ac:dyDescent="0.2">
      <c r="BC5928" s="6"/>
    </row>
    <row r="5929" spans="55:55" hidden="1" x14ac:dyDescent="0.2">
      <c r="BC5929" s="6"/>
    </row>
    <row r="5930" spans="55:55" hidden="1" x14ac:dyDescent="0.2">
      <c r="BC5930" s="6"/>
    </row>
    <row r="5931" spans="55:55" hidden="1" x14ac:dyDescent="0.2">
      <c r="BC5931" s="6"/>
    </row>
    <row r="5932" spans="55:55" hidden="1" x14ac:dyDescent="0.2">
      <c r="BC5932" s="6"/>
    </row>
    <row r="5933" spans="55:55" hidden="1" x14ac:dyDescent="0.2">
      <c r="BC5933" s="6"/>
    </row>
    <row r="5934" spans="55:55" hidden="1" x14ac:dyDescent="0.2">
      <c r="BC5934" s="6"/>
    </row>
    <row r="5935" spans="55:55" hidden="1" x14ac:dyDescent="0.2">
      <c r="BC5935" s="6"/>
    </row>
    <row r="5936" spans="55:55" hidden="1" x14ac:dyDescent="0.2">
      <c r="BC5936" s="6"/>
    </row>
    <row r="5937" spans="55:55" hidden="1" x14ac:dyDescent="0.2">
      <c r="BC5937" s="6"/>
    </row>
    <row r="5938" spans="55:55" hidden="1" x14ac:dyDescent="0.2">
      <c r="BC5938" s="6"/>
    </row>
    <row r="5939" spans="55:55" hidden="1" x14ac:dyDescent="0.2">
      <c r="BC5939" s="6"/>
    </row>
    <row r="5940" spans="55:55" hidden="1" x14ac:dyDescent="0.2">
      <c r="BC5940" s="6"/>
    </row>
    <row r="5941" spans="55:55" hidden="1" x14ac:dyDescent="0.2">
      <c r="BC5941" s="6"/>
    </row>
    <row r="5942" spans="55:55" hidden="1" x14ac:dyDescent="0.2">
      <c r="BC5942" s="6"/>
    </row>
    <row r="5943" spans="55:55" hidden="1" x14ac:dyDescent="0.2">
      <c r="BC5943" s="6"/>
    </row>
    <row r="5944" spans="55:55" hidden="1" x14ac:dyDescent="0.2">
      <c r="BC5944" s="6"/>
    </row>
    <row r="5945" spans="55:55" hidden="1" x14ac:dyDescent="0.2">
      <c r="BC5945" s="6"/>
    </row>
    <row r="5946" spans="55:55" hidden="1" x14ac:dyDescent="0.2">
      <c r="BC5946" s="6"/>
    </row>
    <row r="5947" spans="55:55" hidden="1" x14ac:dyDescent="0.2">
      <c r="BC5947" s="6"/>
    </row>
    <row r="5948" spans="55:55" hidden="1" x14ac:dyDescent="0.2">
      <c r="BC5948" s="6"/>
    </row>
    <row r="5949" spans="55:55" hidden="1" x14ac:dyDescent="0.2">
      <c r="BC5949" s="6"/>
    </row>
    <row r="5950" spans="55:55" hidden="1" x14ac:dyDescent="0.2">
      <c r="BC5950" s="6"/>
    </row>
    <row r="5951" spans="55:55" hidden="1" x14ac:dyDescent="0.2">
      <c r="BC5951" s="6"/>
    </row>
    <row r="5952" spans="55:55" hidden="1" x14ac:dyDescent="0.2">
      <c r="BC5952" s="6"/>
    </row>
    <row r="5953" spans="55:55" hidden="1" x14ac:dyDescent="0.2">
      <c r="BC5953" s="6"/>
    </row>
    <row r="5954" spans="55:55" hidden="1" x14ac:dyDescent="0.2">
      <c r="BC5954" s="6"/>
    </row>
    <row r="5955" spans="55:55" hidden="1" x14ac:dyDescent="0.2">
      <c r="BC5955" s="6"/>
    </row>
    <row r="5956" spans="55:55" hidden="1" x14ac:dyDescent="0.2">
      <c r="BC5956" s="6"/>
    </row>
    <row r="5957" spans="55:55" hidden="1" x14ac:dyDescent="0.2">
      <c r="BC5957" s="6"/>
    </row>
    <row r="5958" spans="55:55" hidden="1" x14ac:dyDescent="0.2">
      <c r="BC5958" s="6"/>
    </row>
    <row r="5959" spans="55:55" hidden="1" x14ac:dyDescent="0.2">
      <c r="BC5959" s="6"/>
    </row>
    <row r="5960" spans="55:55" hidden="1" x14ac:dyDescent="0.2">
      <c r="BC5960" s="6"/>
    </row>
    <row r="5961" spans="55:55" hidden="1" x14ac:dyDescent="0.2">
      <c r="BC5961" s="6"/>
    </row>
    <row r="5962" spans="55:55" hidden="1" x14ac:dyDescent="0.2">
      <c r="BC5962" s="6"/>
    </row>
    <row r="5963" spans="55:55" hidden="1" x14ac:dyDescent="0.2">
      <c r="BC5963" s="6"/>
    </row>
    <row r="5964" spans="55:55" hidden="1" x14ac:dyDescent="0.2">
      <c r="BC5964" s="6"/>
    </row>
    <row r="5965" spans="55:55" hidden="1" x14ac:dyDescent="0.2">
      <c r="BC5965" s="6"/>
    </row>
    <row r="5966" spans="55:55" hidden="1" x14ac:dyDescent="0.2">
      <c r="BC5966" s="6"/>
    </row>
    <row r="5967" spans="55:55" hidden="1" x14ac:dyDescent="0.2">
      <c r="BC5967" s="6"/>
    </row>
    <row r="5968" spans="55:55" hidden="1" x14ac:dyDescent="0.2">
      <c r="BC5968" s="6"/>
    </row>
    <row r="5969" spans="55:55" hidden="1" x14ac:dyDescent="0.2">
      <c r="BC5969" s="6"/>
    </row>
    <row r="5970" spans="55:55" hidden="1" x14ac:dyDescent="0.2">
      <c r="BC5970" s="6"/>
    </row>
    <row r="5971" spans="55:55" hidden="1" x14ac:dyDescent="0.2">
      <c r="BC5971" s="6"/>
    </row>
    <row r="5972" spans="55:55" hidden="1" x14ac:dyDescent="0.2">
      <c r="BC5972" s="6"/>
    </row>
    <row r="5973" spans="55:55" hidden="1" x14ac:dyDescent="0.2">
      <c r="BC5973" s="6"/>
    </row>
    <row r="5974" spans="55:55" hidden="1" x14ac:dyDescent="0.2">
      <c r="BC5974" s="6"/>
    </row>
    <row r="5975" spans="55:55" hidden="1" x14ac:dyDescent="0.2">
      <c r="BC5975" s="6"/>
    </row>
    <row r="5976" spans="55:55" hidden="1" x14ac:dyDescent="0.2">
      <c r="BC5976" s="6"/>
    </row>
    <row r="5977" spans="55:55" hidden="1" x14ac:dyDescent="0.2">
      <c r="BC5977" s="6"/>
    </row>
    <row r="5978" spans="55:55" hidden="1" x14ac:dyDescent="0.2">
      <c r="BC5978" s="6"/>
    </row>
    <row r="5979" spans="55:55" hidden="1" x14ac:dyDescent="0.2">
      <c r="BC5979" s="6"/>
    </row>
    <row r="5980" spans="55:55" hidden="1" x14ac:dyDescent="0.2">
      <c r="BC5980" s="6"/>
    </row>
    <row r="5981" spans="55:55" hidden="1" x14ac:dyDescent="0.2">
      <c r="BC5981" s="6"/>
    </row>
    <row r="5982" spans="55:55" hidden="1" x14ac:dyDescent="0.2">
      <c r="BC5982" s="6"/>
    </row>
    <row r="5983" spans="55:55" hidden="1" x14ac:dyDescent="0.2">
      <c r="BC5983" s="6"/>
    </row>
    <row r="5984" spans="55:55" hidden="1" x14ac:dyDescent="0.2">
      <c r="BC5984" s="6"/>
    </row>
    <row r="5985" spans="55:55" hidden="1" x14ac:dyDescent="0.2">
      <c r="BC5985" s="6"/>
    </row>
    <row r="5986" spans="55:55" hidden="1" x14ac:dyDescent="0.2">
      <c r="BC5986" s="6"/>
    </row>
    <row r="5987" spans="55:55" hidden="1" x14ac:dyDescent="0.2">
      <c r="BC5987" s="6"/>
    </row>
    <row r="5988" spans="55:55" hidden="1" x14ac:dyDescent="0.2">
      <c r="BC5988" s="6"/>
    </row>
    <row r="5989" spans="55:55" hidden="1" x14ac:dyDescent="0.2">
      <c r="BC5989" s="6"/>
    </row>
    <row r="5990" spans="55:55" hidden="1" x14ac:dyDescent="0.2">
      <c r="BC5990" s="6"/>
    </row>
    <row r="5991" spans="55:55" hidden="1" x14ac:dyDescent="0.2">
      <c r="BC5991" s="6"/>
    </row>
    <row r="5992" spans="55:55" hidden="1" x14ac:dyDescent="0.2">
      <c r="BC5992" s="6"/>
    </row>
    <row r="5993" spans="55:55" hidden="1" x14ac:dyDescent="0.2">
      <c r="BC5993" s="6"/>
    </row>
    <row r="5994" spans="55:55" hidden="1" x14ac:dyDescent="0.2">
      <c r="BC5994" s="6"/>
    </row>
    <row r="5995" spans="55:55" hidden="1" x14ac:dyDescent="0.2">
      <c r="BC5995" s="6"/>
    </row>
    <row r="5996" spans="55:55" hidden="1" x14ac:dyDescent="0.2">
      <c r="BC5996" s="6"/>
    </row>
    <row r="5997" spans="55:55" hidden="1" x14ac:dyDescent="0.2">
      <c r="BC5997" s="6"/>
    </row>
    <row r="5998" spans="55:55" hidden="1" x14ac:dyDescent="0.2">
      <c r="BC5998" s="6"/>
    </row>
    <row r="5999" spans="55:55" hidden="1" x14ac:dyDescent="0.2">
      <c r="BC5999" s="6"/>
    </row>
    <row r="6000" spans="55:55" hidden="1" x14ac:dyDescent="0.2">
      <c r="BC6000" s="6"/>
    </row>
    <row r="6001" spans="55:55" hidden="1" x14ac:dyDescent="0.2">
      <c r="BC6001" s="6"/>
    </row>
    <row r="6002" spans="55:55" hidden="1" x14ac:dyDescent="0.2">
      <c r="BC6002" s="6"/>
    </row>
    <row r="6003" spans="55:55" hidden="1" x14ac:dyDescent="0.2">
      <c r="BC6003" s="6"/>
    </row>
    <row r="6004" spans="55:55" hidden="1" x14ac:dyDescent="0.2">
      <c r="BC6004" s="6"/>
    </row>
    <row r="6005" spans="55:55" hidden="1" x14ac:dyDescent="0.2">
      <c r="BC6005" s="6"/>
    </row>
    <row r="6006" spans="55:55" hidden="1" x14ac:dyDescent="0.2">
      <c r="BC6006" s="6"/>
    </row>
    <row r="6007" spans="55:55" hidden="1" x14ac:dyDescent="0.2">
      <c r="BC6007" s="6"/>
    </row>
    <row r="6008" spans="55:55" hidden="1" x14ac:dyDescent="0.2">
      <c r="BC6008" s="6"/>
    </row>
    <row r="6009" spans="55:55" hidden="1" x14ac:dyDescent="0.2">
      <c r="BC6009" s="6"/>
    </row>
    <row r="6010" spans="55:55" hidden="1" x14ac:dyDescent="0.2">
      <c r="BC6010" s="6"/>
    </row>
    <row r="6011" spans="55:55" hidden="1" x14ac:dyDescent="0.2">
      <c r="BC6011" s="6"/>
    </row>
    <row r="6012" spans="55:55" hidden="1" x14ac:dyDescent="0.2">
      <c r="BC6012" s="6"/>
    </row>
    <row r="6013" spans="55:55" hidden="1" x14ac:dyDescent="0.2">
      <c r="BC6013" s="6"/>
    </row>
    <row r="6014" spans="55:55" hidden="1" x14ac:dyDescent="0.2">
      <c r="BC6014" s="6"/>
    </row>
    <row r="6015" spans="55:55" hidden="1" x14ac:dyDescent="0.2">
      <c r="BC6015" s="6"/>
    </row>
    <row r="6016" spans="55:55" hidden="1" x14ac:dyDescent="0.2">
      <c r="BC6016" s="6"/>
    </row>
    <row r="6017" spans="55:55" hidden="1" x14ac:dyDescent="0.2">
      <c r="BC6017" s="6"/>
    </row>
    <row r="6018" spans="55:55" hidden="1" x14ac:dyDescent="0.2">
      <c r="BC6018" s="6"/>
    </row>
    <row r="6019" spans="55:55" hidden="1" x14ac:dyDescent="0.2">
      <c r="BC6019" s="6"/>
    </row>
    <row r="6020" spans="55:55" hidden="1" x14ac:dyDescent="0.2">
      <c r="BC6020" s="6"/>
    </row>
    <row r="6021" spans="55:55" hidden="1" x14ac:dyDescent="0.2">
      <c r="BC6021" s="6"/>
    </row>
    <row r="6022" spans="55:55" hidden="1" x14ac:dyDescent="0.2">
      <c r="BC6022" s="6"/>
    </row>
    <row r="6023" spans="55:55" hidden="1" x14ac:dyDescent="0.2">
      <c r="BC6023" s="6"/>
    </row>
    <row r="6024" spans="55:55" hidden="1" x14ac:dyDescent="0.2">
      <c r="BC6024" s="6"/>
    </row>
    <row r="6025" spans="55:55" hidden="1" x14ac:dyDescent="0.2">
      <c r="BC6025" s="6"/>
    </row>
    <row r="6026" spans="55:55" hidden="1" x14ac:dyDescent="0.2">
      <c r="BC6026" s="6"/>
    </row>
    <row r="6027" spans="55:55" hidden="1" x14ac:dyDescent="0.2">
      <c r="BC6027" s="6"/>
    </row>
    <row r="6028" spans="55:55" hidden="1" x14ac:dyDescent="0.2">
      <c r="BC6028" s="6"/>
    </row>
    <row r="6029" spans="55:55" hidden="1" x14ac:dyDescent="0.2">
      <c r="BC6029" s="6"/>
    </row>
    <row r="6030" spans="55:55" hidden="1" x14ac:dyDescent="0.2">
      <c r="BC6030" s="6"/>
    </row>
    <row r="6031" spans="55:55" hidden="1" x14ac:dyDescent="0.2">
      <c r="BC6031" s="6"/>
    </row>
    <row r="6032" spans="55:55" hidden="1" x14ac:dyDescent="0.2">
      <c r="BC6032" s="6"/>
    </row>
    <row r="6033" spans="55:55" hidden="1" x14ac:dyDescent="0.2">
      <c r="BC6033" s="6"/>
    </row>
    <row r="6034" spans="55:55" hidden="1" x14ac:dyDescent="0.2">
      <c r="BC6034" s="6"/>
    </row>
    <row r="6035" spans="55:55" hidden="1" x14ac:dyDescent="0.2">
      <c r="BC6035" s="6"/>
    </row>
    <row r="6036" spans="55:55" hidden="1" x14ac:dyDescent="0.2">
      <c r="BC6036" s="6"/>
    </row>
    <row r="6037" spans="55:55" hidden="1" x14ac:dyDescent="0.2">
      <c r="BC6037" s="6"/>
    </row>
    <row r="6038" spans="55:55" hidden="1" x14ac:dyDescent="0.2">
      <c r="BC6038" s="6"/>
    </row>
    <row r="6039" spans="55:55" hidden="1" x14ac:dyDescent="0.2">
      <c r="BC6039" s="6"/>
    </row>
    <row r="6040" spans="55:55" hidden="1" x14ac:dyDescent="0.2">
      <c r="BC6040" s="6"/>
    </row>
    <row r="6041" spans="55:55" hidden="1" x14ac:dyDescent="0.2">
      <c r="BC6041" s="6"/>
    </row>
    <row r="6042" spans="55:55" hidden="1" x14ac:dyDescent="0.2">
      <c r="BC6042" s="6"/>
    </row>
    <row r="6043" spans="55:55" hidden="1" x14ac:dyDescent="0.2">
      <c r="BC6043" s="6"/>
    </row>
    <row r="6044" spans="55:55" hidden="1" x14ac:dyDescent="0.2">
      <c r="BC6044" s="6"/>
    </row>
    <row r="6045" spans="55:55" hidden="1" x14ac:dyDescent="0.2">
      <c r="BC6045" s="6"/>
    </row>
    <row r="6046" spans="55:55" hidden="1" x14ac:dyDescent="0.2">
      <c r="BC6046" s="6"/>
    </row>
    <row r="6047" spans="55:55" hidden="1" x14ac:dyDescent="0.2">
      <c r="BC6047" s="6"/>
    </row>
    <row r="6048" spans="55:55" hidden="1" x14ac:dyDescent="0.2">
      <c r="BC6048" s="6"/>
    </row>
    <row r="6049" spans="55:55" hidden="1" x14ac:dyDescent="0.2">
      <c r="BC6049" s="6"/>
    </row>
    <row r="6050" spans="55:55" hidden="1" x14ac:dyDescent="0.2">
      <c r="BC6050" s="6"/>
    </row>
    <row r="6051" spans="55:55" hidden="1" x14ac:dyDescent="0.2">
      <c r="BC6051" s="6"/>
    </row>
    <row r="6052" spans="55:55" hidden="1" x14ac:dyDescent="0.2">
      <c r="BC6052" s="6"/>
    </row>
    <row r="6053" spans="55:55" hidden="1" x14ac:dyDescent="0.2">
      <c r="BC6053" s="6"/>
    </row>
    <row r="6054" spans="55:55" hidden="1" x14ac:dyDescent="0.2">
      <c r="BC6054" s="6"/>
    </row>
    <row r="6055" spans="55:55" hidden="1" x14ac:dyDescent="0.2">
      <c r="BC6055" s="6"/>
    </row>
    <row r="6056" spans="55:55" hidden="1" x14ac:dyDescent="0.2">
      <c r="BC6056" s="6"/>
    </row>
    <row r="6057" spans="55:55" hidden="1" x14ac:dyDescent="0.2">
      <c r="BC6057" s="6"/>
    </row>
    <row r="6058" spans="55:55" hidden="1" x14ac:dyDescent="0.2">
      <c r="BC6058" s="6"/>
    </row>
    <row r="6059" spans="55:55" hidden="1" x14ac:dyDescent="0.2">
      <c r="BC6059" s="6"/>
    </row>
    <row r="6060" spans="55:55" hidden="1" x14ac:dyDescent="0.2">
      <c r="BC6060" s="6"/>
    </row>
    <row r="6061" spans="55:55" hidden="1" x14ac:dyDescent="0.2">
      <c r="BC6061" s="6"/>
    </row>
    <row r="6062" spans="55:55" hidden="1" x14ac:dyDescent="0.2">
      <c r="BC6062" s="6"/>
    </row>
    <row r="6063" spans="55:55" hidden="1" x14ac:dyDescent="0.2">
      <c r="BC6063" s="6"/>
    </row>
    <row r="6064" spans="55:55" hidden="1" x14ac:dyDescent="0.2">
      <c r="BC6064" s="6"/>
    </row>
    <row r="6065" spans="55:55" hidden="1" x14ac:dyDescent="0.2">
      <c r="BC6065" s="6"/>
    </row>
    <row r="6066" spans="55:55" hidden="1" x14ac:dyDescent="0.2">
      <c r="BC6066" s="6"/>
    </row>
    <row r="6067" spans="55:55" hidden="1" x14ac:dyDescent="0.2">
      <c r="BC6067" s="6"/>
    </row>
    <row r="6068" spans="55:55" hidden="1" x14ac:dyDescent="0.2">
      <c r="BC6068" s="6"/>
    </row>
    <row r="6069" spans="55:55" hidden="1" x14ac:dyDescent="0.2">
      <c r="BC6069" s="6"/>
    </row>
    <row r="6070" spans="55:55" hidden="1" x14ac:dyDescent="0.2">
      <c r="BC6070" s="6"/>
    </row>
    <row r="6071" spans="55:55" hidden="1" x14ac:dyDescent="0.2">
      <c r="BC6071" s="6"/>
    </row>
    <row r="6072" spans="55:55" hidden="1" x14ac:dyDescent="0.2">
      <c r="BC6072" s="6"/>
    </row>
    <row r="6073" spans="55:55" hidden="1" x14ac:dyDescent="0.2">
      <c r="BC6073" s="6"/>
    </row>
    <row r="6074" spans="55:55" hidden="1" x14ac:dyDescent="0.2">
      <c r="BC6074" s="6"/>
    </row>
    <row r="6075" spans="55:55" hidden="1" x14ac:dyDescent="0.2">
      <c r="BC6075" s="6"/>
    </row>
    <row r="6076" spans="55:55" hidden="1" x14ac:dyDescent="0.2">
      <c r="BC6076" s="6"/>
    </row>
    <row r="6077" spans="55:55" hidden="1" x14ac:dyDescent="0.2">
      <c r="BC6077" s="6"/>
    </row>
    <row r="6078" spans="55:55" hidden="1" x14ac:dyDescent="0.2">
      <c r="BC6078" s="6"/>
    </row>
    <row r="6079" spans="55:55" hidden="1" x14ac:dyDescent="0.2">
      <c r="BC6079" s="6"/>
    </row>
    <row r="6080" spans="55:55" hidden="1" x14ac:dyDescent="0.2">
      <c r="BC6080" s="6"/>
    </row>
    <row r="6081" spans="55:55" hidden="1" x14ac:dyDescent="0.2">
      <c r="BC6081" s="6"/>
    </row>
    <row r="6082" spans="55:55" hidden="1" x14ac:dyDescent="0.2">
      <c r="BC6082" s="6"/>
    </row>
    <row r="6083" spans="55:55" hidden="1" x14ac:dyDescent="0.2">
      <c r="BC6083" s="6"/>
    </row>
    <row r="6084" spans="55:55" hidden="1" x14ac:dyDescent="0.2">
      <c r="BC6084" s="6"/>
    </row>
    <row r="6085" spans="55:55" hidden="1" x14ac:dyDescent="0.2">
      <c r="BC6085" s="6"/>
    </row>
    <row r="6086" spans="55:55" hidden="1" x14ac:dyDescent="0.2">
      <c r="BC6086" s="6"/>
    </row>
    <row r="6087" spans="55:55" hidden="1" x14ac:dyDescent="0.2">
      <c r="BC6087" s="6"/>
    </row>
    <row r="6088" spans="55:55" hidden="1" x14ac:dyDescent="0.2">
      <c r="BC6088" s="6"/>
    </row>
    <row r="6089" spans="55:55" hidden="1" x14ac:dyDescent="0.2">
      <c r="BC6089" s="6"/>
    </row>
    <row r="6090" spans="55:55" hidden="1" x14ac:dyDescent="0.2">
      <c r="BC6090" s="6"/>
    </row>
    <row r="6091" spans="55:55" hidden="1" x14ac:dyDescent="0.2">
      <c r="BC6091" s="6"/>
    </row>
    <row r="6092" spans="55:55" hidden="1" x14ac:dyDescent="0.2">
      <c r="BC6092" s="6"/>
    </row>
    <row r="6093" spans="55:55" hidden="1" x14ac:dyDescent="0.2">
      <c r="BC6093" s="6"/>
    </row>
    <row r="6094" spans="55:55" hidden="1" x14ac:dyDescent="0.2">
      <c r="BC6094" s="6"/>
    </row>
    <row r="6095" spans="55:55" hidden="1" x14ac:dyDescent="0.2">
      <c r="BC6095" s="6"/>
    </row>
    <row r="6096" spans="55:55" hidden="1" x14ac:dyDescent="0.2">
      <c r="BC6096" s="6"/>
    </row>
    <row r="6097" spans="55:55" hidden="1" x14ac:dyDescent="0.2">
      <c r="BC6097" s="6"/>
    </row>
    <row r="6098" spans="55:55" hidden="1" x14ac:dyDescent="0.2">
      <c r="BC6098" s="6"/>
    </row>
    <row r="6099" spans="55:55" hidden="1" x14ac:dyDescent="0.2">
      <c r="BC6099" s="6"/>
    </row>
    <row r="6100" spans="55:55" hidden="1" x14ac:dyDescent="0.2">
      <c r="BC6100" s="6"/>
    </row>
    <row r="6101" spans="55:55" hidden="1" x14ac:dyDescent="0.2">
      <c r="BC6101" s="6"/>
    </row>
    <row r="6102" spans="55:55" hidden="1" x14ac:dyDescent="0.2">
      <c r="BC6102" s="6"/>
    </row>
    <row r="6103" spans="55:55" hidden="1" x14ac:dyDescent="0.2">
      <c r="BC6103" s="6"/>
    </row>
    <row r="6104" spans="55:55" hidden="1" x14ac:dyDescent="0.2">
      <c r="BC6104" s="6"/>
    </row>
    <row r="6105" spans="55:55" hidden="1" x14ac:dyDescent="0.2">
      <c r="BC6105" s="6"/>
    </row>
    <row r="6106" spans="55:55" hidden="1" x14ac:dyDescent="0.2">
      <c r="BC6106" s="6"/>
    </row>
    <row r="6107" spans="55:55" hidden="1" x14ac:dyDescent="0.2">
      <c r="BC6107" s="6"/>
    </row>
    <row r="6108" spans="55:55" hidden="1" x14ac:dyDescent="0.2">
      <c r="BC6108" s="6"/>
    </row>
    <row r="6109" spans="55:55" hidden="1" x14ac:dyDescent="0.2">
      <c r="BC6109" s="6"/>
    </row>
    <row r="6110" spans="55:55" hidden="1" x14ac:dyDescent="0.2">
      <c r="BC6110" s="6"/>
    </row>
    <row r="6111" spans="55:55" hidden="1" x14ac:dyDescent="0.2">
      <c r="BC6111" s="6"/>
    </row>
    <row r="6112" spans="55:55" hidden="1" x14ac:dyDescent="0.2">
      <c r="BC6112" s="6"/>
    </row>
    <row r="6113" spans="55:55" hidden="1" x14ac:dyDescent="0.2">
      <c r="BC6113" s="6"/>
    </row>
    <row r="6114" spans="55:55" hidden="1" x14ac:dyDescent="0.2">
      <c r="BC6114" s="6"/>
    </row>
    <row r="6115" spans="55:55" hidden="1" x14ac:dyDescent="0.2">
      <c r="BC6115" s="6"/>
    </row>
    <row r="6116" spans="55:55" hidden="1" x14ac:dyDescent="0.2">
      <c r="BC6116" s="6"/>
    </row>
    <row r="6117" spans="55:55" hidden="1" x14ac:dyDescent="0.2">
      <c r="BC6117" s="6"/>
    </row>
    <row r="6118" spans="55:55" hidden="1" x14ac:dyDescent="0.2">
      <c r="BC6118" s="6"/>
    </row>
    <row r="6119" spans="55:55" hidden="1" x14ac:dyDescent="0.2">
      <c r="BC6119" s="6"/>
    </row>
    <row r="6120" spans="55:55" hidden="1" x14ac:dyDescent="0.2">
      <c r="BC6120" s="6"/>
    </row>
    <row r="6121" spans="55:55" hidden="1" x14ac:dyDescent="0.2">
      <c r="BC6121" s="6"/>
    </row>
    <row r="6122" spans="55:55" hidden="1" x14ac:dyDescent="0.2">
      <c r="BC6122" s="6"/>
    </row>
    <row r="6123" spans="55:55" hidden="1" x14ac:dyDescent="0.2">
      <c r="BC6123" s="6"/>
    </row>
    <row r="6124" spans="55:55" hidden="1" x14ac:dyDescent="0.2">
      <c r="BC6124" s="6"/>
    </row>
    <row r="6125" spans="55:55" hidden="1" x14ac:dyDescent="0.2">
      <c r="BC6125" s="6"/>
    </row>
    <row r="6126" spans="55:55" hidden="1" x14ac:dyDescent="0.2">
      <c r="BC6126" s="6"/>
    </row>
    <row r="6127" spans="55:55" hidden="1" x14ac:dyDescent="0.2">
      <c r="BC6127" s="6"/>
    </row>
    <row r="6128" spans="55:55" hidden="1" x14ac:dyDescent="0.2">
      <c r="BC6128" s="6"/>
    </row>
    <row r="6129" spans="55:55" hidden="1" x14ac:dyDescent="0.2">
      <c r="BC6129" s="6"/>
    </row>
    <row r="6130" spans="55:55" hidden="1" x14ac:dyDescent="0.2">
      <c r="BC6130" s="6"/>
    </row>
    <row r="6131" spans="55:55" hidden="1" x14ac:dyDescent="0.2">
      <c r="BC6131" s="6"/>
    </row>
    <row r="6132" spans="55:55" hidden="1" x14ac:dyDescent="0.2">
      <c r="BC6132" s="6"/>
    </row>
    <row r="6133" spans="55:55" hidden="1" x14ac:dyDescent="0.2">
      <c r="BC6133" s="6"/>
    </row>
    <row r="6134" spans="55:55" hidden="1" x14ac:dyDescent="0.2">
      <c r="BC6134" s="6"/>
    </row>
    <row r="6135" spans="55:55" hidden="1" x14ac:dyDescent="0.2">
      <c r="BC6135" s="6"/>
    </row>
    <row r="6136" spans="55:55" hidden="1" x14ac:dyDescent="0.2">
      <c r="BC6136" s="6"/>
    </row>
    <row r="6137" spans="55:55" hidden="1" x14ac:dyDescent="0.2">
      <c r="BC6137" s="6"/>
    </row>
    <row r="6138" spans="55:55" hidden="1" x14ac:dyDescent="0.2">
      <c r="BC6138" s="6"/>
    </row>
    <row r="6139" spans="55:55" hidden="1" x14ac:dyDescent="0.2">
      <c r="BC6139" s="6"/>
    </row>
    <row r="6140" spans="55:55" hidden="1" x14ac:dyDescent="0.2">
      <c r="BC6140" s="6"/>
    </row>
    <row r="6141" spans="55:55" hidden="1" x14ac:dyDescent="0.2">
      <c r="BC6141" s="6"/>
    </row>
    <row r="6142" spans="55:55" hidden="1" x14ac:dyDescent="0.2">
      <c r="BC6142" s="6"/>
    </row>
    <row r="6143" spans="55:55" hidden="1" x14ac:dyDescent="0.2">
      <c r="BC6143" s="6"/>
    </row>
    <row r="6144" spans="55:55" hidden="1" x14ac:dyDescent="0.2">
      <c r="BC6144" s="6"/>
    </row>
    <row r="6145" spans="55:55" hidden="1" x14ac:dyDescent="0.2">
      <c r="BC6145" s="6"/>
    </row>
    <row r="6146" spans="55:55" hidden="1" x14ac:dyDescent="0.2">
      <c r="BC6146" s="6"/>
    </row>
    <row r="6147" spans="55:55" hidden="1" x14ac:dyDescent="0.2">
      <c r="BC6147" s="6"/>
    </row>
    <row r="6148" spans="55:55" hidden="1" x14ac:dyDescent="0.2">
      <c r="BC6148" s="6"/>
    </row>
    <row r="6149" spans="55:55" hidden="1" x14ac:dyDescent="0.2">
      <c r="BC6149" s="6"/>
    </row>
    <row r="6150" spans="55:55" hidden="1" x14ac:dyDescent="0.2">
      <c r="BC6150" s="6"/>
    </row>
    <row r="6151" spans="55:55" hidden="1" x14ac:dyDescent="0.2">
      <c r="BC6151" s="6"/>
    </row>
    <row r="6152" spans="55:55" hidden="1" x14ac:dyDescent="0.2">
      <c r="BC6152" s="6"/>
    </row>
    <row r="6153" spans="55:55" hidden="1" x14ac:dyDescent="0.2">
      <c r="BC6153" s="6"/>
    </row>
    <row r="6154" spans="55:55" hidden="1" x14ac:dyDescent="0.2">
      <c r="BC6154" s="6"/>
    </row>
    <row r="6155" spans="55:55" hidden="1" x14ac:dyDescent="0.2">
      <c r="BC6155" s="6"/>
    </row>
    <row r="6156" spans="55:55" hidden="1" x14ac:dyDescent="0.2">
      <c r="BC6156" s="6"/>
    </row>
    <row r="6157" spans="55:55" hidden="1" x14ac:dyDescent="0.2">
      <c r="BC6157" s="6"/>
    </row>
    <row r="6158" spans="55:55" hidden="1" x14ac:dyDescent="0.2">
      <c r="BC6158" s="6"/>
    </row>
    <row r="6159" spans="55:55" hidden="1" x14ac:dyDescent="0.2">
      <c r="BC6159" s="6"/>
    </row>
    <row r="6160" spans="55:55" hidden="1" x14ac:dyDescent="0.2">
      <c r="BC6160" s="6"/>
    </row>
    <row r="6161" spans="55:55" hidden="1" x14ac:dyDescent="0.2">
      <c r="BC6161" s="6"/>
    </row>
    <row r="6162" spans="55:55" hidden="1" x14ac:dyDescent="0.2">
      <c r="BC6162" s="6"/>
    </row>
    <row r="6163" spans="55:55" hidden="1" x14ac:dyDescent="0.2">
      <c r="BC6163" s="6"/>
    </row>
    <row r="6164" spans="55:55" hidden="1" x14ac:dyDescent="0.2">
      <c r="BC6164" s="6"/>
    </row>
    <row r="6165" spans="55:55" hidden="1" x14ac:dyDescent="0.2">
      <c r="BC6165" s="6"/>
    </row>
    <row r="6166" spans="55:55" hidden="1" x14ac:dyDescent="0.2">
      <c r="BC6166" s="6"/>
    </row>
    <row r="6167" spans="55:55" hidden="1" x14ac:dyDescent="0.2">
      <c r="BC6167" s="6"/>
    </row>
    <row r="6168" spans="55:55" hidden="1" x14ac:dyDescent="0.2">
      <c r="BC6168" s="6"/>
    </row>
    <row r="6169" spans="55:55" hidden="1" x14ac:dyDescent="0.2">
      <c r="BC6169" s="6"/>
    </row>
    <row r="6170" spans="55:55" hidden="1" x14ac:dyDescent="0.2">
      <c r="BC6170" s="6"/>
    </row>
    <row r="6171" spans="55:55" hidden="1" x14ac:dyDescent="0.2">
      <c r="BC6171" s="6"/>
    </row>
    <row r="6172" spans="55:55" hidden="1" x14ac:dyDescent="0.2">
      <c r="BC6172" s="6"/>
    </row>
    <row r="6173" spans="55:55" hidden="1" x14ac:dyDescent="0.2">
      <c r="BC6173" s="6"/>
    </row>
    <row r="6174" spans="55:55" hidden="1" x14ac:dyDescent="0.2">
      <c r="BC6174" s="6"/>
    </row>
    <row r="6175" spans="55:55" hidden="1" x14ac:dyDescent="0.2">
      <c r="BC6175" s="6"/>
    </row>
    <row r="6176" spans="55:55" hidden="1" x14ac:dyDescent="0.2">
      <c r="BC6176" s="6"/>
    </row>
    <row r="6177" spans="55:55" hidden="1" x14ac:dyDescent="0.2">
      <c r="BC6177" s="6"/>
    </row>
    <row r="6178" spans="55:55" hidden="1" x14ac:dyDescent="0.2">
      <c r="BC6178" s="6"/>
    </row>
    <row r="6179" spans="55:55" hidden="1" x14ac:dyDescent="0.2">
      <c r="BC6179" s="6"/>
    </row>
    <row r="6180" spans="55:55" hidden="1" x14ac:dyDescent="0.2">
      <c r="BC6180" s="6"/>
    </row>
    <row r="6181" spans="55:55" hidden="1" x14ac:dyDescent="0.2">
      <c r="BC6181" s="6"/>
    </row>
    <row r="6182" spans="55:55" hidden="1" x14ac:dyDescent="0.2">
      <c r="BC6182" s="6"/>
    </row>
    <row r="6183" spans="55:55" hidden="1" x14ac:dyDescent="0.2">
      <c r="BC6183" s="6"/>
    </row>
    <row r="6184" spans="55:55" hidden="1" x14ac:dyDescent="0.2">
      <c r="BC6184" s="6"/>
    </row>
    <row r="6185" spans="55:55" hidden="1" x14ac:dyDescent="0.2">
      <c r="BC6185" s="6"/>
    </row>
    <row r="6186" spans="55:55" hidden="1" x14ac:dyDescent="0.2">
      <c r="BC6186" s="6"/>
    </row>
    <row r="6187" spans="55:55" hidden="1" x14ac:dyDescent="0.2">
      <c r="BC6187" s="6"/>
    </row>
    <row r="6188" spans="55:55" hidden="1" x14ac:dyDescent="0.2">
      <c r="BC6188" s="6"/>
    </row>
    <row r="6189" spans="55:55" hidden="1" x14ac:dyDescent="0.2">
      <c r="BC6189" s="6"/>
    </row>
    <row r="6190" spans="55:55" hidden="1" x14ac:dyDescent="0.2">
      <c r="BC6190" s="6"/>
    </row>
    <row r="6191" spans="55:55" hidden="1" x14ac:dyDescent="0.2">
      <c r="BC6191" s="6"/>
    </row>
    <row r="6192" spans="55:55" hidden="1" x14ac:dyDescent="0.2">
      <c r="BC6192" s="6"/>
    </row>
    <row r="6193" spans="55:55" hidden="1" x14ac:dyDescent="0.2">
      <c r="BC6193" s="6"/>
    </row>
    <row r="6194" spans="55:55" hidden="1" x14ac:dyDescent="0.2">
      <c r="BC6194" s="6"/>
    </row>
    <row r="6195" spans="55:55" hidden="1" x14ac:dyDescent="0.2">
      <c r="BC6195" s="6"/>
    </row>
    <row r="6196" spans="55:55" hidden="1" x14ac:dyDescent="0.2">
      <c r="BC6196" s="6"/>
    </row>
    <row r="6197" spans="55:55" hidden="1" x14ac:dyDescent="0.2">
      <c r="BC6197" s="6"/>
    </row>
    <row r="6198" spans="55:55" hidden="1" x14ac:dyDescent="0.2">
      <c r="BC6198" s="6"/>
    </row>
    <row r="6199" spans="55:55" hidden="1" x14ac:dyDescent="0.2">
      <c r="BC6199" s="6"/>
    </row>
    <row r="6200" spans="55:55" hidden="1" x14ac:dyDescent="0.2">
      <c r="BC6200" s="6"/>
    </row>
    <row r="6201" spans="55:55" hidden="1" x14ac:dyDescent="0.2">
      <c r="BC6201" s="6"/>
    </row>
    <row r="6202" spans="55:55" hidden="1" x14ac:dyDescent="0.2">
      <c r="BC6202" s="6"/>
    </row>
    <row r="6203" spans="55:55" hidden="1" x14ac:dyDescent="0.2">
      <c r="BC6203" s="6"/>
    </row>
    <row r="6204" spans="55:55" hidden="1" x14ac:dyDescent="0.2">
      <c r="BC6204" s="6"/>
    </row>
    <row r="6205" spans="55:55" hidden="1" x14ac:dyDescent="0.2">
      <c r="BC6205" s="6"/>
    </row>
    <row r="6206" spans="55:55" hidden="1" x14ac:dyDescent="0.2">
      <c r="BC6206" s="6"/>
    </row>
    <row r="6207" spans="55:55" hidden="1" x14ac:dyDescent="0.2">
      <c r="BC6207" s="6"/>
    </row>
    <row r="6208" spans="55:55" hidden="1" x14ac:dyDescent="0.2">
      <c r="BC6208" s="6"/>
    </row>
    <row r="6209" spans="55:55" hidden="1" x14ac:dyDescent="0.2">
      <c r="BC6209" s="6"/>
    </row>
    <row r="6210" spans="55:55" hidden="1" x14ac:dyDescent="0.2">
      <c r="BC6210" s="6"/>
    </row>
    <row r="6211" spans="55:55" hidden="1" x14ac:dyDescent="0.2">
      <c r="BC6211" s="6"/>
    </row>
    <row r="6212" spans="55:55" hidden="1" x14ac:dyDescent="0.2">
      <c r="BC6212" s="6"/>
    </row>
    <row r="6213" spans="55:55" hidden="1" x14ac:dyDescent="0.2">
      <c r="BC6213" s="6"/>
    </row>
    <row r="6214" spans="55:55" hidden="1" x14ac:dyDescent="0.2">
      <c r="BC6214" s="6"/>
    </row>
    <row r="6215" spans="55:55" hidden="1" x14ac:dyDescent="0.2">
      <c r="BC6215" s="6"/>
    </row>
    <row r="6216" spans="55:55" hidden="1" x14ac:dyDescent="0.2">
      <c r="BC6216" s="6"/>
    </row>
    <row r="6217" spans="55:55" hidden="1" x14ac:dyDescent="0.2">
      <c r="BC6217" s="6"/>
    </row>
    <row r="6218" spans="55:55" hidden="1" x14ac:dyDescent="0.2">
      <c r="BC6218" s="6"/>
    </row>
    <row r="6219" spans="55:55" hidden="1" x14ac:dyDescent="0.2">
      <c r="BC6219" s="6"/>
    </row>
    <row r="6220" spans="55:55" hidden="1" x14ac:dyDescent="0.2">
      <c r="BC6220" s="6"/>
    </row>
    <row r="6221" spans="55:55" hidden="1" x14ac:dyDescent="0.2">
      <c r="BC6221" s="6"/>
    </row>
    <row r="6222" spans="55:55" hidden="1" x14ac:dyDescent="0.2">
      <c r="BC6222" s="6"/>
    </row>
    <row r="6223" spans="55:55" hidden="1" x14ac:dyDescent="0.2">
      <c r="BC6223" s="6"/>
    </row>
    <row r="6224" spans="55:55" hidden="1" x14ac:dyDescent="0.2">
      <c r="BC6224" s="6"/>
    </row>
    <row r="6225" spans="55:55" hidden="1" x14ac:dyDescent="0.2">
      <c r="BC6225" s="6"/>
    </row>
    <row r="6226" spans="55:55" hidden="1" x14ac:dyDescent="0.2">
      <c r="BC6226" s="6"/>
    </row>
    <row r="6227" spans="55:55" hidden="1" x14ac:dyDescent="0.2">
      <c r="BC6227" s="6"/>
    </row>
    <row r="6228" spans="55:55" hidden="1" x14ac:dyDescent="0.2">
      <c r="BC6228" s="6"/>
    </row>
    <row r="6229" spans="55:55" hidden="1" x14ac:dyDescent="0.2">
      <c r="BC6229" s="6"/>
    </row>
    <row r="6230" spans="55:55" hidden="1" x14ac:dyDescent="0.2">
      <c r="BC6230" s="6"/>
    </row>
    <row r="6231" spans="55:55" hidden="1" x14ac:dyDescent="0.2">
      <c r="BC6231" s="6"/>
    </row>
    <row r="6232" spans="55:55" hidden="1" x14ac:dyDescent="0.2">
      <c r="BC6232" s="6"/>
    </row>
    <row r="6233" spans="55:55" hidden="1" x14ac:dyDescent="0.2">
      <c r="BC6233" s="6"/>
    </row>
    <row r="6234" spans="55:55" hidden="1" x14ac:dyDescent="0.2">
      <c r="BC6234" s="6"/>
    </row>
    <row r="6235" spans="55:55" hidden="1" x14ac:dyDescent="0.2">
      <c r="BC6235" s="6"/>
    </row>
    <row r="6236" spans="55:55" hidden="1" x14ac:dyDescent="0.2">
      <c r="BC6236" s="6"/>
    </row>
    <row r="6237" spans="55:55" hidden="1" x14ac:dyDescent="0.2">
      <c r="BC6237" s="6"/>
    </row>
    <row r="6238" spans="55:55" hidden="1" x14ac:dyDescent="0.2">
      <c r="BC6238" s="6"/>
    </row>
    <row r="6239" spans="55:55" hidden="1" x14ac:dyDescent="0.2">
      <c r="BC6239" s="6"/>
    </row>
    <row r="6240" spans="55:55" hidden="1" x14ac:dyDescent="0.2">
      <c r="BC6240" s="6"/>
    </row>
    <row r="6241" spans="55:55" hidden="1" x14ac:dyDescent="0.2">
      <c r="BC6241" s="6"/>
    </row>
    <row r="6242" spans="55:55" hidden="1" x14ac:dyDescent="0.2">
      <c r="BC6242" s="6"/>
    </row>
    <row r="6243" spans="55:55" hidden="1" x14ac:dyDescent="0.2">
      <c r="BC6243" s="6"/>
    </row>
    <row r="6244" spans="55:55" hidden="1" x14ac:dyDescent="0.2">
      <c r="BC6244" s="6"/>
    </row>
    <row r="6245" spans="55:55" hidden="1" x14ac:dyDescent="0.2">
      <c r="BC6245" s="6"/>
    </row>
    <row r="6246" spans="55:55" hidden="1" x14ac:dyDescent="0.2">
      <c r="BC6246" s="6"/>
    </row>
    <row r="6247" spans="55:55" hidden="1" x14ac:dyDescent="0.2">
      <c r="BC6247" s="6"/>
    </row>
    <row r="6248" spans="55:55" hidden="1" x14ac:dyDescent="0.2">
      <c r="BC6248" s="6"/>
    </row>
    <row r="6249" spans="55:55" hidden="1" x14ac:dyDescent="0.2">
      <c r="BC6249" s="6"/>
    </row>
    <row r="6250" spans="55:55" hidden="1" x14ac:dyDescent="0.2">
      <c r="BC6250" s="6"/>
    </row>
    <row r="6251" spans="55:55" hidden="1" x14ac:dyDescent="0.2">
      <c r="BC6251" s="6"/>
    </row>
    <row r="6252" spans="55:55" hidden="1" x14ac:dyDescent="0.2">
      <c r="BC6252" s="6"/>
    </row>
    <row r="6253" spans="55:55" hidden="1" x14ac:dyDescent="0.2">
      <c r="BC6253" s="6"/>
    </row>
    <row r="6254" spans="55:55" hidden="1" x14ac:dyDescent="0.2">
      <c r="BC6254" s="6"/>
    </row>
    <row r="6255" spans="55:55" hidden="1" x14ac:dyDescent="0.2">
      <c r="BC6255" s="6"/>
    </row>
    <row r="6256" spans="55:55" hidden="1" x14ac:dyDescent="0.2">
      <c r="BC6256" s="6"/>
    </row>
    <row r="6257" spans="55:55" hidden="1" x14ac:dyDescent="0.2">
      <c r="BC6257" s="6"/>
    </row>
    <row r="6258" spans="55:55" hidden="1" x14ac:dyDescent="0.2">
      <c r="BC6258" s="6"/>
    </row>
    <row r="6259" spans="55:55" hidden="1" x14ac:dyDescent="0.2">
      <c r="BC6259" s="6"/>
    </row>
    <row r="6260" spans="55:55" hidden="1" x14ac:dyDescent="0.2">
      <c r="BC6260" s="6"/>
    </row>
    <row r="6261" spans="55:55" hidden="1" x14ac:dyDescent="0.2">
      <c r="BC6261" s="6"/>
    </row>
    <row r="6262" spans="55:55" hidden="1" x14ac:dyDescent="0.2">
      <c r="BC6262" s="6"/>
    </row>
    <row r="6263" spans="55:55" hidden="1" x14ac:dyDescent="0.2">
      <c r="BC6263" s="6"/>
    </row>
    <row r="6264" spans="55:55" hidden="1" x14ac:dyDescent="0.2">
      <c r="BC6264" s="6"/>
    </row>
    <row r="6265" spans="55:55" hidden="1" x14ac:dyDescent="0.2">
      <c r="BC6265" s="6"/>
    </row>
    <row r="6266" spans="55:55" hidden="1" x14ac:dyDescent="0.2">
      <c r="BC6266" s="6"/>
    </row>
    <row r="6267" spans="55:55" hidden="1" x14ac:dyDescent="0.2">
      <c r="BC6267" s="6"/>
    </row>
    <row r="6268" spans="55:55" hidden="1" x14ac:dyDescent="0.2">
      <c r="BC6268" s="6"/>
    </row>
    <row r="6269" spans="55:55" hidden="1" x14ac:dyDescent="0.2">
      <c r="BC6269" s="6"/>
    </row>
    <row r="6270" spans="55:55" hidden="1" x14ac:dyDescent="0.2">
      <c r="BC6270" s="6"/>
    </row>
    <row r="6271" spans="55:55" hidden="1" x14ac:dyDescent="0.2">
      <c r="BC6271" s="6"/>
    </row>
    <row r="6272" spans="55:55" hidden="1" x14ac:dyDescent="0.2">
      <c r="BC6272" s="6"/>
    </row>
    <row r="6273" spans="55:55" hidden="1" x14ac:dyDescent="0.2">
      <c r="BC6273" s="6"/>
    </row>
    <row r="6274" spans="55:55" hidden="1" x14ac:dyDescent="0.2">
      <c r="BC6274" s="6"/>
    </row>
    <row r="6275" spans="55:55" hidden="1" x14ac:dyDescent="0.2">
      <c r="BC6275" s="6"/>
    </row>
    <row r="6276" spans="55:55" hidden="1" x14ac:dyDescent="0.2">
      <c r="BC6276" s="6"/>
    </row>
    <row r="6277" spans="55:55" hidden="1" x14ac:dyDescent="0.2">
      <c r="BC6277" s="6"/>
    </row>
    <row r="6278" spans="55:55" hidden="1" x14ac:dyDescent="0.2">
      <c r="BC6278" s="6"/>
    </row>
    <row r="6279" spans="55:55" hidden="1" x14ac:dyDescent="0.2">
      <c r="BC6279" s="6"/>
    </row>
    <row r="6280" spans="55:55" hidden="1" x14ac:dyDescent="0.2">
      <c r="BC6280" s="6"/>
    </row>
    <row r="6281" spans="55:55" hidden="1" x14ac:dyDescent="0.2">
      <c r="BC6281" s="6"/>
    </row>
    <row r="6282" spans="55:55" hidden="1" x14ac:dyDescent="0.2">
      <c r="BC6282" s="6"/>
    </row>
    <row r="6283" spans="55:55" hidden="1" x14ac:dyDescent="0.2">
      <c r="BC6283" s="6"/>
    </row>
    <row r="6284" spans="55:55" hidden="1" x14ac:dyDescent="0.2">
      <c r="BC6284" s="6"/>
    </row>
    <row r="6285" spans="55:55" hidden="1" x14ac:dyDescent="0.2">
      <c r="BC6285" s="6"/>
    </row>
    <row r="6286" spans="55:55" hidden="1" x14ac:dyDescent="0.2">
      <c r="BC6286" s="6"/>
    </row>
    <row r="6287" spans="55:55" hidden="1" x14ac:dyDescent="0.2">
      <c r="BC6287" s="6"/>
    </row>
    <row r="6288" spans="55:55" hidden="1" x14ac:dyDescent="0.2">
      <c r="BC6288" s="6"/>
    </row>
    <row r="6289" spans="55:55" hidden="1" x14ac:dyDescent="0.2">
      <c r="BC6289" s="6"/>
    </row>
    <row r="6290" spans="55:55" hidden="1" x14ac:dyDescent="0.2">
      <c r="BC6290" s="6"/>
    </row>
    <row r="6291" spans="55:55" hidden="1" x14ac:dyDescent="0.2">
      <c r="BC6291" s="6"/>
    </row>
    <row r="6292" spans="55:55" hidden="1" x14ac:dyDescent="0.2">
      <c r="BC6292" s="6"/>
    </row>
    <row r="6293" spans="55:55" hidden="1" x14ac:dyDescent="0.2">
      <c r="BC6293" s="6"/>
    </row>
    <row r="6294" spans="55:55" hidden="1" x14ac:dyDescent="0.2">
      <c r="BC6294" s="6"/>
    </row>
    <row r="6295" spans="55:55" hidden="1" x14ac:dyDescent="0.2">
      <c r="BC6295" s="6"/>
    </row>
    <row r="6296" spans="55:55" hidden="1" x14ac:dyDescent="0.2">
      <c r="BC6296" s="6"/>
    </row>
    <row r="6297" spans="55:55" hidden="1" x14ac:dyDescent="0.2">
      <c r="BC6297" s="6"/>
    </row>
    <row r="6298" spans="55:55" hidden="1" x14ac:dyDescent="0.2">
      <c r="BC6298" s="6"/>
    </row>
    <row r="6299" spans="55:55" hidden="1" x14ac:dyDescent="0.2">
      <c r="BC6299" s="6"/>
    </row>
    <row r="6300" spans="55:55" hidden="1" x14ac:dyDescent="0.2">
      <c r="BC6300" s="6"/>
    </row>
    <row r="6301" spans="55:55" hidden="1" x14ac:dyDescent="0.2">
      <c r="BC6301" s="6"/>
    </row>
    <row r="6302" spans="55:55" hidden="1" x14ac:dyDescent="0.2">
      <c r="BC6302" s="6"/>
    </row>
    <row r="6303" spans="55:55" hidden="1" x14ac:dyDescent="0.2">
      <c r="BC6303" s="6"/>
    </row>
    <row r="6304" spans="55:55" hidden="1" x14ac:dyDescent="0.2">
      <c r="BC6304" s="6"/>
    </row>
    <row r="6305" spans="55:55" hidden="1" x14ac:dyDescent="0.2">
      <c r="BC6305" s="6"/>
    </row>
    <row r="6306" spans="55:55" hidden="1" x14ac:dyDescent="0.2">
      <c r="BC6306" s="6"/>
    </row>
    <row r="6307" spans="55:55" hidden="1" x14ac:dyDescent="0.2">
      <c r="BC6307" s="6"/>
    </row>
    <row r="6308" spans="55:55" hidden="1" x14ac:dyDescent="0.2">
      <c r="BC6308" s="6"/>
    </row>
    <row r="6309" spans="55:55" hidden="1" x14ac:dyDescent="0.2">
      <c r="BC6309" s="6"/>
    </row>
    <row r="6310" spans="55:55" hidden="1" x14ac:dyDescent="0.2">
      <c r="BC6310" s="6"/>
    </row>
    <row r="6311" spans="55:55" hidden="1" x14ac:dyDescent="0.2">
      <c r="BC6311" s="6"/>
    </row>
    <row r="6312" spans="55:55" hidden="1" x14ac:dyDescent="0.2">
      <c r="BC6312" s="6"/>
    </row>
    <row r="6313" spans="55:55" hidden="1" x14ac:dyDescent="0.2">
      <c r="BC6313" s="6"/>
    </row>
    <row r="6314" spans="55:55" hidden="1" x14ac:dyDescent="0.2">
      <c r="BC6314" s="6"/>
    </row>
    <row r="6315" spans="55:55" hidden="1" x14ac:dyDescent="0.2">
      <c r="BC6315" s="6"/>
    </row>
    <row r="6316" spans="55:55" hidden="1" x14ac:dyDescent="0.2">
      <c r="BC6316" s="6"/>
    </row>
    <row r="6317" spans="55:55" hidden="1" x14ac:dyDescent="0.2">
      <c r="BC6317" s="6"/>
    </row>
    <row r="6318" spans="55:55" hidden="1" x14ac:dyDescent="0.2">
      <c r="BC6318" s="6"/>
    </row>
    <row r="6319" spans="55:55" hidden="1" x14ac:dyDescent="0.2">
      <c r="BC6319" s="6"/>
    </row>
    <row r="6320" spans="55:55" hidden="1" x14ac:dyDescent="0.2">
      <c r="BC6320" s="6"/>
    </row>
    <row r="6321" spans="55:55" hidden="1" x14ac:dyDescent="0.2">
      <c r="BC6321" s="6"/>
    </row>
    <row r="6322" spans="55:55" hidden="1" x14ac:dyDescent="0.2">
      <c r="BC6322" s="6"/>
    </row>
    <row r="6323" spans="55:55" hidden="1" x14ac:dyDescent="0.2">
      <c r="BC6323" s="6"/>
    </row>
    <row r="6324" spans="55:55" hidden="1" x14ac:dyDescent="0.2">
      <c r="BC6324" s="6"/>
    </row>
    <row r="6325" spans="55:55" hidden="1" x14ac:dyDescent="0.2">
      <c r="BC6325" s="6"/>
    </row>
    <row r="6326" spans="55:55" hidden="1" x14ac:dyDescent="0.2">
      <c r="BC6326" s="6"/>
    </row>
    <row r="6327" spans="55:55" hidden="1" x14ac:dyDescent="0.2">
      <c r="BC6327" s="6"/>
    </row>
    <row r="6328" spans="55:55" hidden="1" x14ac:dyDescent="0.2">
      <c r="BC6328" s="6"/>
    </row>
    <row r="6329" spans="55:55" hidden="1" x14ac:dyDescent="0.2">
      <c r="BC6329" s="6"/>
    </row>
    <row r="6330" spans="55:55" hidden="1" x14ac:dyDescent="0.2">
      <c r="BC6330" s="6"/>
    </row>
    <row r="6331" spans="55:55" hidden="1" x14ac:dyDescent="0.2">
      <c r="BC6331" s="6"/>
    </row>
    <row r="6332" spans="55:55" hidden="1" x14ac:dyDescent="0.2">
      <c r="BC6332" s="6"/>
    </row>
    <row r="6333" spans="55:55" hidden="1" x14ac:dyDescent="0.2">
      <c r="BC6333" s="6"/>
    </row>
    <row r="6334" spans="55:55" hidden="1" x14ac:dyDescent="0.2">
      <c r="BC6334" s="6"/>
    </row>
    <row r="6335" spans="55:55" hidden="1" x14ac:dyDescent="0.2">
      <c r="BC6335" s="6"/>
    </row>
    <row r="6336" spans="55:55" hidden="1" x14ac:dyDescent="0.2">
      <c r="BC6336" s="6"/>
    </row>
    <row r="6337" spans="55:55" hidden="1" x14ac:dyDescent="0.2">
      <c r="BC6337" s="6"/>
    </row>
    <row r="6338" spans="55:55" hidden="1" x14ac:dyDescent="0.2">
      <c r="BC6338" s="6"/>
    </row>
    <row r="6339" spans="55:55" hidden="1" x14ac:dyDescent="0.2">
      <c r="BC6339" s="6"/>
    </row>
    <row r="6340" spans="55:55" hidden="1" x14ac:dyDescent="0.2">
      <c r="BC6340" s="6"/>
    </row>
    <row r="6341" spans="55:55" hidden="1" x14ac:dyDescent="0.2">
      <c r="BC6341" s="6"/>
    </row>
    <row r="6342" spans="55:55" hidden="1" x14ac:dyDescent="0.2">
      <c r="BC6342" s="6"/>
    </row>
    <row r="6343" spans="55:55" hidden="1" x14ac:dyDescent="0.2">
      <c r="BC6343" s="6"/>
    </row>
    <row r="6344" spans="55:55" hidden="1" x14ac:dyDescent="0.2">
      <c r="BC6344" s="6"/>
    </row>
    <row r="6345" spans="55:55" hidden="1" x14ac:dyDescent="0.2">
      <c r="BC6345" s="6"/>
    </row>
    <row r="6346" spans="55:55" hidden="1" x14ac:dyDescent="0.2">
      <c r="BC6346" s="6"/>
    </row>
    <row r="6347" spans="55:55" hidden="1" x14ac:dyDescent="0.2">
      <c r="BC6347" s="6"/>
    </row>
    <row r="6348" spans="55:55" hidden="1" x14ac:dyDescent="0.2">
      <c r="BC6348" s="6"/>
    </row>
    <row r="6349" spans="55:55" hidden="1" x14ac:dyDescent="0.2">
      <c r="BC6349" s="6"/>
    </row>
    <row r="6350" spans="55:55" hidden="1" x14ac:dyDescent="0.2">
      <c r="BC6350" s="6"/>
    </row>
    <row r="6351" spans="55:55" hidden="1" x14ac:dyDescent="0.2">
      <c r="BC6351" s="6"/>
    </row>
    <row r="6352" spans="55:55" hidden="1" x14ac:dyDescent="0.2">
      <c r="BC6352" s="6"/>
    </row>
    <row r="6353" spans="55:55" hidden="1" x14ac:dyDescent="0.2">
      <c r="BC6353" s="6"/>
    </row>
    <row r="6354" spans="55:55" hidden="1" x14ac:dyDescent="0.2">
      <c r="BC6354" s="6"/>
    </row>
    <row r="6355" spans="55:55" hidden="1" x14ac:dyDescent="0.2">
      <c r="BC6355" s="6"/>
    </row>
    <row r="6356" spans="55:55" hidden="1" x14ac:dyDescent="0.2">
      <c r="BC6356" s="6"/>
    </row>
    <row r="6357" spans="55:55" hidden="1" x14ac:dyDescent="0.2">
      <c r="BC6357" s="6"/>
    </row>
    <row r="6358" spans="55:55" hidden="1" x14ac:dyDescent="0.2">
      <c r="BC6358" s="6"/>
    </row>
    <row r="6359" spans="55:55" hidden="1" x14ac:dyDescent="0.2">
      <c r="BC6359" s="6"/>
    </row>
    <row r="6360" spans="55:55" hidden="1" x14ac:dyDescent="0.2">
      <c r="BC6360" s="6"/>
    </row>
    <row r="6361" spans="55:55" hidden="1" x14ac:dyDescent="0.2">
      <c r="BC6361" s="6"/>
    </row>
    <row r="6362" spans="55:55" hidden="1" x14ac:dyDescent="0.2">
      <c r="BC6362" s="6"/>
    </row>
    <row r="6363" spans="55:55" hidden="1" x14ac:dyDescent="0.2">
      <c r="BC6363" s="6"/>
    </row>
    <row r="6364" spans="55:55" hidden="1" x14ac:dyDescent="0.2">
      <c r="BC6364" s="6"/>
    </row>
    <row r="6365" spans="55:55" hidden="1" x14ac:dyDescent="0.2">
      <c r="BC6365" s="6"/>
    </row>
    <row r="6366" spans="55:55" hidden="1" x14ac:dyDescent="0.2">
      <c r="BC6366" s="6"/>
    </row>
    <row r="6367" spans="55:55" hidden="1" x14ac:dyDescent="0.2">
      <c r="BC6367" s="6"/>
    </row>
    <row r="6368" spans="55:55" hidden="1" x14ac:dyDescent="0.2">
      <c r="BC6368" s="6"/>
    </row>
    <row r="6369" spans="55:55" hidden="1" x14ac:dyDescent="0.2">
      <c r="BC6369" s="6"/>
    </row>
    <row r="6370" spans="55:55" hidden="1" x14ac:dyDescent="0.2">
      <c r="BC6370" s="6"/>
    </row>
    <row r="6371" spans="55:55" hidden="1" x14ac:dyDescent="0.2">
      <c r="BC6371" s="6"/>
    </row>
    <row r="6372" spans="55:55" hidden="1" x14ac:dyDescent="0.2">
      <c r="BC6372" s="6"/>
    </row>
    <row r="6373" spans="55:55" hidden="1" x14ac:dyDescent="0.2">
      <c r="BC6373" s="6"/>
    </row>
    <row r="6374" spans="55:55" hidden="1" x14ac:dyDescent="0.2">
      <c r="BC6374" s="6"/>
    </row>
    <row r="6375" spans="55:55" hidden="1" x14ac:dyDescent="0.2">
      <c r="BC6375" s="6"/>
    </row>
    <row r="6376" spans="55:55" hidden="1" x14ac:dyDescent="0.2">
      <c r="BC6376" s="6"/>
    </row>
    <row r="6377" spans="55:55" hidden="1" x14ac:dyDescent="0.2">
      <c r="BC6377" s="6"/>
    </row>
    <row r="6378" spans="55:55" hidden="1" x14ac:dyDescent="0.2">
      <c r="BC6378" s="6"/>
    </row>
    <row r="6379" spans="55:55" hidden="1" x14ac:dyDescent="0.2">
      <c r="BC6379" s="6"/>
    </row>
    <row r="6380" spans="55:55" hidden="1" x14ac:dyDescent="0.2">
      <c r="BC6380" s="6"/>
    </row>
    <row r="6381" spans="55:55" hidden="1" x14ac:dyDescent="0.2">
      <c r="BC6381" s="6"/>
    </row>
    <row r="6382" spans="55:55" hidden="1" x14ac:dyDescent="0.2">
      <c r="BC6382" s="6"/>
    </row>
    <row r="6383" spans="55:55" hidden="1" x14ac:dyDescent="0.2">
      <c r="BC6383" s="6"/>
    </row>
    <row r="6384" spans="55:55" hidden="1" x14ac:dyDescent="0.2">
      <c r="BC6384" s="6"/>
    </row>
    <row r="6385" spans="55:55" hidden="1" x14ac:dyDescent="0.2">
      <c r="BC6385" s="6"/>
    </row>
    <row r="6386" spans="55:55" hidden="1" x14ac:dyDescent="0.2">
      <c r="BC6386" s="6"/>
    </row>
    <row r="6387" spans="55:55" hidden="1" x14ac:dyDescent="0.2">
      <c r="BC6387" s="6"/>
    </row>
    <row r="6388" spans="55:55" hidden="1" x14ac:dyDescent="0.2">
      <c r="BC6388" s="6"/>
    </row>
    <row r="6389" spans="55:55" hidden="1" x14ac:dyDescent="0.2">
      <c r="BC6389" s="6"/>
    </row>
    <row r="6390" spans="55:55" hidden="1" x14ac:dyDescent="0.2">
      <c r="BC6390" s="6"/>
    </row>
    <row r="6391" spans="55:55" hidden="1" x14ac:dyDescent="0.2">
      <c r="BC6391" s="6"/>
    </row>
    <row r="6392" spans="55:55" hidden="1" x14ac:dyDescent="0.2">
      <c r="BC6392" s="6"/>
    </row>
    <row r="6393" spans="55:55" hidden="1" x14ac:dyDescent="0.2">
      <c r="BC6393" s="6"/>
    </row>
    <row r="6394" spans="55:55" hidden="1" x14ac:dyDescent="0.2">
      <c r="BC6394" s="6"/>
    </row>
    <row r="6395" spans="55:55" hidden="1" x14ac:dyDescent="0.2">
      <c r="BC6395" s="6"/>
    </row>
    <row r="6396" spans="55:55" hidden="1" x14ac:dyDescent="0.2">
      <c r="BC6396" s="6"/>
    </row>
    <row r="6397" spans="55:55" hidden="1" x14ac:dyDescent="0.2">
      <c r="BC6397" s="6"/>
    </row>
    <row r="6398" spans="55:55" hidden="1" x14ac:dyDescent="0.2">
      <c r="BC6398" s="6"/>
    </row>
    <row r="6399" spans="55:55" hidden="1" x14ac:dyDescent="0.2">
      <c r="BC6399" s="6"/>
    </row>
    <row r="6400" spans="55:55" hidden="1" x14ac:dyDescent="0.2">
      <c r="BC6400" s="6"/>
    </row>
    <row r="6401" spans="55:55" hidden="1" x14ac:dyDescent="0.2">
      <c r="BC6401" s="6"/>
    </row>
    <row r="6402" spans="55:55" hidden="1" x14ac:dyDescent="0.2">
      <c r="BC6402" s="6"/>
    </row>
    <row r="6403" spans="55:55" hidden="1" x14ac:dyDescent="0.2">
      <c r="BC6403" s="6"/>
    </row>
    <row r="6404" spans="55:55" hidden="1" x14ac:dyDescent="0.2">
      <c r="BC6404" s="6"/>
    </row>
    <row r="6405" spans="55:55" hidden="1" x14ac:dyDescent="0.2">
      <c r="BC6405" s="6"/>
    </row>
    <row r="6406" spans="55:55" hidden="1" x14ac:dyDescent="0.2">
      <c r="BC6406" s="6"/>
    </row>
    <row r="6407" spans="55:55" hidden="1" x14ac:dyDescent="0.2">
      <c r="BC6407" s="6"/>
    </row>
    <row r="6408" spans="55:55" hidden="1" x14ac:dyDescent="0.2">
      <c r="BC6408" s="6"/>
    </row>
    <row r="6409" spans="55:55" hidden="1" x14ac:dyDescent="0.2">
      <c r="BC6409" s="6"/>
    </row>
    <row r="6410" spans="55:55" hidden="1" x14ac:dyDescent="0.2">
      <c r="BC6410" s="6"/>
    </row>
    <row r="6411" spans="55:55" hidden="1" x14ac:dyDescent="0.2">
      <c r="BC6411" s="6"/>
    </row>
    <row r="6412" spans="55:55" hidden="1" x14ac:dyDescent="0.2">
      <c r="BC6412" s="6"/>
    </row>
    <row r="6413" spans="55:55" hidden="1" x14ac:dyDescent="0.2">
      <c r="BC6413" s="6"/>
    </row>
    <row r="6414" spans="55:55" hidden="1" x14ac:dyDescent="0.2">
      <c r="BC6414" s="6"/>
    </row>
    <row r="6415" spans="55:55" hidden="1" x14ac:dyDescent="0.2">
      <c r="BC6415" s="6"/>
    </row>
    <row r="6416" spans="55:55" hidden="1" x14ac:dyDescent="0.2">
      <c r="BC6416" s="6"/>
    </row>
    <row r="6417" spans="55:55" hidden="1" x14ac:dyDescent="0.2">
      <c r="BC6417" s="6"/>
    </row>
    <row r="6418" spans="55:55" hidden="1" x14ac:dyDescent="0.2">
      <c r="BC6418" s="6"/>
    </row>
    <row r="6419" spans="55:55" hidden="1" x14ac:dyDescent="0.2">
      <c r="BC6419" s="6"/>
    </row>
    <row r="6420" spans="55:55" hidden="1" x14ac:dyDescent="0.2">
      <c r="BC6420" s="6"/>
    </row>
    <row r="6421" spans="55:55" hidden="1" x14ac:dyDescent="0.2">
      <c r="BC6421" s="6"/>
    </row>
    <row r="6422" spans="55:55" hidden="1" x14ac:dyDescent="0.2">
      <c r="BC6422" s="6"/>
    </row>
    <row r="6423" spans="55:55" hidden="1" x14ac:dyDescent="0.2">
      <c r="BC6423" s="6"/>
    </row>
    <row r="6424" spans="55:55" hidden="1" x14ac:dyDescent="0.2">
      <c r="BC6424" s="6"/>
    </row>
    <row r="6425" spans="55:55" hidden="1" x14ac:dyDescent="0.2">
      <c r="BC6425" s="6"/>
    </row>
    <row r="6426" spans="55:55" hidden="1" x14ac:dyDescent="0.2">
      <c r="BC6426" s="6"/>
    </row>
    <row r="6427" spans="55:55" hidden="1" x14ac:dyDescent="0.2">
      <c r="BC6427" s="6"/>
    </row>
    <row r="6428" spans="55:55" hidden="1" x14ac:dyDescent="0.2">
      <c r="BC6428" s="6"/>
    </row>
    <row r="6429" spans="55:55" hidden="1" x14ac:dyDescent="0.2">
      <c r="BC6429" s="6"/>
    </row>
    <row r="6430" spans="55:55" hidden="1" x14ac:dyDescent="0.2">
      <c r="BC6430" s="6"/>
    </row>
    <row r="6431" spans="55:55" hidden="1" x14ac:dyDescent="0.2">
      <c r="BC6431" s="6"/>
    </row>
    <row r="6432" spans="55:55" hidden="1" x14ac:dyDescent="0.2">
      <c r="BC6432" s="6"/>
    </row>
    <row r="6433" spans="55:55" hidden="1" x14ac:dyDescent="0.2">
      <c r="BC6433" s="6"/>
    </row>
    <row r="6434" spans="55:55" hidden="1" x14ac:dyDescent="0.2">
      <c r="BC6434" s="6"/>
    </row>
    <row r="6435" spans="55:55" hidden="1" x14ac:dyDescent="0.2">
      <c r="BC6435" s="6"/>
    </row>
    <row r="6436" spans="55:55" hidden="1" x14ac:dyDescent="0.2">
      <c r="BC6436" s="6"/>
    </row>
    <row r="6437" spans="55:55" hidden="1" x14ac:dyDescent="0.2">
      <c r="BC6437" s="6"/>
    </row>
    <row r="6438" spans="55:55" hidden="1" x14ac:dyDescent="0.2">
      <c r="BC6438" s="6"/>
    </row>
    <row r="6439" spans="55:55" hidden="1" x14ac:dyDescent="0.2">
      <c r="BC6439" s="6"/>
    </row>
    <row r="6440" spans="55:55" hidden="1" x14ac:dyDescent="0.2">
      <c r="BC6440" s="6"/>
    </row>
    <row r="6441" spans="55:55" hidden="1" x14ac:dyDescent="0.2">
      <c r="BC6441" s="6"/>
    </row>
    <row r="6442" spans="55:55" hidden="1" x14ac:dyDescent="0.2">
      <c r="BC6442" s="6"/>
    </row>
    <row r="6443" spans="55:55" hidden="1" x14ac:dyDescent="0.2">
      <c r="BC6443" s="6"/>
    </row>
    <row r="6444" spans="55:55" hidden="1" x14ac:dyDescent="0.2">
      <c r="BC6444" s="6"/>
    </row>
    <row r="6445" spans="55:55" hidden="1" x14ac:dyDescent="0.2">
      <c r="BC6445" s="6"/>
    </row>
    <row r="6446" spans="55:55" hidden="1" x14ac:dyDescent="0.2">
      <c r="BC6446" s="6"/>
    </row>
    <row r="6447" spans="55:55" hidden="1" x14ac:dyDescent="0.2">
      <c r="BC6447" s="6"/>
    </row>
    <row r="6448" spans="55:55" hidden="1" x14ac:dyDescent="0.2">
      <c r="BC6448" s="6"/>
    </row>
    <row r="6449" spans="55:55" hidden="1" x14ac:dyDescent="0.2">
      <c r="BC6449" s="6"/>
    </row>
    <row r="6450" spans="55:55" hidden="1" x14ac:dyDescent="0.2">
      <c r="BC6450" s="6"/>
    </row>
    <row r="6451" spans="55:55" hidden="1" x14ac:dyDescent="0.2">
      <c r="BC6451" s="6"/>
    </row>
    <row r="6452" spans="55:55" hidden="1" x14ac:dyDescent="0.2">
      <c r="BC6452" s="6"/>
    </row>
    <row r="6453" spans="55:55" hidden="1" x14ac:dyDescent="0.2">
      <c r="BC6453" s="6"/>
    </row>
    <row r="6454" spans="55:55" hidden="1" x14ac:dyDescent="0.2">
      <c r="BC6454" s="6"/>
    </row>
    <row r="6455" spans="55:55" hidden="1" x14ac:dyDescent="0.2">
      <c r="BC6455" s="6"/>
    </row>
    <row r="6456" spans="55:55" hidden="1" x14ac:dyDescent="0.2">
      <c r="BC6456" s="6"/>
    </row>
    <row r="6457" spans="55:55" hidden="1" x14ac:dyDescent="0.2">
      <c r="BC6457" s="6"/>
    </row>
    <row r="6458" spans="55:55" hidden="1" x14ac:dyDescent="0.2">
      <c r="BC6458" s="6"/>
    </row>
    <row r="6459" spans="55:55" hidden="1" x14ac:dyDescent="0.2">
      <c r="BC6459" s="6"/>
    </row>
    <row r="6460" spans="55:55" hidden="1" x14ac:dyDescent="0.2">
      <c r="BC6460" s="6"/>
    </row>
    <row r="6461" spans="55:55" hidden="1" x14ac:dyDescent="0.2">
      <c r="BC6461" s="6"/>
    </row>
    <row r="6462" spans="55:55" hidden="1" x14ac:dyDescent="0.2">
      <c r="BC6462" s="6"/>
    </row>
    <row r="6463" spans="55:55" hidden="1" x14ac:dyDescent="0.2">
      <c r="BC6463" s="6"/>
    </row>
    <row r="6464" spans="55:55" hidden="1" x14ac:dyDescent="0.2">
      <c r="BC6464" s="6"/>
    </row>
    <row r="6465" spans="55:55" hidden="1" x14ac:dyDescent="0.2">
      <c r="BC6465" s="6"/>
    </row>
    <row r="6466" spans="55:55" hidden="1" x14ac:dyDescent="0.2">
      <c r="BC6466" s="6"/>
    </row>
    <row r="6467" spans="55:55" hidden="1" x14ac:dyDescent="0.2">
      <c r="BC6467" s="6"/>
    </row>
    <row r="6468" spans="55:55" hidden="1" x14ac:dyDescent="0.2">
      <c r="BC6468" s="6"/>
    </row>
    <row r="6469" spans="55:55" hidden="1" x14ac:dyDescent="0.2">
      <c r="BC6469" s="6"/>
    </row>
    <row r="6470" spans="55:55" hidden="1" x14ac:dyDescent="0.2">
      <c r="BC6470" s="6"/>
    </row>
    <row r="6471" spans="55:55" hidden="1" x14ac:dyDescent="0.2">
      <c r="BC6471" s="6"/>
    </row>
    <row r="6472" spans="55:55" hidden="1" x14ac:dyDescent="0.2">
      <c r="BC6472" s="6"/>
    </row>
    <row r="6473" spans="55:55" hidden="1" x14ac:dyDescent="0.2">
      <c r="BC6473" s="6"/>
    </row>
    <row r="6474" spans="55:55" hidden="1" x14ac:dyDescent="0.2">
      <c r="BC6474" s="6"/>
    </row>
    <row r="6475" spans="55:55" hidden="1" x14ac:dyDescent="0.2">
      <c r="BC6475" s="6"/>
    </row>
    <row r="6476" spans="55:55" hidden="1" x14ac:dyDescent="0.2">
      <c r="BC6476" s="6"/>
    </row>
    <row r="6477" spans="55:55" hidden="1" x14ac:dyDescent="0.2">
      <c r="BC6477" s="6"/>
    </row>
    <row r="6478" spans="55:55" hidden="1" x14ac:dyDescent="0.2">
      <c r="BC6478" s="6"/>
    </row>
    <row r="6479" spans="55:55" hidden="1" x14ac:dyDescent="0.2">
      <c r="BC6479" s="6"/>
    </row>
    <row r="6480" spans="55:55" hidden="1" x14ac:dyDescent="0.2">
      <c r="BC6480" s="6"/>
    </row>
    <row r="6481" spans="55:55" hidden="1" x14ac:dyDescent="0.2">
      <c r="BC6481" s="6"/>
    </row>
    <row r="6482" spans="55:55" hidden="1" x14ac:dyDescent="0.2">
      <c r="BC6482" s="6"/>
    </row>
    <row r="6483" spans="55:55" hidden="1" x14ac:dyDescent="0.2">
      <c r="BC6483" s="6"/>
    </row>
    <row r="6484" spans="55:55" hidden="1" x14ac:dyDescent="0.2">
      <c r="BC6484" s="6"/>
    </row>
    <row r="6485" spans="55:55" hidden="1" x14ac:dyDescent="0.2">
      <c r="BC6485" s="6"/>
    </row>
    <row r="6486" spans="55:55" hidden="1" x14ac:dyDescent="0.2">
      <c r="BC6486" s="6"/>
    </row>
    <row r="6487" spans="55:55" hidden="1" x14ac:dyDescent="0.2">
      <c r="BC6487" s="6"/>
    </row>
    <row r="6488" spans="55:55" hidden="1" x14ac:dyDescent="0.2">
      <c r="BC6488" s="6"/>
    </row>
    <row r="6489" spans="55:55" hidden="1" x14ac:dyDescent="0.2">
      <c r="BC6489" s="6"/>
    </row>
    <row r="6490" spans="55:55" hidden="1" x14ac:dyDescent="0.2">
      <c r="BC6490" s="6"/>
    </row>
    <row r="6491" spans="55:55" hidden="1" x14ac:dyDescent="0.2">
      <c r="BC6491" s="6"/>
    </row>
    <row r="6492" spans="55:55" hidden="1" x14ac:dyDescent="0.2">
      <c r="BC6492" s="6"/>
    </row>
    <row r="6493" spans="55:55" hidden="1" x14ac:dyDescent="0.2">
      <c r="BC6493" s="6"/>
    </row>
    <row r="6494" spans="55:55" hidden="1" x14ac:dyDescent="0.2">
      <c r="BC6494" s="6"/>
    </row>
    <row r="6495" spans="55:55" hidden="1" x14ac:dyDescent="0.2">
      <c r="BC6495" s="6"/>
    </row>
    <row r="6496" spans="55:55" hidden="1" x14ac:dyDescent="0.2">
      <c r="BC6496" s="6"/>
    </row>
    <row r="6497" spans="55:55" hidden="1" x14ac:dyDescent="0.2">
      <c r="BC6497" s="6"/>
    </row>
    <row r="6498" spans="55:55" hidden="1" x14ac:dyDescent="0.2">
      <c r="BC6498" s="6"/>
    </row>
    <row r="6499" spans="55:55" hidden="1" x14ac:dyDescent="0.2">
      <c r="BC6499" s="6"/>
    </row>
    <row r="6500" spans="55:55" hidden="1" x14ac:dyDescent="0.2">
      <c r="BC6500" s="6"/>
    </row>
    <row r="6501" spans="55:55" hidden="1" x14ac:dyDescent="0.2">
      <c r="BC6501" s="6"/>
    </row>
    <row r="6502" spans="55:55" hidden="1" x14ac:dyDescent="0.2">
      <c r="BC6502" s="6"/>
    </row>
    <row r="6503" spans="55:55" hidden="1" x14ac:dyDescent="0.2">
      <c r="BC6503" s="6"/>
    </row>
    <row r="6504" spans="55:55" hidden="1" x14ac:dyDescent="0.2">
      <c r="BC6504" s="6"/>
    </row>
    <row r="6505" spans="55:55" hidden="1" x14ac:dyDescent="0.2">
      <c r="BC6505" s="6"/>
    </row>
    <row r="6506" spans="55:55" hidden="1" x14ac:dyDescent="0.2">
      <c r="BC6506" s="6"/>
    </row>
    <row r="6507" spans="55:55" hidden="1" x14ac:dyDescent="0.2">
      <c r="BC6507" s="6"/>
    </row>
    <row r="6508" spans="55:55" hidden="1" x14ac:dyDescent="0.2">
      <c r="BC6508" s="6"/>
    </row>
    <row r="6509" spans="55:55" hidden="1" x14ac:dyDescent="0.2">
      <c r="BC6509" s="6"/>
    </row>
    <row r="6510" spans="55:55" hidden="1" x14ac:dyDescent="0.2">
      <c r="BC6510" s="6"/>
    </row>
    <row r="6511" spans="55:55" hidden="1" x14ac:dyDescent="0.2">
      <c r="BC6511" s="6"/>
    </row>
    <row r="6512" spans="55:55" hidden="1" x14ac:dyDescent="0.2">
      <c r="BC6512" s="6"/>
    </row>
    <row r="6513" spans="55:55" hidden="1" x14ac:dyDescent="0.2">
      <c r="BC6513" s="6"/>
    </row>
    <row r="6514" spans="55:55" hidden="1" x14ac:dyDescent="0.2">
      <c r="BC6514" s="6"/>
    </row>
    <row r="6515" spans="55:55" hidden="1" x14ac:dyDescent="0.2">
      <c r="BC6515" s="6"/>
    </row>
    <row r="6516" spans="55:55" hidden="1" x14ac:dyDescent="0.2">
      <c r="BC6516" s="6"/>
    </row>
    <row r="6517" spans="55:55" hidden="1" x14ac:dyDescent="0.2">
      <c r="BC6517" s="6"/>
    </row>
    <row r="6518" spans="55:55" hidden="1" x14ac:dyDescent="0.2">
      <c r="BC6518" s="6"/>
    </row>
    <row r="6519" spans="55:55" hidden="1" x14ac:dyDescent="0.2">
      <c r="BC6519" s="6"/>
    </row>
    <row r="6520" spans="55:55" hidden="1" x14ac:dyDescent="0.2">
      <c r="BC6520" s="6"/>
    </row>
    <row r="6521" spans="55:55" hidden="1" x14ac:dyDescent="0.2">
      <c r="BC6521" s="6"/>
    </row>
    <row r="6522" spans="55:55" hidden="1" x14ac:dyDescent="0.2">
      <c r="BC6522" s="6"/>
    </row>
    <row r="6523" spans="55:55" hidden="1" x14ac:dyDescent="0.2">
      <c r="BC6523" s="6"/>
    </row>
    <row r="6524" spans="55:55" hidden="1" x14ac:dyDescent="0.2">
      <c r="BC6524" s="6"/>
    </row>
    <row r="6525" spans="55:55" hidden="1" x14ac:dyDescent="0.2">
      <c r="BC6525" s="6"/>
    </row>
    <row r="6526" spans="55:55" hidden="1" x14ac:dyDescent="0.2">
      <c r="BC6526" s="6"/>
    </row>
    <row r="6527" spans="55:55" hidden="1" x14ac:dyDescent="0.2">
      <c r="BC6527" s="6"/>
    </row>
    <row r="6528" spans="55:55" hidden="1" x14ac:dyDescent="0.2">
      <c r="BC6528" s="6"/>
    </row>
    <row r="6529" spans="55:55" hidden="1" x14ac:dyDescent="0.2">
      <c r="BC6529" s="6"/>
    </row>
    <row r="6530" spans="55:55" hidden="1" x14ac:dyDescent="0.2">
      <c r="BC6530" s="6"/>
    </row>
    <row r="6531" spans="55:55" hidden="1" x14ac:dyDescent="0.2">
      <c r="BC6531" s="6"/>
    </row>
    <row r="6532" spans="55:55" hidden="1" x14ac:dyDescent="0.2">
      <c r="BC6532" s="6"/>
    </row>
    <row r="6533" spans="55:55" hidden="1" x14ac:dyDescent="0.2">
      <c r="BC6533" s="6"/>
    </row>
    <row r="6534" spans="55:55" hidden="1" x14ac:dyDescent="0.2">
      <c r="BC6534" s="6"/>
    </row>
    <row r="6535" spans="55:55" hidden="1" x14ac:dyDescent="0.2">
      <c r="BC6535" s="6"/>
    </row>
    <row r="6536" spans="55:55" hidden="1" x14ac:dyDescent="0.2">
      <c r="BC6536" s="6"/>
    </row>
    <row r="6537" spans="55:55" hidden="1" x14ac:dyDescent="0.2">
      <c r="BC6537" s="6"/>
    </row>
    <row r="6538" spans="55:55" hidden="1" x14ac:dyDescent="0.2">
      <c r="BC6538" s="6"/>
    </row>
    <row r="6539" spans="55:55" hidden="1" x14ac:dyDescent="0.2">
      <c r="BC6539" s="6"/>
    </row>
    <row r="6540" spans="55:55" hidden="1" x14ac:dyDescent="0.2">
      <c r="BC6540" s="6"/>
    </row>
    <row r="6541" spans="55:55" hidden="1" x14ac:dyDescent="0.2">
      <c r="BC6541" s="6"/>
    </row>
    <row r="6542" spans="55:55" hidden="1" x14ac:dyDescent="0.2">
      <c r="BC6542" s="6"/>
    </row>
    <row r="6543" spans="55:55" hidden="1" x14ac:dyDescent="0.2">
      <c r="BC6543" s="6"/>
    </row>
    <row r="6544" spans="55:55" hidden="1" x14ac:dyDescent="0.2">
      <c r="BC6544" s="6"/>
    </row>
    <row r="6545" spans="55:55" hidden="1" x14ac:dyDescent="0.2">
      <c r="BC6545" s="6"/>
    </row>
    <row r="6546" spans="55:55" hidden="1" x14ac:dyDescent="0.2">
      <c r="BC6546" s="6"/>
    </row>
    <row r="6547" spans="55:55" hidden="1" x14ac:dyDescent="0.2">
      <c r="BC6547" s="6"/>
    </row>
    <row r="6548" spans="55:55" hidden="1" x14ac:dyDescent="0.2">
      <c r="BC6548" s="6"/>
    </row>
    <row r="6549" spans="55:55" hidden="1" x14ac:dyDescent="0.2">
      <c r="BC6549" s="6"/>
    </row>
    <row r="6550" spans="55:55" hidden="1" x14ac:dyDescent="0.2">
      <c r="BC6550" s="6"/>
    </row>
    <row r="6551" spans="55:55" hidden="1" x14ac:dyDescent="0.2">
      <c r="BC6551" s="6"/>
    </row>
    <row r="6552" spans="55:55" hidden="1" x14ac:dyDescent="0.2">
      <c r="BC6552" s="6"/>
    </row>
    <row r="6553" spans="55:55" hidden="1" x14ac:dyDescent="0.2">
      <c r="BC6553" s="6"/>
    </row>
    <row r="6554" spans="55:55" hidden="1" x14ac:dyDescent="0.2">
      <c r="BC6554" s="6"/>
    </row>
    <row r="6555" spans="55:55" hidden="1" x14ac:dyDescent="0.2">
      <c r="BC6555" s="6"/>
    </row>
    <row r="6556" spans="55:55" hidden="1" x14ac:dyDescent="0.2">
      <c r="BC6556" s="6"/>
    </row>
    <row r="6557" spans="55:55" hidden="1" x14ac:dyDescent="0.2">
      <c r="BC6557" s="6"/>
    </row>
    <row r="6558" spans="55:55" hidden="1" x14ac:dyDescent="0.2">
      <c r="BC6558" s="6"/>
    </row>
    <row r="6559" spans="55:55" hidden="1" x14ac:dyDescent="0.2">
      <c r="BC6559" s="6"/>
    </row>
    <row r="6560" spans="55:55" hidden="1" x14ac:dyDescent="0.2">
      <c r="BC6560" s="6"/>
    </row>
    <row r="6561" spans="55:55" hidden="1" x14ac:dyDescent="0.2">
      <c r="BC6561" s="6"/>
    </row>
    <row r="6562" spans="55:55" hidden="1" x14ac:dyDescent="0.2">
      <c r="BC6562" s="6"/>
    </row>
    <row r="6563" spans="55:55" hidden="1" x14ac:dyDescent="0.2">
      <c r="BC6563" s="6"/>
    </row>
    <row r="6564" spans="55:55" hidden="1" x14ac:dyDescent="0.2">
      <c r="BC6564" s="6"/>
    </row>
    <row r="6565" spans="55:55" hidden="1" x14ac:dyDescent="0.2">
      <c r="BC6565" s="6"/>
    </row>
    <row r="6566" spans="55:55" hidden="1" x14ac:dyDescent="0.2">
      <c r="BC6566" s="6"/>
    </row>
    <row r="6567" spans="55:55" hidden="1" x14ac:dyDescent="0.2">
      <c r="BC6567" s="6"/>
    </row>
    <row r="6568" spans="55:55" hidden="1" x14ac:dyDescent="0.2">
      <c r="BC6568" s="6"/>
    </row>
    <row r="6569" spans="55:55" hidden="1" x14ac:dyDescent="0.2">
      <c r="BC6569" s="6"/>
    </row>
    <row r="6570" spans="55:55" hidden="1" x14ac:dyDescent="0.2">
      <c r="BC6570" s="6"/>
    </row>
    <row r="6571" spans="55:55" hidden="1" x14ac:dyDescent="0.2">
      <c r="BC6571" s="6"/>
    </row>
    <row r="6572" spans="55:55" hidden="1" x14ac:dyDescent="0.2">
      <c r="BC6572" s="6"/>
    </row>
    <row r="6573" spans="55:55" hidden="1" x14ac:dyDescent="0.2">
      <c r="BC6573" s="6"/>
    </row>
    <row r="6574" spans="55:55" hidden="1" x14ac:dyDescent="0.2">
      <c r="BC6574" s="6"/>
    </row>
    <row r="6575" spans="55:55" hidden="1" x14ac:dyDescent="0.2">
      <c r="BC6575" s="6"/>
    </row>
    <row r="6576" spans="55:55" hidden="1" x14ac:dyDescent="0.2">
      <c r="BC6576" s="6"/>
    </row>
    <row r="6577" spans="55:55" hidden="1" x14ac:dyDescent="0.2">
      <c r="BC6577" s="6"/>
    </row>
    <row r="6578" spans="55:55" hidden="1" x14ac:dyDescent="0.2">
      <c r="BC6578" s="6"/>
    </row>
    <row r="6579" spans="55:55" hidden="1" x14ac:dyDescent="0.2">
      <c r="BC6579" s="6"/>
    </row>
    <row r="6580" spans="55:55" hidden="1" x14ac:dyDescent="0.2">
      <c r="BC6580" s="6"/>
    </row>
    <row r="6581" spans="55:55" hidden="1" x14ac:dyDescent="0.2">
      <c r="BC6581" s="6"/>
    </row>
    <row r="6582" spans="55:55" hidden="1" x14ac:dyDescent="0.2">
      <c r="BC6582" s="6"/>
    </row>
    <row r="6583" spans="55:55" hidden="1" x14ac:dyDescent="0.2">
      <c r="BC6583" s="6"/>
    </row>
    <row r="6584" spans="55:55" hidden="1" x14ac:dyDescent="0.2">
      <c r="BC6584" s="6"/>
    </row>
    <row r="6585" spans="55:55" hidden="1" x14ac:dyDescent="0.2">
      <c r="BC6585" s="6"/>
    </row>
    <row r="6586" spans="55:55" hidden="1" x14ac:dyDescent="0.2">
      <c r="BC6586" s="6"/>
    </row>
    <row r="6587" spans="55:55" hidden="1" x14ac:dyDescent="0.2">
      <c r="BC6587" s="6"/>
    </row>
    <row r="6588" spans="55:55" hidden="1" x14ac:dyDescent="0.2">
      <c r="BC6588" s="6"/>
    </row>
    <row r="6589" spans="55:55" hidden="1" x14ac:dyDescent="0.2">
      <c r="BC6589" s="6"/>
    </row>
    <row r="6590" spans="55:55" hidden="1" x14ac:dyDescent="0.2">
      <c r="BC6590" s="6"/>
    </row>
    <row r="6591" spans="55:55" hidden="1" x14ac:dyDescent="0.2">
      <c r="BC6591" s="6"/>
    </row>
    <row r="6592" spans="55:55" hidden="1" x14ac:dyDescent="0.2">
      <c r="BC6592" s="6"/>
    </row>
    <row r="6593" spans="55:55" hidden="1" x14ac:dyDescent="0.2">
      <c r="BC6593" s="6"/>
    </row>
    <row r="6594" spans="55:55" hidden="1" x14ac:dyDescent="0.2">
      <c r="BC6594" s="6"/>
    </row>
    <row r="6595" spans="55:55" hidden="1" x14ac:dyDescent="0.2">
      <c r="BC6595" s="6"/>
    </row>
    <row r="6596" spans="55:55" hidden="1" x14ac:dyDescent="0.2">
      <c r="BC6596" s="6"/>
    </row>
    <row r="6597" spans="55:55" hidden="1" x14ac:dyDescent="0.2">
      <c r="BC6597" s="6"/>
    </row>
    <row r="6598" spans="55:55" hidden="1" x14ac:dyDescent="0.2">
      <c r="BC6598" s="6"/>
    </row>
    <row r="6599" spans="55:55" hidden="1" x14ac:dyDescent="0.2">
      <c r="BC6599" s="6"/>
    </row>
    <row r="6600" spans="55:55" hidden="1" x14ac:dyDescent="0.2">
      <c r="BC6600" s="6"/>
    </row>
    <row r="6601" spans="55:55" hidden="1" x14ac:dyDescent="0.2">
      <c r="BC6601" s="6"/>
    </row>
    <row r="6602" spans="55:55" hidden="1" x14ac:dyDescent="0.2">
      <c r="BC6602" s="6"/>
    </row>
    <row r="6603" spans="55:55" hidden="1" x14ac:dyDescent="0.2">
      <c r="BC6603" s="6"/>
    </row>
    <row r="6604" spans="55:55" hidden="1" x14ac:dyDescent="0.2">
      <c r="BC6604" s="6"/>
    </row>
    <row r="6605" spans="55:55" hidden="1" x14ac:dyDescent="0.2">
      <c r="BC6605" s="6"/>
    </row>
    <row r="6606" spans="55:55" hidden="1" x14ac:dyDescent="0.2">
      <c r="BC6606" s="6"/>
    </row>
    <row r="6607" spans="55:55" hidden="1" x14ac:dyDescent="0.2">
      <c r="BC6607" s="6"/>
    </row>
    <row r="6608" spans="55:55" hidden="1" x14ac:dyDescent="0.2">
      <c r="BC6608" s="6"/>
    </row>
    <row r="6609" spans="55:55" hidden="1" x14ac:dyDescent="0.2">
      <c r="BC6609" s="6"/>
    </row>
    <row r="6610" spans="55:55" hidden="1" x14ac:dyDescent="0.2">
      <c r="BC6610" s="6"/>
    </row>
    <row r="6611" spans="55:55" hidden="1" x14ac:dyDescent="0.2">
      <c r="BC6611" s="6"/>
    </row>
    <row r="6612" spans="55:55" hidden="1" x14ac:dyDescent="0.2">
      <c r="BC6612" s="6"/>
    </row>
    <row r="6613" spans="55:55" hidden="1" x14ac:dyDescent="0.2">
      <c r="BC6613" s="6"/>
    </row>
    <row r="6614" spans="55:55" hidden="1" x14ac:dyDescent="0.2">
      <c r="BC6614" s="6"/>
    </row>
    <row r="6615" spans="55:55" hidden="1" x14ac:dyDescent="0.2">
      <c r="BC6615" s="6"/>
    </row>
    <row r="6616" spans="55:55" hidden="1" x14ac:dyDescent="0.2">
      <c r="BC6616" s="6"/>
    </row>
    <row r="6617" spans="55:55" hidden="1" x14ac:dyDescent="0.2">
      <c r="BC6617" s="6"/>
    </row>
    <row r="6618" spans="55:55" hidden="1" x14ac:dyDescent="0.2">
      <c r="BC6618" s="6"/>
    </row>
    <row r="6619" spans="55:55" hidden="1" x14ac:dyDescent="0.2">
      <c r="BC6619" s="6"/>
    </row>
    <row r="6620" spans="55:55" hidden="1" x14ac:dyDescent="0.2">
      <c r="BC6620" s="6"/>
    </row>
    <row r="6621" spans="55:55" hidden="1" x14ac:dyDescent="0.2">
      <c r="BC6621" s="6"/>
    </row>
    <row r="6622" spans="55:55" hidden="1" x14ac:dyDescent="0.2">
      <c r="BC6622" s="6"/>
    </row>
    <row r="6623" spans="55:55" hidden="1" x14ac:dyDescent="0.2">
      <c r="BC6623" s="6"/>
    </row>
    <row r="6624" spans="55:55" hidden="1" x14ac:dyDescent="0.2">
      <c r="BC6624" s="6"/>
    </row>
    <row r="6625" spans="55:55" hidden="1" x14ac:dyDescent="0.2">
      <c r="BC6625" s="6"/>
    </row>
    <row r="6626" spans="55:55" hidden="1" x14ac:dyDescent="0.2">
      <c r="BC6626" s="6"/>
    </row>
    <row r="6627" spans="55:55" hidden="1" x14ac:dyDescent="0.2">
      <c r="BC6627" s="6"/>
    </row>
    <row r="6628" spans="55:55" hidden="1" x14ac:dyDescent="0.2">
      <c r="BC6628" s="6"/>
    </row>
    <row r="6629" spans="55:55" hidden="1" x14ac:dyDescent="0.2">
      <c r="BC6629" s="6"/>
    </row>
    <row r="6630" spans="55:55" hidden="1" x14ac:dyDescent="0.2">
      <c r="BC6630" s="6"/>
    </row>
    <row r="6631" spans="55:55" hidden="1" x14ac:dyDescent="0.2">
      <c r="BC6631" s="6"/>
    </row>
    <row r="6632" spans="55:55" hidden="1" x14ac:dyDescent="0.2">
      <c r="BC6632" s="6"/>
    </row>
    <row r="6633" spans="55:55" hidden="1" x14ac:dyDescent="0.2">
      <c r="BC6633" s="6"/>
    </row>
    <row r="6634" spans="55:55" hidden="1" x14ac:dyDescent="0.2">
      <c r="BC6634" s="6"/>
    </row>
    <row r="6635" spans="55:55" hidden="1" x14ac:dyDescent="0.2">
      <c r="BC6635" s="6"/>
    </row>
    <row r="6636" spans="55:55" hidden="1" x14ac:dyDescent="0.2">
      <c r="BC6636" s="6"/>
    </row>
    <row r="6637" spans="55:55" hidden="1" x14ac:dyDescent="0.2">
      <c r="BC6637" s="6"/>
    </row>
    <row r="6638" spans="55:55" hidden="1" x14ac:dyDescent="0.2">
      <c r="BC6638" s="6"/>
    </row>
    <row r="6639" spans="55:55" hidden="1" x14ac:dyDescent="0.2">
      <c r="BC6639" s="6"/>
    </row>
    <row r="6640" spans="55:55" hidden="1" x14ac:dyDescent="0.2">
      <c r="BC6640" s="6"/>
    </row>
    <row r="6641" spans="55:55" hidden="1" x14ac:dyDescent="0.2">
      <c r="BC6641" s="6"/>
    </row>
    <row r="6642" spans="55:55" hidden="1" x14ac:dyDescent="0.2">
      <c r="BC6642" s="6"/>
    </row>
    <row r="6643" spans="55:55" hidden="1" x14ac:dyDescent="0.2">
      <c r="BC6643" s="6"/>
    </row>
    <row r="6644" spans="55:55" hidden="1" x14ac:dyDescent="0.2">
      <c r="BC6644" s="6"/>
    </row>
    <row r="6645" spans="55:55" hidden="1" x14ac:dyDescent="0.2">
      <c r="BC6645" s="6"/>
    </row>
    <row r="6646" spans="55:55" hidden="1" x14ac:dyDescent="0.2">
      <c r="BC6646" s="6"/>
    </row>
    <row r="6647" spans="55:55" hidden="1" x14ac:dyDescent="0.2">
      <c r="BC6647" s="6"/>
    </row>
    <row r="6648" spans="55:55" hidden="1" x14ac:dyDescent="0.2">
      <c r="BC6648" s="6"/>
    </row>
    <row r="6649" spans="55:55" hidden="1" x14ac:dyDescent="0.2">
      <c r="BC6649" s="6"/>
    </row>
    <row r="6650" spans="55:55" hidden="1" x14ac:dyDescent="0.2">
      <c r="BC6650" s="6"/>
    </row>
    <row r="6651" spans="55:55" hidden="1" x14ac:dyDescent="0.2">
      <c r="BC6651" s="6"/>
    </row>
    <row r="6652" spans="55:55" hidden="1" x14ac:dyDescent="0.2">
      <c r="BC6652" s="6"/>
    </row>
    <row r="6653" spans="55:55" hidden="1" x14ac:dyDescent="0.2">
      <c r="BC6653" s="6"/>
    </row>
    <row r="6654" spans="55:55" hidden="1" x14ac:dyDescent="0.2">
      <c r="BC6654" s="6"/>
    </row>
    <row r="6655" spans="55:55" hidden="1" x14ac:dyDescent="0.2">
      <c r="BC6655" s="6"/>
    </row>
    <row r="6656" spans="55:55" hidden="1" x14ac:dyDescent="0.2">
      <c r="BC6656" s="6"/>
    </row>
    <row r="6657" spans="55:55" hidden="1" x14ac:dyDescent="0.2">
      <c r="BC6657" s="6"/>
    </row>
    <row r="6658" spans="55:55" hidden="1" x14ac:dyDescent="0.2">
      <c r="BC6658" s="6"/>
    </row>
    <row r="6659" spans="55:55" hidden="1" x14ac:dyDescent="0.2">
      <c r="BC6659" s="6"/>
    </row>
    <row r="6660" spans="55:55" hidden="1" x14ac:dyDescent="0.2">
      <c r="BC6660" s="6"/>
    </row>
    <row r="6661" spans="55:55" hidden="1" x14ac:dyDescent="0.2">
      <c r="BC6661" s="6"/>
    </row>
    <row r="6662" spans="55:55" hidden="1" x14ac:dyDescent="0.2">
      <c r="BC6662" s="6"/>
    </row>
    <row r="6663" spans="55:55" hidden="1" x14ac:dyDescent="0.2">
      <c r="BC6663" s="6"/>
    </row>
    <row r="6664" spans="55:55" hidden="1" x14ac:dyDescent="0.2">
      <c r="BC6664" s="6"/>
    </row>
    <row r="6665" spans="55:55" hidden="1" x14ac:dyDescent="0.2">
      <c r="BC6665" s="6"/>
    </row>
    <row r="6666" spans="55:55" hidden="1" x14ac:dyDescent="0.2">
      <c r="BC6666" s="6"/>
    </row>
    <row r="6667" spans="55:55" hidden="1" x14ac:dyDescent="0.2">
      <c r="BC6667" s="6"/>
    </row>
    <row r="6668" spans="55:55" hidden="1" x14ac:dyDescent="0.2">
      <c r="BC6668" s="6"/>
    </row>
    <row r="6669" spans="55:55" hidden="1" x14ac:dyDescent="0.2">
      <c r="BC6669" s="6"/>
    </row>
    <row r="6670" spans="55:55" hidden="1" x14ac:dyDescent="0.2">
      <c r="BC6670" s="6"/>
    </row>
    <row r="6671" spans="55:55" hidden="1" x14ac:dyDescent="0.2">
      <c r="BC6671" s="6"/>
    </row>
    <row r="6672" spans="55:55" hidden="1" x14ac:dyDescent="0.2">
      <c r="BC6672" s="6"/>
    </row>
    <row r="6673" spans="55:55" hidden="1" x14ac:dyDescent="0.2">
      <c r="BC6673" s="6"/>
    </row>
    <row r="6674" spans="55:55" hidden="1" x14ac:dyDescent="0.2">
      <c r="BC6674" s="6"/>
    </row>
    <row r="6675" spans="55:55" hidden="1" x14ac:dyDescent="0.2">
      <c r="BC6675" s="6"/>
    </row>
    <row r="6676" spans="55:55" hidden="1" x14ac:dyDescent="0.2">
      <c r="BC6676" s="6"/>
    </row>
    <row r="6677" spans="55:55" hidden="1" x14ac:dyDescent="0.2">
      <c r="BC6677" s="6"/>
    </row>
    <row r="6678" spans="55:55" hidden="1" x14ac:dyDescent="0.2">
      <c r="BC6678" s="6"/>
    </row>
    <row r="6679" spans="55:55" hidden="1" x14ac:dyDescent="0.2">
      <c r="BC6679" s="6"/>
    </row>
    <row r="6680" spans="55:55" hidden="1" x14ac:dyDescent="0.2">
      <c r="BC6680" s="6"/>
    </row>
    <row r="6681" spans="55:55" hidden="1" x14ac:dyDescent="0.2">
      <c r="BC6681" s="6"/>
    </row>
    <row r="6682" spans="55:55" hidden="1" x14ac:dyDescent="0.2">
      <c r="BC6682" s="6"/>
    </row>
    <row r="6683" spans="55:55" hidden="1" x14ac:dyDescent="0.2">
      <c r="BC6683" s="6"/>
    </row>
    <row r="6684" spans="55:55" hidden="1" x14ac:dyDescent="0.2">
      <c r="BC6684" s="6"/>
    </row>
    <row r="6685" spans="55:55" hidden="1" x14ac:dyDescent="0.2">
      <c r="BC6685" s="6"/>
    </row>
    <row r="6686" spans="55:55" hidden="1" x14ac:dyDescent="0.2">
      <c r="BC6686" s="6"/>
    </row>
    <row r="6687" spans="55:55" hidden="1" x14ac:dyDescent="0.2">
      <c r="BC6687" s="6"/>
    </row>
    <row r="6688" spans="55:55" hidden="1" x14ac:dyDescent="0.2">
      <c r="BC6688" s="6"/>
    </row>
    <row r="6689" spans="55:55" hidden="1" x14ac:dyDescent="0.2">
      <c r="BC6689" s="6"/>
    </row>
    <row r="6690" spans="55:55" hidden="1" x14ac:dyDescent="0.2">
      <c r="BC6690" s="6"/>
    </row>
    <row r="6691" spans="55:55" hidden="1" x14ac:dyDescent="0.2">
      <c r="BC6691" s="6"/>
    </row>
    <row r="6692" spans="55:55" hidden="1" x14ac:dyDescent="0.2">
      <c r="BC6692" s="6"/>
    </row>
    <row r="6693" spans="55:55" hidden="1" x14ac:dyDescent="0.2">
      <c r="BC6693" s="6"/>
    </row>
    <row r="6694" spans="55:55" hidden="1" x14ac:dyDescent="0.2">
      <c r="BC6694" s="6"/>
    </row>
    <row r="6695" spans="55:55" hidden="1" x14ac:dyDescent="0.2">
      <c r="BC6695" s="6"/>
    </row>
    <row r="6696" spans="55:55" hidden="1" x14ac:dyDescent="0.2">
      <c r="BC6696" s="6"/>
    </row>
    <row r="6697" spans="55:55" hidden="1" x14ac:dyDescent="0.2">
      <c r="BC6697" s="6"/>
    </row>
    <row r="6698" spans="55:55" hidden="1" x14ac:dyDescent="0.2">
      <c r="BC6698" s="6"/>
    </row>
    <row r="6699" spans="55:55" hidden="1" x14ac:dyDescent="0.2">
      <c r="BC6699" s="6"/>
    </row>
    <row r="6700" spans="55:55" hidden="1" x14ac:dyDescent="0.2">
      <c r="BC6700" s="6"/>
    </row>
    <row r="6701" spans="55:55" hidden="1" x14ac:dyDescent="0.2">
      <c r="BC6701" s="6"/>
    </row>
    <row r="6702" spans="55:55" hidden="1" x14ac:dyDescent="0.2">
      <c r="BC6702" s="6"/>
    </row>
    <row r="6703" spans="55:55" hidden="1" x14ac:dyDescent="0.2">
      <c r="BC6703" s="6"/>
    </row>
    <row r="6704" spans="55:55" hidden="1" x14ac:dyDescent="0.2">
      <c r="BC6704" s="6"/>
    </row>
    <row r="6705" spans="55:55" hidden="1" x14ac:dyDescent="0.2">
      <c r="BC6705" s="6"/>
    </row>
    <row r="6706" spans="55:55" hidden="1" x14ac:dyDescent="0.2">
      <c r="BC6706" s="6"/>
    </row>
    <row r="6707" spans="55:55" hidden="1" x14ac:dyDescent="0.2">
      <c r="BC6707" s="6"/>
    </row>
    <row r="6708" spans="55:55" hidden="1" x14ac:dyDescent="0.2">
      <c r="BC6708" s="6"/>
    </row>
    <row r="6709" spans="55:55" hidden="1" x14ac:dyDescent="0.2">
      <c r="BC6709" s="6"/>
    </row>
    <row r="6710" spans="55:55" hidden="1" x14ac:dyDescent="0.2">
      <c r="BC6710" s="6"/>
    </row>
    <row r="6711" spans="55:55" hidden="1" x14ac:dyDescent="0.2">
      <c r="BC6711" s="6"/>
    </row>
    <row r="6712" spans="55:55" hidden="1" x14ac:dyDescent="0.2">
      <c r="BC6712" s="6"/>
    </row>
    <row r="6713" spans="55:55" hidden="1" x14ac:dyDescent="0.2">
      <c r="BC6713" s="6"/>
    </row>
    <row r="6714" spans="55:55" hidden="1" x14ac:dyDescent="0.2">
      <c r="BC6714" s="6"/>
    </row>
    <row r="6715" spans="55:55" hidden="1" x14ac:dyDescent="0.2">
      <c r="BC6715" s="6"/>
    </row>
    <row r="6716" spans="55:55" hidden="1" x14ac:dyDescent="0.2">
      <c r="BC6716" s="6"/>
    </row>
    <row r="6717" spans="55:55" hidden="1" x14ac:dyDescent="0.2">
      <c r="BC6717" s="6"/>
    </row>
    <row r="6718" spans="55:55" hidden="1" x14ac:dyDescent="0.2">
      <c r="BC6718" s="6"/>
    </row>
    <row r="6719" spans="55:55" hidden="1" x14ac:dyDescent="0.2">
      <c r="BC6719" s="6"/>
    </row>
    <row r="6720" spans="55:55" hidden="1" x14ac:dyDescent="0.2">
      <c r="BC6720" s="6"/>
    </row>
    <row r="6721" spans="55:55" hidden="1" x14ac:dyDescent="0.2">
      <c r="BC6721" s="6"/>
    </row>
    <row r="6722" spans="55:55" hidden="1" x14ac:dyDescent="0.2">
      <c r="BC6722" s="6"/>
    </row>
    <row r="6723" spans="55:55" hidden="1" x14ac:dyDescent="0.2">
      <c r="BC6723" s="6"/>
    </row>
    <row r="6724" spans="55:55" hidden="1" x14ac:dyDescent="0.2">
      <c r="BC6724" s="6"/>
    </row>
    <row r="6725" spans="55:55" hidden="1" x14ac:dyDescent="0.2">
      <c r="BC6725" s="6"/>
    </row>
    <row r="6726" spans="55:55" hidden="1" x14ac:dyDescent="0.2">
      <c r="BC6726" s="6"/>
    </row>
    <row r="6727" spans="55:55" hidden="1" x14ac:dyDescent="0.2">
      <c r="BC6727" s="6"/>
    </row>
    <row r="6728" spans="55:55" hidden="1" x14ac:dyDescent="0.2">
      <c r="BC6728" s="6"/>
    </row>
    <row r="6729" spans="55:55" hidden="1" x14ac:dyDescent="0.2">
      <c r="BC6729" s="6"/>
    </row>
    <row r="6730" spans="55:55" hidden="1" x14ac:dyDescent="0.2">
      <c r="BC6730" s="6"/>
    </row>
    <row r="6731" spans="55:55" hidden="1" x14ac:dyDescent="0.2">
      <c r="BC6731" s="6"/>
    </row>
    <row r="6732" spans="55:55" hidden="1" x14ac:dyDescent="0.2">
      <c r="BC6732" s="6"/>
    </row>
    <row r="6733" spans="55:55" hidden="1" x14ac:dyDescent="0.2">
      <c r="BC6733" s="6"/>
    </row>
    <row r="6734" spans="55:55" hidden="1" x14ac:dyDescent="0.2">
      <c r="BC6734" s="6"/>
    </row>
    <row r="6735" spans="55:55" hidden="1" x14ac:dyDescent="0.2">
      <c r="BC6735" s="6"/>
    </row>
    <row r="6736" spans="55:55" hidden="1" x14ac:dyDescent="0.2">
      <c r="BC6736" s="6"/>
    </row>
    <row r="6737" spans="55:55" hidden="1" x14ac:dyDescent="0.2">
      <c r="BC6737" s="6"/>
    </row>
    <row r="6738" spans="55:55" hidden="1" x14ac:dyDescent="0.2">
      <c r="BC6738" s="6"/>
    </row>
    <row r="6739" spans="55:55" hidden="1" x14ac:dyDescent="0.2">
      <c r="BC6739" s="6"/>
    </row>
    <row r="6740" spans="55:55" hidden="1" x14ac:dyDescent="0.2">
      <c r="BC6740" s="6"/>
    </row>
    <row r="6741" spans="55:55" hidden="1" x14ac:dyDescent="0.2">
      <c r="BC6741" s="6"/>
    </row>
    <row r="6742" spans="55:55" hidden="1" x14ac:dyDescent="0.2">
      <c r="BC6742" s="6"/>
    </row>
    <row r="6743" spans="55:55" hidden="1" x14ac:dyDescent="0.2">
      <c r="BC6743" s="6"/>
    </row>
    <row r="6744" spans="55:55" hidden="1" x14ac:dyDescent="0.2">
      <c r="BC6744" s="6"/>
    </row>
    <row r="6745" spans="55:55" hidden="1" x14ac:dyDescent="0.2">
      <c r="BC6745" s="6"/>
    </row>
    <row r="6746" spans="55:55" hidden="1" x14ac:dyDescent="0.2">
      <c r="BC6746" s="6"/>
    </row>
    <row r="6747" spans="55:55" hidden="1" x14ac:dyDescent="0.2">
      <c r="BC6747" s="6"/>
    </row>
    <row r="6748" spans="55:55" hidden="1" x14ac:dyDescent="0.2">
      <c r="BC6748" s="6"/>
    </row>
    <row r="6749" spans="55:55" hidden="1" x14ac:dyDescent="0.2">
      <c r="BC6749" s="6"/>
    </row>
    <row r="6750" spans="55:55" hidden="1" x14ac:dyDescent="0.2">
      <c r="BC6750" s="6"/>
    </row>
    <row r="6751" spans="55:55" hidden="1" x14ac:dyDescent="0.2">
      <c r="BC6751" s="6"/>
    </row>
    <row r="6752" spans="55:55" hidden="1" x14ac:dyDescent="0.2">
      <c r="BC6752" s="6"/>
    </row>
    <row r="6753" spans="55:55" hidden="1" x14ac:dyDescent="0.2">
      <c r="BC6753" s="6"/>
    </row>
    <row r="6754" spans="55:55" hidden="1" x14ac:dyDescent="0.2">
      <c r="BC6754" s="6"/>
    </row>
    <row r="6755" spans="55:55" hidden="1" x14ac:dyDescent="0.2">
      <c r="BC6755" s="6"/>
    </row>
    <row r="6756" spans="55:55" hidden="1" x14ac:dyDescent="0.2">
      <c r="BC6756" s="6"/>
    </row>
    <row r="6757" spans="55:55" hidden="1" x14ac:dyDescent="0.2">
      <c r="BC6757" s="6"/>
    </row>
    <row r="6758" spans="55:55" hidden="1" x14ac:dyDescent="0.2">
      <c r="BC6758" s="6"/>
    </row>
    <row r="6759" spans="55:55" hidden="1" x14ac:dyDescent="0.2">
      <c r="BC6759" s="6"/>
    </row>
    <row r="6760" spans="55:55" hidden="1" x14ac:dyDescent="0.2">
      <c r="BC6760" s="6"/>
    </row>
    <row r="6761" spans="55:55" hidden="1" x14ac:dyDescent="0.2">
      <c r="BC6761" s="6"/>
    </row>
    <row r="6762" spans="55:55" hidden="1" x14ac:dyDescent="0.2">
      <c r="BC6762" s="6"/>
    </row>
    <row r="6763" spans="55:55" hidden="1" x14ac:dyDescent="0.2">
      <c r="BC6763" s="6"/>
    </row>
    <row r="6764" spans="55:55" hidden="1" x14ac:dyDescent="0.2">
      <c r="BC6764" s="6"/>
    </row>
    <row r="6765" spans="55:55" hidden="1" x14ac:dyDescent="0.2">
      <c r="BC6765" s="6"/>
    </row>
    <row r="6766" spans="55:55" hidden="1" x14ac:dyDescent="0.2">
      <c r="BC6766" s="6"/>
    </row>
    <row r="6767" spans="55:55" hidden="1" x14ac:dyDescent="0.2">
      <c r="BC6767" s="6"/>
    </row>
    <row r="6768" spans="55:55" hidden="1" x14ac:dyDescent="0.2">
      <c r="BC6768" s="6"/>
    </row>
    <row r="6769" spans="55:55" hidden="1" x14ac:dyDescent="0.2">
      <c r="BC6769" s="6"/>
    </row>
    <row r="6770" spans="55:55" hidden="1" x14ac:dyDescent="0.2">
      <c r="BC6770" s="6"/>
    </row>
    <row r="6771" spans="55:55" hidden="1" x14ac:dyDescent="0.2">
      <c r="BC6771" s="6"/>
    </row>
    <row r="6772" spans="55:55" hidden="1" x14ac:dyDescent="0.2">
      <c r="BC6772" s="6"/>
    </row>
    <row r="6773" spans="55:55" hidden="1" x14ac:dyDescent="0.2">
      <c r="BC6773" s="6"/>
    </row>
    <row r="6774" spans="55:55" hidden="1" x14ac:dyDescent="0.2">
      <c r="BC6774" s="6"/>
    </row>
    <row r="6775" spans="55:55" hidden="1" x14ac:dyDescent="0.2">
      <c r="BC6775" s="6"/>
    </row>
    <row r="6776" spans="55:55" hidden="1" x14ac:dyDescent="0.2">
      <c r="BC6776" s="6"/>
    </row>
    <row r="6777" spans="55:55" hidden="1" x14ac:dyDescent="0.2">
      <c r="BC6777" s="6"/>
    </row>
    <row r="6778" spans="55:55" hidden="1" x14ac:dyDescent="0.2">
      <c r="BC6778" s="6"/>
    </row>
    <row r="6779" spans="55:55" hidden="1" x14ac:dyDescent="0.2">
      <c r="BC6779" s="6"/>
    </row>
    <row r="6780" spans="55:55" hidden="1" x14ac:dyDescent="0.2">
      <c r="BC6780" s="6"/>
    </row>
    <row r="6781" spans="55:55" hidden="1" x14ac:dyDescent="0.2">
      <c r="BC6781" s="6"/>
    </row>
    <row r="6782" spans="55:55" hidden="1" x14ac:dyDescent="0.2">
      <c r="BC6782" s="6"/>
    </row>
    <row r="6783" spans="55:55" hidden="1" x14ac:dyDescent="0.2">
      <c r="BC6783" s="6"/>
    </row>
    <row r="6784" spans="55:55" hidden="1" x14ac:dyDescent="0.2">
      <c r="BC6784" s="6"/>
    </row>
    <row r="6785" spans="55:55" hidden="1" x14ac:dyDescent="0.2">
      <c r="BC6785" s="6"/>
    </row>
    <row r="6786" spans="55:55" hidden="1" x14ac:dyDescent="0.2">
      <c r="BC6786" s="6"/>
    </row>
    <row r="6787" spans="55:55" hidden="1" x14ac:dyDescent="0.2">
      <c r="BC6787" s="6"/>
    </row>
    <row r="6788" spans="55:55" hidden="1" x14ac:dyDescent="0.2">
      <c r="BC6788" s="6"/>
    </row>
    <row r="6789" spans="55:55" hidden="1" x14ac:dyDescent="0.2">
      <c r="BC6789" s="6"/>
    </row>
    <row r="6790" spans="55:55" hidden="1" x14ac:dyDescent="0.2">
      <c r="BC6790" s="6"/>
    </row>
    <row r="6791" spans="55:55" hidden="1" x14ac:dyDescent="0.2">
      <c r="BC6791" s="6"/>
    </row>
    <row r="6792" spans="55:55" hidden="1" x14ac:dyDescent="0.2">
      <c r="BC6792" s="6"/>
    </row>
    <row r="6793" spans="55:55" hidden="1" x14ac:dyDescent="0.2">
      <c r="BC6793" s="6"/>
    </row>
    <row r="6794" spans="55:55" hidden="1" x14ac:dyDescent="0.2">
      <c r="BC6794" s="6"/>
    </row>
    <row r="6795" spans="55:55" hidden="1" x14ac:dyDescent="0.2">
      <c r="BC6795" s="6"/>
    </row>
    <row r="6796" spans="55:55" hidden="1" x14ac:dyDescent="0.2">
      <c r="BC6796" s="6"/>
    </row>
    <row r="6797" spans="55:55" hidden="1" x14ac:dyDescent="0.2">
      <c r="BC6797" s="6"/>
    </row>
    <row r="6798" spans="55:55" hidden="1" x14ac:dyDescent="0.2">
      <c r="BC6798" s="6"/>
    </row>
    <row r="6799" spans="55:55" hidden="1" x14ac:dyDescent="0.2">
      <c r="BC6799" s="6"/>
    </row>
    <row r="6800" spans="55:55" hidden="1" x14ac:dyDescent="0.2">
      <c r="BC6800" s="6"/>
    </row>
    <row r="6801" spans="55:55" hidden="1" x14ac:dyDescent="0.2">
      <c r="BC6801" s="6"/>
    </row>
    <row r="6802" spans="55:55" hidden="1" x14ac:dyDescent="0.2">
      <c r="BC6802" s="6"/>
    </row>
    <row r="6803" spans="55:55" hidden="1" x14ac:dyDescent="0.2">
      <c r="BC6803" s="6"/>
    </row>
    <row r="6804" spans="55:55" hidden="1" x14ac:dyDescent="0.2">
      <c r="BC6804" s="6"/>
    </row>
    <row r="6805" spans="55:55" hidden="1" x14ac:dyDescent="0.2">
      <c r="BC6805" s="6"/>
    </row>
    <row r="6806" spans="55:55" hidden="1" x14ac:dyDescent="0.2">
      <c r="BC6806" s="6"/>
    </row>
    <row r="6807" spans="55:55" hidden="1" x14ac:dyDescent="0.2">
      <c r="BC6807" s="6"/>
    </row>
    <row r="6808" spans="55:55" hidden="1" x14ac:dyDescent="0.2">
      <c r="BC6808" s="6"/>
    </row>
    <row r="6809" spans="55:55" hidden="1" x14ac:dyDescent="0.2">
      <c r="BC6809" s="6"/>
    </row>
    <row r="6810" spans="55:55" hidden="1" x14ac:dyDescent="0.2">
      <c r="BC6810" s="6"/>
    </row>
    <row r="6811" spans="55:55" hidden="1" x14ac:dyDescent="0.2">
      <c r="BC6811" s="6"/>
    </row>
    <row r="6812" spans="55:55" hidden="1" x14ac:dyDescent="0.2">
      <c r="BC6812" s="6"/>
    </row>
    <row r="6813" spans="55:55" hidden="1" x14ac:dyDescent="0.2">
      <c r="BC6813" s="6"/>
    </row>
    <row r="6814" spans="55:55" hidden="1" x14ac:dyDescent="0.2">
      <c r="BC6814" s="6"/>
    </row>
    <row r="6815" spans="55:55" hidden="1" x14ac:dyDescent="0.2">
      <c r="BC6815" s="6"/>
    </row>
    <row r="6816" spans="55:55" hidden="1" x14ac:dyDescent="0.2">
      <c r="BC6816" s="6"/>
    </row>
    <row r="6817" spans="55:55" hidden="1" x14ac:dyDescent="0.2">
      <c r="BC6817" s="6"/>
    </row>
    <row r="6818" spans="55:55" hidden="1" x14ac:dyDescent="0.2">
      <c r="BC6818" s="6"/>
    </row>
    <row r="6819" spans="55:55" hidden="1" x14ac:dyDescent="0.2">
      <c r="BC6819" s="6"/>
    </row>
    <row r="6820" spans="55:55" hidden="1" x14ac:dyDescent="0.2">
      <c r="BC6820" s="6"/>
    </row>
    <row r="6821" spans="55:55" hidden="1" x14ac:dyDescent="0.2">
      <c r="BC6821" s="6"/>
    </row>
    <row r="6822" spans="55:55" hidden="1" x14ac:dyDescent="0.2">
      <c r="BC6822" s="6"/>
    </row>
    <row r="6823" spans="55:55" hidden="1" x14ac:dyDescent="0.2">
      <c r="BC6823" s="6"/>
    </row>
    <row r="6824" spans="55:55" hidden="1" x14ac:dyDescent="0.2">
      <c r="BC6824" s="6"/>
    </row>
    <row r="6825" spans="55:55" hidden="1" x14ac:dyDescent="0.2">
      <c r="BC6825" s="6"/>
    </row>
    <row r="6826" spans="55:55" hidden="1" x14ac:dyDescent="0.2">
      <c r="BC6826" s="6"/>
    </row>
    <row r="6827" spans="55:55" hidden="1" x14ac:dyDescent="0.2">
      <c r="BC6827" s="6"/>
    </row>
    <row r="6828" spans="55:55" hidden="1" x14ac:dyDescent="0.2">
      <c r="BC6828" s="6"/>
    </row>
    <row r="6829" spans="55:55" hidden="1" x14ac:dyDescent="0.2">
      <c r="BC6829" s="6"/>
    </row>
    <row r="6830" spans="55:55" hidden="1" x14ac:dyDescent="0.2">
      <c r="BC6830" s="6"/>
    </row>
    <row r="6831" spans="55:55" hidden="1" x14ac:dyDescent="0.2">
      <c r="BC6831" s="6"/>
    </row>
    <row r="6832" spans="55:55" hidden="1" x14ac:dyDescent="0.2">
      <c r="BC6832" s="6"/>
    </row>
    <row r="6833" spans="55:55" hidden="1" x14ac:dyDescent="0.2">
      <c r="BC6833" s="6"/>
    </row>
    <row r="6834" spans="55:55" hidden="1" x14ac:dyDescent="0.2">
      <c r="BC6834" s="6"/>
    </row>
    <row r="6835" spans="55:55" hidden="1" x14ac:dyDescent="0.2">
      <c r="BC6835" s="6"/>
    </row>
    <row r="6836" spans="55:55" hidden="1" x14ac:dyDescent="0.2">
      <c r="BC6836" s="6"/>
    </row>
    <row r="6837" spans="55:55" hidden="1" x14ac:dyDescent="0.2">
      <c r="BC6837" s="6"/>
    </row>
    <row r="6838" spans="55:55" hidden="1" x14ac:dyDescent="0.2">
      <c r="BC6838" s="6"/>
    </row>
    <row r="6839" spans="55:55" hidden="1" x14ac:dyDescent="0.2">
      <c r="BC6839" s="6"/>
    </row>
    <row r="6840" spans="55:55" hidden="1" x14ac:dyDescent="0.2">
      <c r="BC6840" s="6"/>
    </row>
    <row r="6841" spans="55:55" hidden="1" x14ac:dyDescent="0.2">
      <c r="BC6841" s="6"/>
    </row>
    <row r="6842" spans="55:55" hidden="1" x14ac:dyDescent="0.2">
      <c r="BC6842" s="6"/>
    </row>
    <row r="6843" spans="55:55" hidden="1" x14ac:dyDescent="0.2">
      <c r="BC6843" s="6"/>
    </row>
    <row r="6844" spans="55:55" hidden="1" x14ac:dyDescent="0.2">
      <c r="BC6844" s="6"/>
    </row>
    <row r="6845" spans="55:55" hidden="1" x14ac:dyDescent="0.2">
      <c r="BC6845" s="6"/>
    </row>
    <row r="6846" spans="55:55" hidden="1" x14ac:dyDescent="0.2">
      <c r="BC6846" s="6"/>
    </row>
    <row r="6847" spans="55:55" hidden="1" x14ac:dyDescent="0.2">
      <c r="BC6847" s="6"/>
    </row>
    <row r="6848" spans="55:55" hidden="1" x14ac:dyDescent="0.2">
      <c r="BC6848" s="6"/>
    </row>
    <row r="6849" spans="55:55" hidden="1" x14ac:dyDescent="0.2">
      <c r="BC6849" s="6"/>
    </row>
    <row r="6850" spans="55:55" hidden="1" x14ac:dyDescent="0.2">
      <c r="BC6850" s="6"/>
    </row>
    <row r="6851" spans="55:55" hidden="1" x14ac:dyDescent="0.2">
      <c r="BC6851" s="6"/>
    </row>
    <row r="6852" spans="55:55" hidden="1" x14ac:dyDescent="0.2">
      <c r="BC6852" s="6"/>
    </row>
    <row r="6853" spans="55:55" hidden="1" x14ac:dyDescent="0.2">
      <c r="BC6853" s="6"/>
    </row>
    <row r="6854" spans="55:55" hidden="1" x14ac:dyDescent="0.2">
      <c r="BC6854" s="6"/>
    </row>
    <row r="6855" spans="55:55" hidden="1" x14ac:dyDescent="0.2">
      <c r="BC6855" s="6"/>
    </row>
    <row r="6856" spans="55:55" hidden="1" x14ac:dyDescent="0.2">
      <c r="BC6856" s="6"/>
    </row>
    <row r="6857" spans="55:55" hidden="1" x14ac:dyDescent="0.2">
      <c r="BC6857" s="6"/>
    </row>
    <row r="6858" spans="55:55" hidden="1" x14ac:dyDescent="0.2">
      <c r="BC6858" s="6"/>
    </row>
    <row r="6859" spans="55:55" hidden="1" x14ac:dyDescent="0.2">
      <c r="BC6859" s="6"/>
    </row>
    <row r="6860" spans="55:55" hidden="1" x14ac:dyDescent="0.2">
      <c r="BC6860" s="6"/>
    </row>
    <row r="6861" spans="55:55" hidden="1" x14ac:dyDescent="0.2">
      <c r="BC6861" s="6"/>
    </row>
    <row r="6862" spans="55:55" hidden="1" x14ac:dyDescent="0.2">
      <c r="BC6862" s="6"/>
    </row>
    <row r="6863" spans="55:55" hidden="1" x14ac:dyDescent="0.2">
      <c r="BC6863" s="6"/>
    </row>
    <row r="6864" spans="55:55" hidden="1" x14ac:dyDescent="0.2">
      <c r="BC6864" s="6"/>
    </row>
    <row r="6865" spans="55:55" hidden="1" x14ac:dyDescent="0.2">
      <c r="BC6865" s="6"/>
    </row>
    <row r="6866" spans="55:55" hidden="1" x14ac:dyDescent="0.2">
      <c r="BC6866" s="6"/>
    </row>
    <row r="6867" spans="55:55" hidden="1" x14ac:dyDescent="0.2">
      <c r="BC6867" s="6"/>
    </row>
    <row r="6868" spans="55:55" hidden="1" x14ac:dyDescent="0.2">
      <c r="BC6868" s="6"/>
    </row>
    <row r="6869" spans="55:55" hidden="1" x14ac:dyDescent="0.2">
      <c r="BC6869" s="6"/>
    </row>
    <row r="6870" spans="55:55" hidden="1" x14ac:dyDescent="0.2">
      <c r="BC6870" s="6"/>
    </row>
    <row r="6871" spans="55:55" hidden="1" x14ac:dyDescent="0.2">
      <c r="BC6871" s="6"/>
    </row>
    <row r="6872" spans="55:55" hidden="1" x14ac:dyDescent="0.2">
      <c r="BC6872" s="6"/>
    </row>
    <row r="6873" spans="55:55" hidden="1" x14ac:dyDescent="0.2">
      <c r="BC6873" s="6"/>
    </row>
    <row r="6874" spans="55:55" hidden="1" x14ac:dyDescent="0.2">
      <c r="BC6874" s="6"/>
    </row>
    <row r="6875" spans="55:55" hidden="1" x14ac:dyDescent="0.2">
      <c r="BC6875" s="6"/>
    </row>
    <row r="6876" spans="55:55" hidden="1" x14ac:dyDescent="0.2">
      <c r="BC6876" s="6"/>
    </row>
    <row r="6877" spans="55:55" hidden="1" x14ac:dyDescent="0.2">
      <c r="BC6877" s="6"/>
    </row>
    <row r="6878" spans="55:55" hidden="1" x14ac:dyDescent="0.2">
      <c r="BC6878" s="6"/>
    </row>
    <row r="6879" spans="55:55" hidden="1" x14ac:dyDescent="0.2">
      <c r="BC6879" s="6"/>
    </row>
    <row r="6880" spans="55:55" hidden="1" x14ac:dyDescent="0.2">
      <c r="BC6880" s="6"/>
    </row>
    <row r="6881" spans="55:55" hidden="1" x14ac:dyDescent="0.2">
      <c r="BC6881" s="6"/>
    </row>
    <row r="6882" spans="55:55" hidden="1" x14ac:dyDescent="0.2">
      <c r="BC6882" s="6"/>
    </row>
    <row r="6883" spans="55:55" hidden="1" x14ac:dyDescent="0.2">
      <c r="BC6883" s="6"/>
    </row>
    <row r="6884" spans="55:55" hidden="1" x14ac:dyDescent="0.2">
      <c r="BC6884" s="6"/>
    </row>
    <row r="6885" spans="55:55" hidden="1" x14ac:dyDescent="0.2">
      <c r="BC6885" s="6"/>
    </row>
    <row r="6886" spans="55:55" hidden="1" x14ac:dyDescent="0.2">
      <c r="BC6886" s="6"/>
    </row>
    <row r="6887" spans="55:55" hidden="1" x14ac:dyDescent="0.2">
      <c r="BC6887" s="6"/>
    </row>
    <row r="6888" spans="55:55" hidden="1" x14ac:dyDescent="0.2">
      <c r="BC6888" s="6"/>
    </row>
    <row r="6889" spans="55:55" hidden="1" x14ac:dyDescent="0.2">
      <c r="BC6889" s="6"/>
    </row>
    <row r="6890" spans="55:55" hidden="1" x14ac:dyDescent="0.2">
      <c r="BC6890" s="6"/>
    </row>
    <row r="6891" spans="55:55" hidden="1" x14ac:dyDescent="0.2">
      <c r="BC6891" s="6"/>
    </row>
    <row r="6892" spans="55:55" hidden="1" x14ac:dyDescent="0.2">
      <c r="BC6892" s="6"/>
    </row>
    <row r="6893" spans="55:55" hidden="1" x14ac:dyDescent="0.2">
      <c r="BC6893" s="6"/>
    </row>
    <row r="6894" spans="55:55" hidden="1" x14ac:dyDescent="0.2">
      <c r="BC6894" s="6"/>
    </row>
    <row r="6895" spans="55:55" hidden="1" x14ac:dyDescent="0.2">
      <c r="BC6895" s="6"/>
    </row>
    <row r="6896" spans="55:55" hidden="1" x14ac:dyDescent="0.2">
      <c r="BC6896" s="6"/>
    </row>
    <row r="6897" spans="55:55" hidden="1" x14ac:dyDescent="0.2">
      <c r="BC6897" s="6"/>
    </row>
    <row r="6898" spans="55:55" hidden="1" x14ac:dyDescent="0.2">
      <c r="BC6898" s="6"/>
    </row>
    <row r="6899" spans="55:55" hidden="1" x14ac:dyDescent="0.2">
      <c r="BC6899" s="6"/>
    </row>
    <row r="6900" spans="55:55" hidden="1" x14ac:dyDescent="0.2">
      <c r="BC6900" s="6"/>
    </row>
    <row r="6901" spans="55:55" hidden="1" x14ac:dyDescent="0.2">
      <c r="BC6901" s="6"/>
    </row>
    <row r="6902" spans="55:55" hidden="1" x14ac:dyDescent="0.2">
      <c r="BC6902" s="6"/>
    </row>
    <row r="6903" spans="55:55" hidden="1" x14ac:dyDescent="0.2">
      <c r="BC6903" s="6"/>
    </row>
    <row r="6904" spans="55:55" hidden="1" x14ac:dyDescent="0.2">
      <c r="BC6904" s="6"/>
    </row>
    <row r="6905" spans="55:55" hidden="1" x14ac:dyDescent="0.2">
      <c r="BC6905" s="6"/>
    </row>
    <row r="6906" spans="55:55" hidden="1" x14ac:dyDescent="0.2">
      <c r="BC6906" s="6"/>
    </row>
    <row r="6907" spans="55:55" hidden="1" x14ac:dyDescent="0.2">
      <c r="BC6907" s="6"/>
    </row>
    <row r="6908" spans="55:55" hidden="1" x14ac:dyDescent="0.2">
      <c r="BC6908" s="6"/>
    </row>
    <row r="6909" spans="55:55" hidden="1" x14ac:dyDescent="0.2">
      <c r="BC6909" s="6"/>
    </row>
    <row r="6910" spans="55:55" hidden="1" x14ac:dyDescent="0.2">
      <c r="BC6910" s="6"/>
    </row>
    <row r="6911" spans="55:55" hidden="1" x14ac:dyDescent="0.2">
      <c r="BC6911" s="6"/>
    </row>
    <row r="6912" spans="55:55" hidden="1" x14ac:dyDescent="0.2">
      <c r="BC6912" s="6"/>
    </row>
    <row r="6913" spans="55:55" hidden="1" x14ac:dyDescent="0.2">
      <c r="BC6913" s="6"/>
    </row>
    <row r="6914" spans="55:55" hidden="1" x14ac:dyDescent="0.2">
      <c r="BC6914" s="6"/>
    </row>
    <row r="6915" spans="55:55" hidden="1" x14ac:dyDescent="0.2">
      <c r="BC6915" s="6"/>
    </row>
    <row r="6916" spans="55:55" hidden="1" x14ac:dyDescent="0.2">
      <c r="BC6916" s="6"/>
    </row>
    <row r="6917" spans="55:55" hidden="1" x14ac:dyDescent="0.2">
      <c r="BC6917" s="6"/>
    </row>
    <row r="6918" spans="55:55" hidden="1" x14ac:dyDescent="0.2">
      <c r="BC6918" s="6"/>
    </row>
    <row r="6919" spans="55:55" hidden="1" x14ac:dyDescent="0.2">
      <c r="BC6919" s="6"/>
    </row>
    <row r="6920" spans="55:55" hidden="1" x14ac:dyDescent="0.2">
      <c r="BC6920" s="6"/>
    </row>
    <row r="6921" spans="55:55" hidden="1" x14ac:dyDescent="0.2">
      <c r="BC6921" s="6"/>
    </row>
    <row r="6922" spans="55:55" hidden="1" x14ac:dyDescent="0.2">
      <c r="BC6922" s="6"/>
    </row>
    <row r="6923" spans="55:55" hidden="1" x14ac:dyDescent="0.2">
      <c r="BC6923" s="6"/>
    </row>
    <row r="6924" spans="55:55" hidden="1" x14ac:dyDescent="0.2">
      <c r="BC6924" s="6"/>
    </row>
    <row r="6925" spans="55:55" hidden="1" x14ac:dyDescent="0.2">
      <c r="BC6925" s="6"/>
    </row>
    <row r="6926" spans="55:55" hidden="1" x14ac:dyDescent="0.2">
      <c r="BC6926" s="6"/>
    </row>
    <row r="6927" spans="55:55" hidden="1" x14ac:dyDescent="0.2">
      <c r="BC6927" s="6"/>
    </row>
    <row r="6928" spans="55:55" hidden="1" x14ac:dyDescent="0.2">
      <c r="BC6928" s="6"/>
    </row>
    <row r="6929" spans="55:55" hidden="1" x14ac:dyDescent="0.2">
      <c r="BC6929" s="6"/>
    </row>
    <row r="6930" spans="55:55" hidden="1" x14ac:dyDescent="0.2">
      <c r="BC6930" s="6"/>
    </row>
    <row r="6931" spans="55:55" hidden="1" x14ac:dyDescent="0.2">
      <c r="BC6931" s="6"/>
    </row>
    <row r="6932" spans="55:55" hidden="1" x14ac:dyDescent="0.2">
      <c r="BC6932" s="6"/>
    </row>
    <row r="6933" spans="55:55" hidden="1" x14ac:dyDescent="0.2">
      <c r="BC6933" s="6"/>
    </row>
    <row r="6934" spans="55:55" hidden="1" x14ac:dyDescent="0.2">
      <c r="BC6934" s="6"/>
    </row>
    <row r="6935" spans="55:55" hidden="1" x14ac:dyDescent="0.2">
      <c r="BC6935" s="6"/>
    </row>
    <row r="6936" spans="55:55" hidden="1" x14ac:dyDescent="0.2">
      <c r="BC6936" s="6"/>
    </row>
    <row r="6937" spans="55:55" hidden="1" x14ac:dyDescent="0.2">
      <c r="BC6937" s="6"/>
    </row>
    <row r="6938" spans="55:55" hidden="1" x14ac:dyDescent="0.2">
      <c r="BC6938" s="6"/>
    </row>
    <row r="6939" spans="55:55" hidden="1" x14ac:dyDescent="0.2">
      <c r="BC6939" s="6"/>
    </row>
    <row r="6940" spans="55:55" hidden="1" x14ac:dyDescent="0.2">
      <c r="BC6940" s="6"/>
    </row>
    <row r="6941" spans="55:55" hidden="1" x14ac:dyDescent="0.2">
      <c r="BC6941" s="6"/>
    </row>
    <row r="6942" spans="55:55" hidden="1" x14ac:dyDescent="0.2">
      <c r="BC6942" s="6"/>
    </row>
    <row r="6943" spans="55:55" hidden="1" x14ac:dyDescent="0.2">
      <c r="BC6943" s="6"/>
    </row>
    <row r="6944" spans="55:55" hidden="1" x14ac:dyDescent="0.2">
      <c r="BC6944" s="6"/>
    </row>
    <row r="6945" spans="55:55" hidden="1" x14ac:dyDescent="0.2">
      <c r="BC6945" s="6"/>
    </row>
    <row r="6946" spans="55:55" hidden="1" x14ac:dyDescent="0.2">
      <c r="BC6946" s="6"/>
    </row>
    <row r="6947" spans="55:55" hidden="1" x14ac:dyDescent="0.2">
      <c r="BC6947" s="6"/>
    </row>
    <row r="6948" spans="55:55" hidden="1" x14ac:dyDescent="0.2">
      <c r="BC6948" s="6"/>
    </row>
    <row r="6949" spans="55:55" hidden="1" x14ac:dyDescent="0.2">
      <c r="BC6949" s="6"/>
    </row>
    <row r="6950" spans="55:55" hidden="1" x14ac:dyDescent="0.2">
      <c r="BC6950" s="6"/>
    </row>
    <row r="6951" spans="55:55" hidden="1" x14ac:dyDescent="0.2">
      <c r="BC6951" s="6"/>
    </row>
    <row r="6952" spans="55:55" hidden="1" x14ac:dyDescent="0.2">
      <c r="BC6952" s="6"/>
    </row>
    <row r="6953" spans="55:55" hidden="1" x14ac:dyDescent="0.2">
      <c r="BC6953" s="6"/>
    </row>
    <row r="6954" spans="55:55" hidden="1" x14ac:dyDescent="0.2">
      <c r="BC6954" s="6"/>
    </row>
    <row r="6955" spans="55:55" hidden="1" x14ac:dyDescent="0.2">
      <c r="BC6955" s="6"/>
    </row>
    <row r="6956" spans="55:55" hidden="1" x14ac:dyDescent="0.2">
      <c r="BC6956" s="6"/>
    </row>
    <row r="6957" spans="55:55" hidden="1" x14ac:dyDescent="0.2">
      <c r="BC6957" s="6"/>
    </row>
    <row r="6958" spans="55:55" hidden="1" x14ac:dyDescent="0.2">
      <c r="BC6958" s="6"/>
    </row>
    <row r="6959" spans="55:55" hidden="1" x14ac:dyDescent="0.2">
      <c r="BC6959" s="6"/>
    </row>
    <row r="6960" spans="55:55" hidden="1" x14ac:dyDescent="0.2">
      <c r="BC6960" s="6"/>
    </row>
    <row r="6961" spans="55:55" hidden="1" x14ac:dyDescent="0.2">
      <c r="BC6961" s="6"/>
    </row>
    <row r="6962" spans="55:55" hidden="1" x14ac:dyDescent="0.2">
      <c r="BC6962" s="6"/>
    </row>
    <row r="6963" spans="55:55" hidden="1" x14ac:dyDescent="0.2">
      <c r="BC6963" s="6"/>
    </row>
    <row r="6964" spans="55:55" hidden="1" x14ac:dyDescent="0.2">
      <c r="BC6964" s="6"/>
    </row>
    <row r="6965" spans="55:55" hidden="1" x14ac:dyDescent="0.2">
      <c r="BC6965" s="6"/>
    </row>
    <row r="6966" spans="55:55" hidden="1" x14ac:dyDescent="0.2">
      <c r="BC6966" s="6"/>
    </row>
    <row r="6967" spans="55:55" hidden="1" x14ac:dyDescent="0.2">
      <c r="BC6967" s="6"/>
    </row>
    <row r="6968" spans="55:55" hidden="1" x14ac:dyDescent="0.2">
      <c r="BC6968" s="6"/>
    </row>
    <row r="6969" spans="55:55" hidden="1" x14ac:dyDescent="0.2">
      <c r="BC6969" s="6"/>
    </row>
    <row r="6970" spans="55:55" hidden="1" x14ac:dyDescent="0.2">
      <c r="BC6970" s="6"/>
    </row>
    <row r="6971" spans="55:55" hidden="1" x14ac:dyDescent="0.2">
      <c r="BC6971" s="6"/>
    </row>
    <row r="6972" spans="55:55" hidden="1" x14ac:dyDescent="0.2">
      <c r="BC6972" s="6"/>
    </row>
    <row r="6973" spans="55:55" hidden="1" x14ac:dyDescent="0.2">
      <c r="BC6973" s="6"/>
    </row>
    <row r="6974" spans="55:55" hidden="1" x14ac:dyDescent="0.2">
      <c r="BC6974" s="6"/>
    </row>
    <row r="6975" spans="55:55" hidden="1" x14ac:dyDescent="0.2">
      <c r="BC6975" s="6"/>
    </row>
    <row r="6976" spans="55:55" hidden="1" x14ac:dyDescent="0.2">
      <c r="BC6976" s="6"/>
    </row>
    <row r="6977" spans="55:55" hidden="1" x14ac:dyDescent="0.2">
      <c r="BC6977" s="6"/>
    </row>
    <row r="6978" spans="55:55" hidden="1" x14ac:dyDescent="0.2">
      <c r="BC6978" s="6"/>
    </row>
    <row r="6979" spans="55:55" hidden="1" x14ac:dyDescent="0.2">
      <c r="BC6979" s="6"/>
    </row>
    <row r="6980" spans="55:55" hidden="1" x14ac:dyDescent="0.2">
      <c r="BC6980" s="6"/>
    </row>
    <row r="6981" spans="55:55" hidden="1" x14ac:dyDescent="0.2">
      <c r="BC6981" s="6"/>
    </row>
    <row r="6982" spans="55:55" hidden="1" x14ac:dyDescent="0.2">
      <c r="BC6982" s="6"/>
    </row>
    <row r="6983" spans="55:55" hidden="1" x14ac:dyDescent="0.2">
      <c r="BC6983" s="6"/>
    </row>
    <row r="6984" spans="55:55" hidden="1" x14ac:dyDescent="0.2">
      <c r="BC6984" s="6"/>
    </row>
    <row r="6985" spans="55:55" hidden="1" x14ac:dyDescent="0.2">
      <c r="BC6985" s="6"/>
    </row>
    <row r="6986" spans="55:55" hidden="1" x14ac:dyDescent="0.2">
      <c r="BC6986" s="6"/>
    </row>
    <row r="6987" spans="55:55" hidden="1" x14ac:dyDescent="0.2">
      <c r="BC6987" s="6"/>
    </row>
    <row r="6988" spans="55:55" hidden="1" x14ac:dyDescent="0.2">
      <c r="BC6988" s="6"/>
    </row>
    <row r="6989" spans="55:55" hidden="1" x14ac:dyDescent="0.2">
      <c r="BC6989" s="6"/>
    </row>
    <row r="6990" spans="55:55" hidden="1" x14ac:dyDescent="0.2">
      <c r="BC6990" s="6"/>
    </row>
    <row r="6991" spans="55:55" hidden="1" x14ac:dyDescent="0.2">
      <c r="BC6991" s="6"/>
    </row>
    <row r="6992" spans="55:55" hidden="1" x14ac:dyDescent="0.2">
      <c r="BC6992" s="6"/>
    </row>
    <row r="6993" spans="55:55" hidden="1" x14ac:dyDescent="0.2">
      <c r="BC6993" s="6"/>
    </row>
    <row r="6994" spans="55:55" hidden="1" x14ac:dyDescent="0.2">
      <c r="BC6994" s="6"/>
    </row>
    <row r="6995" spans="55:55" hidden="1" x14ac:dyDescent="0.2">
      <c r="BC6995" s="6"/>
    </row>
    <row r="6996" spans="55:55" hidden="1" x14ac:dyDescent="0.2">
      <c r="BC6996" s="6"/>
    </row>
    <row r="6997" spans="55:55" hidden="1" x14ac:dyDescent="0.2">
      <c r="BC6997" s="6"/>
    </row>
    <row r="6998" spans="55:55" hidden="1" x14ac:dyDescent="0.2">
      <c r="BC6998" s="6"/>
    </row>
    <row r="6999" spans="55:55" hidden="1" x14ac:dyDescent="0.2">
      <c r="BC6999" s="6"/>
    </row>
    <row r="7000" spans="55:55" hidden="1" x14ac:dyDescent="0.2">
      <c r="BC7000" s="6"/>
    </row>
    <row r="7001" spans="55:55" hidden="1" x14ac:dyDescent="0.2">
      <c r="BC7001" s="6"/>
    </row>
    <row r="7002" spans="55:55" hidden="1" x14ac:dyDescent="0.2">
      <c r="BC7002" s="6"/>
    </row>
    <row r="7003" spans="55:55" hidden="1" x14ac:dyDescent="0.2">
      <c r="BC7003" s="6"/>
    </row>
    <row r="7004" spans="55:55" hidden="1" x14ac:dyDescent="0.2">
      <c r="BC7004" s="6"/>
    </row>
    <row r="7005" spans="55:55" hidden="1" x14ac:dyDescent="0.2">
      <c r="BC7005" s="6"/>
    </row>
    <row r="7006" spans="55:55" hidden="1" x14ac:dyDescent="0.2">
      <c r="BC7006" s="6"/>
    </row>
    <row r="7007" spans="55:55" hidden="1" x14ac:dyDescent="0.2">
      <c r="BC7007" s="6"/>
    </row>
    <row r="7008" spans="55:55" hidden="1" x14ac:dyDescent="0.2">
      <c r="BC7008" s="6"/>
    </row>
    <row r="7009" spans="55:55" hidden="1" x14ac:dyDescent="0.2">
      <c r="BC7009" s="6"/>
    </row>
    <row r="7010" spans="55:55" hidden="1" x14ac:dyDescent="0.2">
      <c r="BC7010" s="6"/>
    </row>
    <row r="7011" spans="55:55" hidden="1" x14ac:dyDescent="0.2">
      <c r="BC7011" s="6"/>
    </row>
    <row r="7012" spans="55:55" hidden="1" x14ac:dyDescent="0.2">
      <c r="BC7012" s="6"/>
    </row>
    <row r="7013" spans="55:55" hidden="1" x14ac:dyDescent="0.2">
      <c r="BC7013" s="6"/>
    </row>
    <row r="7014" spans="55:55" hidden="1" x14ac:dyDescent="0.2">
      <c r="BC7014" s="6"/>
    </row>
    <row r="7015" spans="55:55" hidden="1" x14ac:dyDescent="0.2">
      <c r="BC7015" s="6"/>
    </row>
    <row r="7016" spans="55:55" hidden="1" x14ac:dyDescent="0.2">
      <c r="BC7016" s="6"/>
    </row>
    <row r="7017" spans="55:55" hidden="1" x14ac:dyDescent="0.2">
      <c r="BC7017" s="6"/>
    </row>
    <row r="7018" spans="55:55" hidden="1" x14ac:dyDescent="0.2">
      <c r="BC7018" s="6"/>
    </row>
    <row r="7019" spans="55:55" hidden="1" x14ac:dyDescent="0.2">
      <c r="BC7019" s="6"/>
    </row>
    <row r="7020" spans="55:55" hidden="1" x14ac:dyDescent="0.2">
      <c r="BC7020" s="6"/>
    </row>
    <row r="7021" spans="55:55" hidden="1" x14ac:dyDescent="0.2">
      <c r="BC7021" s="6"/>
    </row>
    <row r="7022" spans="55:55" hidden="1" x14ac:dyDescent="0.2">
      <c r="BC7022" s="6"/>
    </row>
    <row r="7023" spans="55:55" hidden="1" x14ac:dyDescent="0.2">
      <c r="BC7023" s="6"/>
    </row>
    <row r="7024" spans="55:55" hidden="1" x14ac:dyDescent="0.2">
      <c r="BC7024" s="6"/>
    </row>
    <row r="7025" spans="55:55" hidden="1" x14ac:dyDescent="0.2">
      <c r="BC7025" s="6"/>
    </row>
    <row r="7026" spans="55:55" hidden="1" x14ac:dyDescent="0.2">
      <c r="BC7026" s="6"/>
    </row>
    <row r="7027" spans="55:55" hidden="1" x14ac:dyDescent="0.2">
      <c r="BC7027" s="6"/>
    </row>
    <row r="7028" spans="55:55" hidden="1" x14ac:dyDescent="0.2">
      <c r="BC7028" s="6"/>
    </row>
    <row r="7029" spans="55:55" hidden="1" x14ac:dyDescent="0.2">
      <c r="BC7029" s="6"/>
    </row>
    <row r="7030" spans="55:55" hidden="1" x14ac:dyDescent="0.2">
      <c r="BC7030" s="6"/>
    </row>
    <row r="7031" spans="55:55" hidden="1" x14ac:dyDescent="0.2">
      <c r="BC7031" s="6"/>
    </row>
    <row r="7032" spans="55:55" hidden="1" x14ac:dyDescent="0.2">
      <c r="BC7032" s="6"/>
    </row>
    <row r="7033" spans="55:55" hidden="1" x14ac:dyDescent="0.2">
      <c r="BC7033" s="6"/>
    </row>
    <row r="7034" spans="55:55" hidden="1" x14ac:dyDescent="0.2">
      <c r="BC7034" s="6"/>
    </row>
    <row r="7035" spans="55:55" hidden="1" x14ac:dyDescent="0.2">
      <c r="BC7035" s="6"/>
    </row>
    <row r="7036" spans="55:55" hidden="1" x14ac:dyDescent="0.2">
      <c r="BC7036" s="6"/>
    </row>
    <row r="7037" spans="55:55" hidden="1" x14ac:dyDescent="0.2">
      <c r="BC7037" s="6"/>
    </row>
    <row r="7038" spans="55:55" hidden="1" x14ac:dyDescent="0.2">
      <c r="BC7038" s="6"/>
    </row>
    <row r="7039" spans="55:55" hidden="1" x14ac:dyDescent="0.2">
      <c r="BC7039" s="6"/>
    </row>
    <row r="7040" spans="55:55" hidden="1" x14ac:dyDescent="0.2">
      <c r="BC7040" s="6"/>
    </row>
    <row r="7041" spans="55:55" hidden="1" x14ac:dyDescent="0.2">
      <c r="BC7041" s="6"/>
    </row>
    <row r="7042" spans="55:55" hidden="1" x14ac:dyDescent="0.2">
      <c r="BC7042" s="6"/>
    </row>
    <row r="7043" spans="55:55" hidden="1" x14ac:dyDescent="0.2">
      <c r="BC7043" s="6"/>
    </row>
    <row r="7044" spans="55:55" hidden="1" x14ac:dyDescent="0.2">
      <c r="BC7044" s="6"/>
    </row>
    <row r="7045" spans="55:55" hidden="1" x14ac:dyDescent="0.2">
      <c r="BC7045" s="6"/>
    </row>
    <row r="7046" spans="55:55" hidden="1" x14ac:dyDescent="0.2">
      <c r="BC7046" s="6"/>
    </row>
    <row r="7047" spans="55:55" hidden="1" x14ac:dyDescent="0.2">
      <c r="BC7047" s="6"/>
    </row>
    <row r="7048" spans="55:55" hidden="1" x14ac:dyDescent="0.2">
      <c r="BC7048" s="6"/>
    </row>
    <row r="7049" spans="55:55" hidden="1" x14ac:dyDescent="0.2">
      <c r="BC7049" s="6"/>
    </row>
    <row r="7050" spans="55:55" hidden="1" x14ac:dyDescent="0.2">
      <c r="BC7050" s="6"/>
    </row>
    <row r="7051" spans="55:55" hidden="1" x14ac:dyDescent="0.2">
      <c r="BC7051" s="6"/>
    </row>
    <row r="7052" spans="55:55" hidden="1" x14ac:dyDescent="0.2">
      <c r="BC7052" s="6"/>
    </row>
    <row r="7053" spans="55:55" hidden="1" x14ac:dyDescent="0.2">
      <c r="BC7053" s="6"/>
    </row>
    <row r="7054" spans="55:55" hidden="1" x14ac:dyDescent="0.2">
      <c r="BC7054" s="6"/>
    </row>
    <row r="7055" spans="55:55" hidden="1" x14ac:dyDescent="0.2">
      <c r="BC7055" s="6"/>
    </row>
    <row r="7056" spans="55:55" hidden="1" x14ac:dyDescent="0.2">
      <c r="BC7056" s="6"/>
    </row>
    <row r="7057" spans="55:55" hidden="1" x14ac:dyDescent="0.2">
      <c r="BC7057" s="6"/>
    </row>
    <row r="7058" spans="55:55" hidden="1" x14ac:dyDescent="0.2">
      <c r="BC7058" s="6"/>
    </row>
    <row r="7059" spans="55:55" hidden="1" x14ac:dyDescent="0.2">
      <c r="BC7059" s="6"/>
    </row>
    <row r="7060" spans="55:55" hidden="1" x14ac:dyDescent="0.2">
      <c r="BC7060" s="6"/>
    </row>
    <row r="7061" spans="55:55" hidden="1" x14ac:dyDescent="0.2">
      <c r="BC7061" s="6"/>
    </row>
    <row r="7062" spans="55:55" hidden="1" x14ac:dyDescent="0.2">
      <c r="BC7062" s="6"/>
    </row>
    <row r="7063" spans="55:55" hidden="1" x14ac:dyDescent="0.2">
      <c r="BC7063" s="6"/>
    </row>
    <row r="7064" spans="55:55" hidden="1" x14ac:dyDescent="0.2">
      <c r="BC7064" s="6"/>
    </row>
    <row r="7065" spans="55:55" hidden="1" x14ac:dyDescent="0.2">
      <c r="BC7065" s="6"/>
    </row>
    <row r="7066" spans="55:55" hidden="1" x14ac:dyDescent="0.2">
      <c r="BC7066" s="6"/>
    </row>
    <row r="7067" spans="55:55" hidden="1" x14ac:dyDescent="0.2">
      <c r="BC7067" s="6"/>
    </row>
    <row r="7068" spans="55:55" hidden="1" x14ac:dyDescent="0.2">
      <c r="BC7068" s="6"/>
    </row>
    <row r="7069" spans="55:55" hidden="1" x14ac:dyDescent="0.2">
      <c r="BC7069" s="6"/>
    </row>
    <row r="7070" spans="55:55" hidden="1" x14ac:dyDescent="0.2">
      <c r="BC7070" s="6"/>
    </row>
    <row r="7071" spans="55:55" hidden="1" x14ac:dyDescent="0.2">
      <c r="BC7071" s="6"/>
    </row>
    <row r="7072" spans="55:55" hidden="1" x14ac:dyDescent="0.2">
      <c r="BC7072" s="6"/>
    </row>
    <row r="7073" spans="55:55" hidden="1" x14ac:dyDescent="0.2">
      <c r="BC7073" s="6"/>
    </row>
    <row r="7074" spans="55:55" hidden="1" x14ac:dyDescent="0.2">
      <c r="BC7074" s="6"/>
    </row>
    <row r="7075" spans="55:55" hidden="1" x14ac:dyDescent="0.2">
      <c r="BC7075" s="6"/>
    </row>
    <row r="7076" spans="55:55" hidden="1" x14ac:dyDescent="0.2">
      <c r="BC7076" s="6"/>
    </row>
    <row r="7077" spans="55:55" hidden="1" x14ac:dyDescent="0.2">
      <c r="BC7077" s="6"/>
    </row>
    <row r="7078" spans="55:55" hidden="1" x14ac:dyDescent="0.2">
      <c r="BC7078" s="6"/>
    </row>
    <row r="7079" spans="55:55" hidden="1" x14ac:dyDescent="0.2">
      <c r="BC7079" s="6"/>
    </row>
    <row r="7080" spans="55:55" hidden="1" x14ac:dyDescent="0.2">
      <c r="BC7080" s="6"/>
    </row>
    <row r="7081" spans="55:55" hidden="1" x14ac:dyDescent="0.2">
      <c r="BC7081" s="6"/>
    </row>
    <row r="7082" spans="55:55" hidden="1" x14ac:dyDescent="0.2">
      <c r="BC7082" s="6"/>
    </row>
    <row r="7083" spans="55:55" hidden="1" x14ac:dyDescent="0.2">
      <c r="BC7083" s="6"/>
    </row>
    <row r="7084" spans="55:55" hidden="1" x14ac:dyDescent="0.2">
      <c r="BC7084" s="6"/>
    </row>
    <row r="7085" spans="55:55" hidden="1" x14ac:dyDescent="0.2">
      <c r="BC7085" s="6"/>
    </row>
    <row r="7086" spans="55:55" hidden="1" x14ac:dyDescent="0.2">
      <c r="BC7086" s="6"/>
    </row>
    <row r="7087" spans="55:55" hidden="1" x14ac:dyDescent="0.2">
      <c r="BC7087" s="6"/>
    </row>
    <row r="7088" spans="55:55" hidden="1" x14ac:dyDescent="0.2">
      <c r="BC7088" s="6"/>
    </row>
    <row r="7089" spans="55:55" hidden="1" x14ac:dyDescent="0.2">
      <c r="BC7089" s="6"/>
    </row>
    <row r="7090" spans="55:55" hidden="1" x14ac:dyDescent="0.2">
      <c r="BC7090" s="6"/>
    </row>
    <row r="7091" spans="55:55" hidden="1" x14ac:dyDescent="0.2">
      <c r="BC7091" s="6"/>
    </row>
    <row r="7092" spans="55:55" hidden="1" x14ac:dyDescent="0.2">
      <c r="BC7092" s="6"/>
    </row>
    <row r="7093" spans="55:55" hidden="1" x14ac:dyDescent="0.2">
      <c r="BC7093" s="6"/>
    </row>
    <row r="7094" spans="55:55" hidden="1" x14ac:dyDescent="0.2">
      <c r="BC7094" s="6"/>
    </row>
    <row r="7095" spans="55:55" hidden="1" x14ac:dyDescent="0.2">
      <c r="BC7095" s="6"/>
    </row>
    <row r="7096" spans="55:55" hidden="1" x14ac:dyDescent="0.2">
      <c r="BC7096" s="6"/>
    </row>
    <row r="7097" spans="55:55" hidden="1" x14ac:dyDescent="0.2">
      <c r="BC7097" s="6"/>
    </row>
    <row r="7098" spans="55:55" hidden="1" x14ac:dyDescent="0.2">
      <c r="BC7098" s="6"/>
    </row>
    <row r="7099" spans="55:55" hidden="1" x14ac:dyDescent="0.2">
      <c r="BC7099" s="6"/>
    </row>
    <row r="7100" spans="55:55" hidden="1" x14ac:dyDescent="0.2">
      <c r="BC7100" s="6"/>
    </row>
    <row r="7101" spans="55:55" hidden="1" x14ac:dyDescent="0.2">
      <c r="BC7101" s="6"/>
    </row>
    <row r="7102" spans="55:55" hidden="1" x14ac:dyDescent="0.2">
      <c r="BC7102" s="6"/>
    </row>
    <row r="7103" spans="55:55" hidden="1" x14ac:dyDescent="0.2">
      <c r="BC7103" s="6"/>
    </row>
    <row r="7104" spans="55:55" hidden="1" x14ac:dyDescent="0.2">
      <c r="BC7104" s="6"/>
    </row>
    <row r="7105" spans="55:55" hidden="1" x14ac:dyDescent="0.2">
      <c r="BC7105" s="6"/>
    </row>
    <row r="7106" spans="55:55" hidden="1" x14ac:dyDescent="0.2">
      <c r="BC7106" s="6"/>
    </row>
    <row r="7107" spans="55:55" hidden="1" x14ac:dyDescent="0.2">
      <c r="BC7107" s="6"/>
    </row>
    <row r="7108" spans="55:55" hidden="1" x14ac:dyDescent="0.2">
      <c r="BC7108" s="6"/>
    </row>
    <row r="7109" spans="55:55" hidden="1" x14ac:dyDescent="0.2">
      <c r="BC7109" s="6"/>
    </row>
    <row r="7110" spans="55:55" hidden="1" x14ac:dyDescent="0.2">
      <c r="BC7110" s="6"/>
    </row>
    <row r="7111" spans="55:55" hidden="1" x14ac:dyDescent="0.2">
      <c r="BC7111" s="6"/>
    </row>
    <row r="7112" spans="55:55" hidden="1" x14ac:dyDescent="0.2">
      <c r="BC7112" s="6"/>
    </row>
    <row r="7113" spans="55:55" hidden="1" x14ac:dyDescent="0.2">
      <c r="BC7113" s="6"/>
    </row>
    <row r="7114" spans="55:55" hidden="1" x14ac:dyDescent="0.2">
      <c r="BC7114" s="6"/>
    </row>
    <row r="7115" spans="55:55" hidden="1" x14ac:dyDescent="0.2">
      <c r="BC7115" s="6"/>
    </row>
    <row r="7116" spans="55:55" hidden="1" x14ac:dyDescent="0.2">
      <c r="BC7116" s="6"/>
    </row>
    <row r="7117" spans="55:55" hidden="1" x14ac:dyDescent="0.2">
      <c r="BC7117" s="6"/>
    </row>
    <row r="7118" spans="55:55" hidden="1" x14ac:dyDescent="0.2">
      <c r="BC7118" s="6"/>
    </row>
    <row r="7119" spans="55:55" hidden="1" x14ac:dyDescent="0.2">
      <c r="BC7119" s="6"/>
    </row>
    <row r="7120" spans="55:55" hidden="1" x14ac:dyDescent="0.2">
      <c r="BC7120" s="6"/>
    </row>
    <row r="7121" spans="55:55" hidden="1" x14ac:dyDescent="0.2">
      <c r="BC7121" s="6"/>
    </row>
    <row r="7122" spans="55:55" hidden="1" x14ac:dyDescent="0.2">
      <c r="BC7122" s="6"/>
    </row>
    <row r="7123" spans="55:55" hidden="1" x14ac:dyDescent="0.2">
      <c r="BC7123" s="6"/>
    </row>
    <row r="7124" spans="55:55" hidden="1" x14ac:dyDescent="0.2">
      <c r="BC7124" s="6"/>
    </row>
    <row r="7125" spans="55:55" hidden="1" x14ac:dyDescent="0.2">
      <c r="BC7125" s="6"/>
    </row>
    <row r="7126" spans="55:55" hidden="1" x14ac:dyDescent="0.2">
      <c r="BC7126" s="6"/>
    </row>
    <row r="7127" spans="55:55" hidden="1" x14ac:dyDescent="0.2">
      <c r="BC7127" s="6"/>
    </row>
    <row r="7128" spans="55:55" hidden="1" x14ac:dyDescent="0.2">
      <c r="BC7128" s="6"/>
    </row>
    <row r="7129" spans="55:55" hidden="1" x14ac:dyDescent="0.2">
      <c r="BC7129" s="6"/>
    </row>
    <row r="7130" spans="55:55" hidden="1" x14ac:dyDescent="0.2">
      <c r="BC7130" s="6"/>
    </row>
    <row r="7131" spans="55:55" hidden="1" x14ac:dyDescent="0.2">
      <c r="BC7131" s="6"/>
    </row>
    <row r="7132" spans="55:55" hidden="1" x14ac:dyDescent="0.2">
      <c r="BC7132" s="6"/>
    </row>
    <row r="7133" spans="55:55" hidden="1" x14ac:dyDescent="0.2">
      <c r="BC7133" s="6"/>
    </row>
    <row r="7134" spans="55:55" hidden="1" x14ac:dyDescent="0.2">
      <c r="BC7134" s="6"/>
    </row>
    <row r="7135" spans="55:55" hidden="1" x14ac:dyDescent="0.2">
      <c r="BC7135" s="6"/>
    </row>
    <row r="7136" spans="55:55" hidden="1" x14ac:dyDescent="0.2">
      <c r="BC7136" s="6"/>
    </row>
    <row r="7137" spans="55:55" hidden="1" x14ac:dyDescent="0.2">
      <c r="BC7137" s="6"/>
    </row>
    <row r="7138" spans="55:55" hidden="1" x14ac:dyDescent="0.2">
      <c r="BC7138" s="6"/>
    </row>
    <row r="7139" spans="55:55" hidden="1" x14ac:dyDescent="0.2">
      <c r="BC7139" s="6"/>
    </row>
    <row r="7140" spans="55:55" hidden="1" x14ac:dyDescent="0.2">
      <c r="BC7140" s="6"/>
    </row>
    <row r="7141" spans="55:55" hidden="1" x14ac:dyDescent="0.2">
      <c r="BC7141" s="6"/>
    </row>
    <row r="7142" spans="55:55" hidden="1" x14ac:dyDescent="0.2">
      <c r="BC7142" s="6"/>
    </row>
    <row r="7143" spans="55:55" hidden="1" x14ac:dyDescent="0.2">
      <c r="BC7143" s="6"/>
    </row>
    <row r="7144" spans="55:55" hidden="1" x14ac:dyDescent="0.2">
      <c r="BC7144" s="6"/>
    </row>
    <row r="7145" spans="55:55" hidden="1" x14ac:dyDescent="0.2">
      <c r="BC7145" s="6"/>
    </row>
    <row r="7146" spans="55:55" hidden="1" x14ac:dyDescent="0.2">
      <c r="BC7146" s="6"/>
    </row>
    <row r="7147" spans="55:55" hidden="1" x14ac:dyDescent="0.2">
      <c r="BC7147" s="6"/>
    </row>
    <row r="7148" spans="55:55" hidden="1" x14ac:dyDescent="0.2">
      <c r="BC7148" s="6"/>
    </row>
    <row r="7149" spans="55:55" hidden="1" x14ac:dyDescent="0.2">
      <c r="BC7149" s="6"/>
    </row>
    <row r="7150" spans="55:55" hidden="1" x14ac:dyDescent="0.2">
      <c r="BC7150" s="6"/>
    </row>
    <row r="7151" spans="55:55" hidden="1" x14ac:dyDescent="0.2">
      <c r="BC7151" s="6"/>
    </row>
    <row r="7152" spans="55:55" hidden="1" x14ac:dyDescent="0.2">
      <c r="BC7152" s="6"/>
    </row>
    <row r="7153" spans="55:55" hidden="1" x14ac:dyDescent="0.2">
      <c r="BC7153" s="6"/>
    </row>
    <row r="7154" spans="55:55" hidden="1" x14ac:dyDescent="0.2">
      <c r="BC7154" s="6"/>
    </row>
    <row r="7155" spans="55:55" hidden="1" x14ac:dyDescent="0.2">
      <c r="BC7155" s="6"/>
    </row>
    <row r="7156" spans="55:55" hidden="1" x14ac:dyDescent="0.2">
      <c r="BC7156" s="6"/>
    </row>
    <row r="7157" spans="55:55" hidden="1" x14ac:dyDescent="0.2">
      <c r="BC7157" s="6"/>
    </row>
    <row r="7158" spans="55:55" hidden="1" x14ac:dyDescent="0.2">
      <c r="BC7158" s="6"/>
    </row>
    <row r="7159" spans="55:55" hidden="1" x14ac:dyDescent="0.2">
      <c r="BC7159" s="6"/>
    </row>
    <row r="7160" spans="55:55" hidden="1" x14ac:dyDescent="0.2">
      <c r="BC7160" s="6"/>
    </row>
    <row r="7161" spans="55:55" hidden="1" x14ac:dyDescent="0.2">
      <c r="BC7161" s="6"/>
    </row>
    <row r="7162" spans="55:55" hidden="1" x14ac:dyDescent="0.2">
      <c r="BC7162" s="6"/>
    </row>
    <row r="7163" spans="55:55" hidden="1" x14ac:dyDescent="0.2">
      <c r="BC7163" s="6"/>
    </row>
    <row r="7164" spans="55:55" hidden="1" x14ac:dyDescent="0.2">
      <c r="BC7164" s="6"/>
    </row>
    <row r="7165" spans="55:55" hidden="1" x14ac:dyDescent="0.2">
      <c r="BC7165" s="6"/>
    </row>
    <row r="7166" spans="55:55" hidden="1" x14ac:dyDescent="0.2">
      <c r="BC7166" s="6"/>
    </row>
    <row r="7167" spans="55:55" hidden="1" x14ac:dyDescent="0.2">
      <c r="BC7167" s="6"/>
    </row>
    <row r="7168" spans="55:55" hidden="1" x14ac:dyDescent="0.2">
      <c r="BC7168" s="6"/>
    </row>
    <row r="7169" spans="55:55" hidden="1" x14ac:dyDescent="0.2">
      <c r="BC7169" s="6"/>
    </row>
    <row r="7170" spans="55:55" hidden="1" x14ac:dyDescent="0.2">
      <c r="BC7170" s="6"/>
    </row>
    <row r="7171" spans="55:55" hidden="1" x14ac:dyDescent="0.2">
      <c r="BC7171" s="6"/>
    </row>
    <row r="7172" spans="55:55" hidden="1" x14ac:dyDescent="0.2">
      <c r="BC7172" s="6"/>
    </row>
    <row r="7173" spans="55:55" hidden="1" x14ac:dyDescent="0.2">
      <c r="BC7173" s="6"/>
    </row>
    <row r="7174" spans="55:55" hidden="1" x14ac:dyDescent="0.2">
      <c r="BC7174" s="6"/>
    </row>
    <row r="7175" spans="55:55" hidden="1" x14ac:dyDescent="0.2">
      <c r="BC7175" s="6"/>
    </row>
    <row r="7176" spans="55:55" hidden="1" x14ac:dyDescent="0.2">
      <c r="BC7176" s="6"/>
    </row>
    <row r="7177" spans="55:55" hidden="1" x14ac:dyDescent="0.2">
      <c r="BC7177" s="6"/>
    </row>
    <row r="7178" spans="55:55" hidden="1" x14ac:dyDescent="0.2">
      <c r="BC7178" s="6"/>
    </row>
    <row r="7179" spans="55:55" hidden="1" x14ac:dyDescent="0.2">
      <c r="BC7179" s="6"/>
    </row>
    <row r="7180" spans="55:55" hidden="1" x14ac:dyDescent="0.2">
      <c r="BC7180" s="6"/>
    </row>
    <row r="7181" spans="55:55" hidden="1" x14ac:dyDescent="0.2">
      <c r="BC7181" s="6"/>
    </row>
    <row r="7182" spans="55:55" hidden="1" x14ac:dyDescent="0.2">
      <c r="BC7182" s="6"/>
    </row>
    <row r="7183" spans="55:55" hidden="1" x14ac:dyDescent="0.2">
      <c r="BC7183" s="6"/>
    </row>
    <row r="7184" spans="55:55" hidden="1" x14ac:dyDescent="0.2">
      <c r="BC7184" s="6"/>
    </row>
    <row r="7185" spans="55:55" hidden="1" x14ac:dyDescent="0.2">
      <c r="BC7185" s="6"/>
    </row>
    <row r="7186" spans="55:55" hidden="1" x14ac:dyDescent="0.2">
      <c r="BC7186" s="6"/>
    </row>
    <row r="7187" spans="55:55" hidden="1" x14ac:dyDescent="0.2">
      <c r="BC7187" s="6"/>
    </row>
    <row r="7188" spans="55:55" hidden="1" x14ac:dyDescent="0.2">
      <c r="BC7188" s="6"/>
    </row>
    <row r="7189" spans="55:55" hidden="1" x14ac:dyDescent="0.2">
      <c r="BC7189" s="6"/>
    </row>
    <row r="7190" spans="55:55" hidden="1" x14ac:dyDescent="0.2">
      <c r="BC7190" s="6"/>
    </row>
    <row r="7191" spans="55:55" hidden="1" x14ac:dyDescent="0.2">
      <c r="BC7191" s="6"/>
    </row>
    <row r="7192" spans="55:55" hidden="1" x14ac:dyDescent="0.2">
      <c r="BC7192" s="6"/>
    </row>
    <row r="7193" spans="55:55" hidden="1" x14ac:dyDescent="0.2">
      <c r="BC7193" s="6"/>
    </row>
    <row r="7194" spans="55:55" hidden="1" x14ac:dyDescent="0.2">
      <c r="BC7194" s="6"/>
    </row>
    <row r="7195" spans="55:55" hidden="1" x14ac:dyDescent="0.2">
      <c r="BC7195" s="6"/>
    </row>
    <row r="7196" spans="55:55" hidden="1" x14ac:dyDescent="0.2">
      <c r="BC7196" s="6"/>
    </row>
    <row r="7197" spans="55:55" hidden="1" x14ac:dyDescent="0.2">
      <c r="BC7197" s="6"/>
    </row>
    <row r="7198" spans="55:55" hidden="1" x14ac:dyDescent="0.2">
      <c r="BC7198" s="6"/>
    </row>
    <row r="7199" spans="55:55" hidden="1" x14ac:dyDescent="0.2">
      <c r="BC7199" s="6"/>
    </row>
    <row r="7200" spans="55:55" hidden="1" x14ac:dyDescent="0.2">
      <c r="BC7200" s="6"/>
    </row>
    <row r="7201" spans="55:55" hidden="1" x14ac:dyDescent="0.2">
      <c r="BC7201" s="6"/>
    </row>
    <row r="7202" spans="55:55" hidden="1" x14ac:dyDescent="0.2">
      <c r="BC7202" s="6"/>
    </row>
    <row r="7203" spans="55:55" hidden="1" x14ac:dyDescent="0.2">
      <c r="BC7203" s="6"/>
    </row>
    <row r="7204" spans="55:55" hidden="1" x14ac:dyDescent="0.2">
      <c r="BC7204" s="6"/>
    </row>
    <row r="7205" spans="55:55" hidden="1" x14ac:dyDescent="0.2">
      <c r="BC7205" s="6"/>
    </row>
    <row r="7206" spans="55:55" hidden="1" x14ac:dyDescent="0.2">
      <c r="BC7206" s="6"/>
    </row>
    <row r="7207" spans="55:55" hidden="1" x14ac:dyDescent="0.2">
      <c r="BC7207" s="6"/>
    </row>
    <row r="7208" spans="55:55" hidden="1" x14ac:dyDescent="0.2">
      <c r="BC7208" s="6"/>
    </row>
    <row r="7209" spans="55:55" hidden="1" x14ac:dyDescent="0.2">
      <c r="BC7209" s="6"/>
    </row>
    <row r="7210" spans="55:55" hidden="1" x14ac:dyDescent="0.2">
      <c r="BC7210" s="6"/>
    </row>
    <row r="7211" spans="55:55" hidden="1" x14ac:dyDescent="0.2">
      <c r="BC7211" s="6"/>
    </row>
    <row r="7212" spans="55:55" hidden="1" x14ac:dyDescent="0.2">
      <c r="BC7212" s="6"/>
    </row>
    <row r="7213" spans="55:55" hidden="1" x14ac:dyDescent="0.2">
      <c r="BC7213" s="6"/>
    </row>
    <row r="7214" spans="55:55" hidden="1" x14ac:dyDescent="0.2">
      <c r="BC7214" s="6"/>
    </row>
    <row r="7215" spans="55:55" hidden="1" x14ac:dyDescent="0.2">
      <c r="BC7215" s="6"/>
    </row>
    <row r="7216" spans="55:55" hidden="1" x14ac:dyDescent="0.2">
      <c r="BC7216" s="6"/>
    </row>
    <row r="7217" spans="55:55" hidden="1" x14ac:dyDescent="0.2">
      <c r="BC7217" s="6"/>
    </row>
    <row r="7218" spans="55:55" hidden="1" x14ac:dyDescent="0.2">
      <c r="BC7218" s="6"/>
    </row>
    <row r="7219" spans="55:55" hidden="1" x14ac:dyDescent="0.2">
      <c r="BC7219" s="6"/>
    </row>
    <row r="7220" spans="55:55" hidden="1" x14ac:dyDescent="0.2">
      <c r="BC7220" s="6"/>
    </row>
    <row r="7221" spans="55:55" hidden="1" x14ac:dyDescent="0.2">
      <c r="BC7221" s="6"/>
    </row>
    <row r="7222" spans="55:55" hidden="1" x14ac:dyDescent="0.2">
      <c r="BC7222" s="6"/>
    </row>
    <row r="7223" spans="55:55" hidden="1" x14ac:dyDescent="0.2">
      <c r="BC7223" s="6"/>
    </row>
    <row r="7224" spans="55:55" hidden="1" x14ac:dyDescent="0.2">
      <c r="BC7224" s="6"/>
    </row>
    <row r="7225" spans="55:55" hidden="1" x14ac:dyDescent="0.2">
      <c r="BC7225" s="6"/>
    </row>
    <row r="7226" spans="55:55" hidden="1" x14ac:dyDescent="0.2">
      <c r="BC7226" s="6"/>
    </row>
    <row r="7227" spans="55:55" hidden="1" x14ac:dyDescent="0.2">
      <c r="BC7227" s="6"/>
    </row>
    <row r="7228" spans="55:55" hidden="1" x14ac:dyDescent="0.2">
      <c r="BC7228" s="6"/>
    </row>
    <row r="7229" spans="55:55" hidden="1" x14ac:dyDescent="0.2">
      <c r="BC7229" s="6"/>
    </row>
    <row r="7230" spans="55:55" hidden="1" x14ac:dyDescent="0.2">
      <c r="BC7230" s="6"/>
    </row>
    <row r="7231" spans="55:55" hidden="1" x14ac:dyDescent="0.2">
      <c r="BC7231" s="6"/>
    </row>
    <row r="7232" spans="55:55" hidden="1" x14ac:dyDescent="0.2">
      <c r="BC7232" s="6"/>
    </row>
    <row r="7233" spans="55:55" hidden="1" x14ac:dyDescent="0.2">
      <c r="BC7233" s="6"/>
    </row>
    <row r="7234" spans="55:55" hidden="1" x14ac:dyDescent="0.2">
      <c r="BC7234" s="6"/>
    </row>
    <row r="7235" spans="55:55" hidden="1" x14ac:dyDescent="0.2">
      <c r="BC7235" s="6"/>
    </row>
    <row r="7236" spans="55:55" hidden="1" x14ac:dyDescent="0.2">
      <c r="BC7236" s="6"/>
    </row>
    <row r="7237" spans="55:55" hidden="1" x14ac:dyDescent="0.2">
      <c r="BC7237" s="6"/>
    </row>
    <row r="7238" spans="55:55" hidden="1" x14ac:dyDescent="0.2">
      <c r="BC7238" s="6"/>
    </row>
    <row r="7239" spans="55:55" hidden="1" x14ac:dyDescent="0.2">
      <c r="BC7239" s="6"/>
    </row>
    <row r="7240" spans="55:55" hidden="1" x14ac:dyDescent="0.2">
      <c r="BC7240" s="6"/>
    </row>
    <row r="7241" spans="55:55" hidden="1" x14ac:dyDescent="0.2">
      <c r="BC7241" s="6"/>
    </row>
    <row r="7242" spans="55:55" hidden="1" x14ac:dyDescent="0.2">
      <c r="BC7242" s="6"/>
    </row>
    <row r="7243" spans="55:55" hidden="1" x14ac:dyDescent="0.2">
      <c r="BC7243" s="6"/>
    </row>
    <row r="7244" spans="55:55" hidden="1" x14ac:dyDescent="0.2">
      <c r="BC7244" s="6"/>
    </row>
    <row r="7245" spans="55:55" hidden="1" x14ac:dyDescent="0.2">
      <c r="BC7245" s="6"/>
    </row>
    <row r="7246" spans="55:55" hidden="1" x14ac:dyDescent="0.2">
      <c r="BC7246" s="6"/>
    </row>
    <row r="7247" spans="55:55" hidden="1" x14ac:dyDescent="0.2">
      <c r="BC7247" s="6"/>
    </row>
    <row r="7248" spans="55:55" hidden="1" x14ac:dyDescent="0.2">
      <c r="BC7248" s="6"/>
    </row>
    <row r="7249" spans="55:55" hidden="1" x14ac:dyDescent="0.2">
      <c r="BC7249" s="6"/>
    </row>
    <row r="7250" spans="55:55" hidden="1" x14ac:dyDescent="0.2">
      <c r="BC7250" s="6"/>
    </row>
    <row r="7251" spans="55:55" hidden="1" x14ac:dyDescent="0.2">
      <c r="BC7251" s="6"/>
    </row>
    <row r="7252" spans="55:55" hidden="1" x14ac:dyDescent="0.2">
      <c r="BC7252" s="6"/>
    </row>
    <row r="7253" spans="55:55" hidden="1" x14ac:dyDescent="0.2">
      <c r="BC7253" s="6"/>
    </row>
    <row r="7254" spans="55:55" hidden="1" x14ac:dyDescent="0.2">
      <c r="BC7254" s="6"/>
    </row>
    <row r="7255" spans="55:55" hidden="1" x14ac:dyDescent="0.2">
      <c r="BC7255" s="6"/>
    </row>
    <row r="7256" spans="55:55" hidden="1" x14ac:dyDescent="0.2">
      <c r="BC7256" s="6"/>
    </row>
    <row r="7257" spans="55:55" hidden="1" x14ac:dyDescent="0.2">
      <c r="BC7257" s="6"/>
    </row>
    <row r="7258" spans="55:55" hidden="1" x14ac:dyDescent="0.2">
      <c r="BC7258" s="6"/>
    </row>
    <row r="7259" spans="55:55" hidden="1" x14ac:dyDescent="0.2">
      <c r="BC7259" s="6"/>
    </row>
    <row r="7260" spans="55:55" hidden="1" x14ac:dyDescent="0.2">
      <c r="BC7260" s="6"/>
    </row>
    <row r="7261" spans="55:55" hidden="1" x14ac:dyDescent="0.2">
      <c r="BC7261" s="6"/>
    </row>
    <row r="7262" spans="55:55" hidden="1" x14ac:dyDescent="0.2">
      <c r="BC7262" s="6"/>
    </row>
    <row r="7263" spans="55:55" hidden="1" x14ac:dyDescent="0.2">
      <c r="BC7263" s="6"/>
    </row>
    <row r="7264" spans="55:55" hidden="1" x14ac:dyDescent="0.2">
      <c r="BC7264" s="6"/>
    </row>
    <row r="7265" spans="55:55" hidden="1" x14ac:dyDescent="0.2">
      <c r="BC7265" s="6"/>
    </row>
    <row r="7266" spans="55:55" hidden="1" x14ac:dyDescent="0.2">
      <c r="BC7266" s="6"/>
    </row>
    <row r="7267" spans="55:55" hidden="1" x14ac:dyDescent="0.2">
      <c r="BC7267" s="6"/>
    </row>
    <row r="7268" spans="55:55" hidden="1" x14ac:dyDescent="0.2">
      <c r="BC7268" s="6"/>
    </row>
    <row r="7269" spans="55:55" hidden="1" x14ac:dyDescent="0.2">
      <c r="BC7269" s="6"/>
    </row>
    <row r="7270" spans="55:55" hidden="1" x14ac:dyDescent="0.2">
      <c r="BC7270" s="6"/>
    </row>
    <row r="7271" spans="55:55" hidden="1" x14ac:dyDescent="0.2">
      <c r="BC7271" s="6"/>
    </row>
    <row r="7272" spans="55:55" hidden="1" x14ac:dyDescent="0.2">
      <c r="BC7272" s="6"/>
    </row>
    <row r="7273" spans="55:55" hidden="1" x14ac:dyDescent="0.2">
      <c r="BC7273" s="6"/>
    </row>
    <row r="7274" spans="55:55" hidden="1" x14ac:dyDescent="0.2">
      <c r="BC7274" s="6"/>
    </row>
    <row r="7275" spans="55:55" hidden="1" x14ac:dyDescent="0.2">
      <c r="BC7275" s="6"/>
    </row>
    <row r="7276" spans="55:55" hidden="1" x14ac:dyDescent="0.2">
      <c r="BC7276" s="6"/>
    </row>
    <row r="7277" spans="55:55" hidden="1" x14ac:dyDescent="0.2">
      <c r="BC7277" s="6"/>
    </row>
    <row r="7278" spans="55:55" hidden="1" x14ac:dyDescent="0.2">
      <c r="BC7278" s="6"/>
    </row>
    <row r="7279" spans="55:55" hidden="1" x14ac:dyDescent="0.2">
      <c r="BC7279" s="6"/>
    </row>
    <row r="7280" spans="55:55" hidden="1" x14ac:dyDescent="0.2">
      <c r="BC7280" s="6"/>
    </row>
    <row r="7281" spans="55:55" hidden="1" x14ac:dyDescent="0.2">
      <c r="BC7281" s="6"/>
    </row>
    <row r="7282" spans="55:55" hidden="1" x14ac:dyDescent="0.2">
      <c r="BC7282" s="6"/>
    </row>
    <row r="7283" spans="55:55" hidden="1" x14ac:dyDescent="0.2">
      <c r="BC7283" s="6"/>
    </row>
    <row r="7284" spans="55:55" hidden="1" x14ac:dyDescent="0.2">
      <c r="BC7284" s="6"/>
    </row>
    <row r="7285" spans="55:55" hidden="1" x14ac:dyDescent="0.2">
      <c r="BC7285" s="6"/>
    </row>
    <row r="7286" spans="55:55" hidden="1" x14ac:dyDescent="0.2">
      <c r="BC7286" s="6"/>
    </row>
    <row r="7287" spans="55:55" hidden="1" x14ac:dyDescent="0.2">
      <c r="BC7287" s="6"/>
    </row>
    <row r="7288" spans="55:55" hidden="1" x14ac:dyDescent="0.2">
      <c r="BC7288" s="6"/>
    </row>
    <row r="7289" spans="55:55" hidden="1" x14ac:dyDescent="0.2">
      <c r="BC7289" s="6"/>
    </row>
    <row r="7290" spans="55:55" hidden="1" x14ac:dyDescent="0.2">
      <c r="BC7290" s="6"/>
    </row>
    <row r="7291" spans="55:55" hidden="1" x14ac:dyDescent="0.2">
      <c r="BC7291" s="6"/>
    </row>
    <row r="7292" spans="55:55" hidden="1" x14ac:dyDescent="0.2">
      <c r="BC7292" s="6"/>
    </row>
    <row r="7293" spans="55:55" hidden="1" x14ac:dyDescent="0.2">
      <c r="BC7293" s="6"/>
    </row>
    <row r="7294" spans="55:55" hidden="1" x14ac:dyDescent="0.2">
      <c r="BC7294" s="6"/>
    </row>
    <row r="7295" spans="55:55" hidden="1" x14ac:dyDescent="0.2">
      <c r="BC7295" s="6"/>
    </row>
    <row r="7296" spans="55:55" hidden="1" x14ac:dyDescent="0.2">
      <c r="BC7296" s="6"/>
    </row>
    <row r="7297" spans="55:55" hidden="1" x14ac:dyDescent="0.2">
      <c r="BC7297" s="6"/>
    </row>
    <row r="7298" spans="55:55" hidden="1" x14ac:dyDescent="0.2">
      <c r="BC7298" s="6"/>
    </row>
    <row r="7299" spans="55:55" hidden="1" x14ac:dyDescent="0.2">
      <c r="BC7299" s="6"/>
    </row>
    <row r="7300" spans="55:55" hidden="1" x14ac:dyDescent="0.2">
      <c r="BC7300" s="6"/>
    </row>
    <row r="7301" spans="55:55" hidden="1" x14ac:dyDescent="0.2">
      <c r="BC7301" s="6"/>
    </row>
    <row r="7302" spans="55:55" hidden="1" x14ac:dyDescent="0.2">
      <c r="BC7302" s="6"/>
    </row>
    <row r="7303" spans="55:55" hidden="1" x14ac:dyDescent="0.2">
      <c r="BC7303" s="6"/>
    </row>
    <row r="7304" spans="55:55" hidden="1" x14ac:dyDescent="0.2">
      <c r="BC7304" s="6"/>
    </row>
    <row r="7305" spans="55:55" hidden="1" x14ac:dyDescent="0.2">
      <c r="BC7305" s="6"/>
    </row>
    <row r="7306" spans="55:55" hidden="1" x14ac:dyDescent="0.2">
      <c r="BC7306" s="6"/>
    </row>
    <row r="7307" spans="55:55" hidden="1" x14ac:dyDescent="0.2">
      <c r="BC7307" s="6"/>
    </row>
    <row r="7308" spans="55:55" hidden="1" x14ac:dyDescent="0.2">
      <c r="BC7308" s="6"/>
    </row>
    <row r="7309" spans="55:55" hidden="1" x14ac:dyDescent="0.2">
      <c r="BC7309" s="6"/>
    </row>
    <row r="7310" spans="55:55" hidden="1" x14ac:dyDescent="0.2">
      <c r="BC7310" s="6"/>
    </row>
    <row r="7311" spans="55:55" hidden="1" x14ac:dyDescent="0.2">
      <c r="BC7311" s="6"/>
    </row>
    <row r="7312" spans="55:55" hidden="1" x14ac:dyDescent="0.2">
      <c r="BC7312" s="6"/>
    </row>
    <row r="7313" spans="55:55" hidden="1" x14ac:dyDescent="0.2">
      <c r="BC7313" s="6"/>
    </row>
    <row r="7314" spans="55:55" hidden="1" x14ac:dyDescent="0.2">
      <c r="BC7314" s="6"/>
    </row>
    <row r="7315" spans="55:55" hidden="1" x14ac:dyDescent="0.2">
      <c r="BC7315" s="6"/>
    </row>
    <row r="7316" spans="55:55" hidden="1" x14ac:dyDescent="0.2">
      <c r="BC7316" s="6"/>
    </row>
    <row r="7317" spans="55:55" hidden="1" x14ac:dyDescent="0.2">
      <c r="BC7317" s="6"/>
    </row>
    <row r="7318" spans="55:55" hidden="1" x14ac:dyDescent="0.2">
      <c r="BC7318" s="6"/>
    </row>
    <row r="7319" spans="55:55" hidden="1" x14ac:dyDescent="0.2">
      <c r="BC7319" s="6"/>
    </row>
    <row r="7320" spans="55:55" hidden="1" x14ac:dyDescent="0.2">
      <c r="BC7320" s="6"/>
    </row>
    <row r="7321" spans="55:55" hidden="1" x14ac:dyDescent="0.2">
      <c r="BC7321" s="6"/>
    </row>
    <row r="7322" spans="55:55" hidden="1" x14ac:dyDescent="0.2">
      <c r="BC7322" s="6"/>
    </row>
    <row r="7323" spans="55:55" hidden="1" x14ac:dyDescent="0.2">
      <c r="BC7323" s="6"/>
    </row>
    <row r="7324" spans="55:55" hidden="1" x14ac:dyDescent="0.2">
      <c r="BC7324" s="6"/>
    </row>
    <row r="7325" spans="55:55" hidden="1" x14ac:dyDescent="0.2">
      <c r="BC7325" s="6"/>
    </row>
    <row r="7326" spans="55:55" hidden="1" x14ac:dyDescent="0.2">
      <c r="BC7326" s="6"/>
    </row>
    <row r="7327" spans="55:55" hidden="1" x14ac:dyDescent="0.2">
      <c r="BC7327" s="6"/>
    </row>
    <row r="7328" spans="55:55" hidden="1" x14ac:dyDescent="0.2">
      <c r="BC7328" s="6"/>
    </row>
    <row r="7329" spans="55:55" hidden="1" x14ac:dyDescent="0.2">
      <c r="BC7329" s="6"/>
    </row>
    <row r="7330" spans="55:55" hidden="1" x14ac:dyDescent="0.2">
      <c r="BC7330" s="6"/>
    </row>
    <row r="7331" spans="55:55" hidden="1" x14ac:dyDescent="0.2">
      <c r="BC7331" s="6"/>
    </row>
    <row r="7332" spans="55:55" hidden="1" x14ac:dyDescent="0.2">
      <c r="BC7332" s="6"/>
    </row>
    <row r="7333" spans="55:55" hidden="1" x14ac:dyDescent="0.2">
      <c r="BC7333" s="6"/>
    </row>
    <row r="7334" spans="55:55" hidden="1" x14ac:dyDescent="0.2">
      <c r="BC7334" s="6"/>
    </row>
    <row r="7335" spans="55:55" hidden="1" x14ac:dyDescent="0.2">
      <c r="BC7335" s="6"/>
    </row>
    <row r="7336" spans="55:55" hidden="1" x14ac:dyDescent="0.2">
      <c r="BC7336" s="6"/>
    </row>
    <row r="7337" spans="55:55" hidden="1" x14ac:dyDescent="0.2">
      <c r="BC7337" s="6"/>
    </row>
    <row r="7338" spans="55:55" hidden="1" x14ac:dyDescent="0.2">
      <c r="BC7338" s="6"/>
    </row>
    <row r="7339" spans="55:55" hidden="1" x14ac:dyDescent="0.2">
      <c r="BC7339" s="6"/>
    </row>
    <row r="7340" spans="55:55" hidden="1" x14ac:dyDescent="0.2">
      <c r="BC7340" s="6"/>
    </row>
    <row r="7341" spans="55:55" hidden="1" x14ac:dyDescent="0.2">
      <c r="BC7341" s="6"/>
    </row>
    <row r="7342" spans="55:55" hidden="1" x14ac:dyDescent="0.2">
      <c r="BC7342" s="6"/>
    </row>
    <row r="7343" spans="55:55" hidden="1" x14ac:dyDescent="0.2">
      <c r="BC7343" s="6"/>
    </row>
    <row r="7344" spans="55:55" hidden="1" x14ac:dyDescent="0.2">
      <c r="BC7344" s="6"/>
    </row>
    <row r="7345" spans="55:55" hidden="1" x14ac:dyDescent="0.2">
      <c r="BC7345" s="6"/>
    </row>
    <row r="7346" spans="55:55" hidden="1" x14ac:dyDescent="0.2">
      <c r="BC7346" s="6"/>
    </row>
    <row r="7347" spans="55:55" hidden="1" x14ac:dyDescent="0.2">
      <c r="BC7347" s="6"/>
    </row>
    <row r="7348" spans="55:55" hidden="1" x14ac:dyDescent="0.2">
      <c r="BC7348" s="6"/>
    </row>
    <row r="7349" spans="55:55" hidden="1" x14ac:dyDescent="0.2">
      <c r="BC7349" s="6"/>
    </row>
    <row r="7350" spans="55:55" hidden="1" x14ac:dyDescent="0.2">
      <c r="BC7350" s="6"/>
    </row>
    <row r="7351" spans="55:55" hidden="1" x14ac:dyDescent="0.2">
      <c r="BC7351" s="6"/>
    </row>
    <row r="7352" spans="55:55" hidden="1" x14ac:dyDescent="0.2">
      <c r="BC7352" s="6"/>
    </row>
    <row r="7353" spans="55:55" hidden="1" x14ac:dyDescent="0.2">
      <c r="BC7353" s="6"/>
    </row>
    <row r="7354" spans="55:55" hidden="1" x14ac:dyDescent="0.2">
      <c r="BC7354" s="6"/>
    </row>
    <row r="7355" spans="55:55" hidden="1" x14ac:dyDescent="0.2">
      <c r="BC7355" s="6"/>
    </row>
    <row r="7356" spans="55:55" hidden="1" x14ac:dyDescent="0.2">
      <c r="BC7356" s="6"/>
    </row>
    <row r="7357" spans="55:55" hidden="1" x14ac:dyDescent="0.2">
      <c r="BC7357" s="6"/>
    </row>
    <row r="7358" spans="55:55" hidden="1" x14ac:dyDescent="0.2">
      <c r="BC7358" s="6"/>
    </row>
    <row r="7359" spans="55:55" hidden="1" x14ac:dyDescent="0.2">
      <c r="BC7359" s="6"/>
    </row>
    <row r="7360" spans="55:55" hidden="1" x14ac:dyDescent="0.2">
      <c r="BC7360" s="6"/>
    </row>
    <row r="7361" spans="55:55" hidden="1" x14ac:dyDescent="0.2">
      <c r="BC7361" s="6"/>
    </row>
    <row r="7362" spans="55:55" hidden="1" x14ac:dyDescent="0.2">
      <c r="BC7362" s="6"/>
    </row>
    <row r="7363" spans="55:55" hidden="1" x14ac:dyDescent="0.2">
      <c r="BC7363" s="6"/>
    </row>
    <row r="7364" spans="55:55" hidden="1" x14ac:dyDescent="0.2">
      <c r="BC7364" s="6"/>
    </row>
    <row r="7365" spans="55:55" hidden="1" x14ac:dyDescent="0.2">
      <c r="BC7365" s="6"/>
    </row>
    <row r="7366" spans="55:55" hidden="1" x14ac:dyDescent="0.2">
      <c r="BC7366" s="6"/>
    </row>
    <row r="7367" spans="55:55" hidden="1" x14ac:dyDescent="0.2">
      <c r="BC7367" s="6"/>
    </row>
    <row r="7368" spans="55:55" hidden="1" x14ac:dyDescent="0.2">
      <c r="BC7368" s="6"/>
    </row>
    <row r="7369" spans="55:55" hidden="1" x14ac:dyDescent="0.2">
      <c r="BC7369" s="6"/>
    </row>
    <row r="7370" spans="55:55" hidden="1" x14ac:dyDescent="0.2">
      <c r="BC7370" s="6"/>
    </row>
    <row r="7371" spans="55:55" hidden="1" x14ac:dyDescent="0.2">
      <c r="BC7371" s="6"/>
    </row>
    <row r="7372" spans="55:55" hidden="1" x14ac:dyDescent="0.2">
      <c r="BC7372" s="6"/>
    </row>
    <row r="7373" spans="55:55" hidden="1" x14ac:dyDescent="0.2">
      <c r="BC7373" s="6"/>
    </row>
    <row r="7374" spans="55:55" hidden="1" x14ac:dyDescent="0.2">
      <c r="BC7374" s="6"/>
    </row>
    <row r="7375" spans="55:55" hidden="1" x14ac:dyDescent="0.2">
      <c r="BC7375" s="6"/>
    </row>
    <row r="7376" spans="55:55" hidden="1" x14ac:dyDescent="0.2">
      <c r="BC7376" s="6"/>
    </row>
    <row r="7377" spans="55:55" hidden="1" x14ac:dyDescent="0.2">
      <c r="BC7377" s="6"/>
    </row>
    <row r="7378" spans="55:55" hidden="1" x14ac:dyDescent="0.2">
      <c r="BC7378" s="6"/>
    </row>
    <row r="7379" spans="55:55" hidden="1" x14ac:dyDescent="0.2">
      <c r="BC7379" s="6"/>
    </row>
    <row r="7380" spans="55:55" hidden="1" x14ac:dyDescent="0.2">
      <c r="BC7380" s="6"/>
    </row>
    <row r="7381" spans="55:55" hidden="1" x14ac:dyDescent="0.2">
      <c r="BC7381" s="6"/>
    </row>
    <row r="7382" spans="55:55" hidden="1" x14ac:dyDescent="0.2">
      <c r="BC7382" s="6"/>
    </row>
    <row r="7383" spans="55:55" hidden="1" x14ac:dyDescent="0.2">
      <c r="BC7383" s="6"/>
    </row>
    <row r="7384" spans="55:55" hidden="1" x14ac:dyDescent="0.2">
      <c r="BC7384" s="6"/>
    </row>
    <row r="7385" spans="55:55" hidden="1" x14ac:dyDescent="0.2">
      <c r="BC7385" s="6"/>
    </row>
    <row r="7386" spans="55:55" hidden="1" x14ac:dyDescent="0.2">
      <c r="BC7386" s="6"/>
    </row>
    <row r="7387" spans="55:55" hidden="1" x14ac:dyDescent="0.2">
      <c r="BC7387" s="6"/>
    </row>
    <row r="7388" spans="55:55" hidden="1" x14ac:dyDescent="0.2">
      <c r="BC7388" s="6"/>
    </row>
    <row r="7389" spans="55:55" hidden="1" x14ac:dyDescent="0.2">
      <c r="BC7389" s="6"/>
    </row>
    <row r="7390" spans="55:55" hidden="1" x14ac:dyDescent="0.2">
      <c r="BC7390" s="6"/>
    </row>
    <row r="7391" spans="55:55" hidden="1" x14ac:dyDescent="0.2">
      <c r="BC7391" s="6"/>
    </row>
    <row r="7392" spans="55:55" hidden="1" x14ac:dyDescent="0.2">
      <c r="BC7392" s="6"/>
    </row>
    <row r="7393" spans="55:55" hidden="1" x14ac:dyDescent="0.2">
      <c r="BC7393" s="6"/>
    </row>
    <row r="7394" spans="55:55" hidden="1" x14ac:dyDescent="0.2">
      <c r="BC7394" s="6"/>
    </row>
    <row r="7395" spans="55:55" hidden="1" x14ac:dyDescent="0.2">
      <c r="BC7395" s="6"/>
    </row>
    <row r="7396" spans="55:55" hidden="1" x14ac:dyDescent="0.2">
      <c r="BC7396" s="6"/>
    </row>
    <row r="7397" spans="55:55" hidden="1" x14ac:dyDescent="0.2">
      <c r="BC7397" s="6"/>
    </row>
    <row r="7398" spans="55:55" hidden="1" x14ac:dyDescent="0.2">
      <c r="BC7398" s="6"/>
    </row>
    <row r="7399" spans="55:55" hidden="1" x14ac:dyDescent="0.2">
      <c r="BC7399" s="6"/>
    </row>
    <row r="7400" spans="55:55" hidden="1" x14ac:dyDescent="0.2">
      <c r="BC7400" s="6"/>
    </row>
    <row r="7401" spans="55:55" hidden="1" x14ac:dyDescent="0.2">
      <c r="BC7401" s="6"/>
    </row>
    <row r="7402" spans="55:55" hidden="1" x14ac:dyDescent="0.2">
      <c r="BC7402" s="6"/>
    </row>
    <row r="7403" spans="55:55" hidden="1" x14ac:dyDescent="0.2">
      <c r="BC7403" s="6"/>
    </row>
    <row r="7404" spans="55:55" hidden="1" x14ac:dyDescent="0.2">
      <c r="BC7404" s="6"/>
    </row>
    <row r="7405" spans="55:55" hidden="1" x14ac:dyDescent="0.2">
      <c r="BC7405" s="6"/>
    </row>
    <row r="7406" spans="55:55" hidden="1" x14ac:dyDescent="0.2">
      <c r="BC7406" s="6"/>
    </row>
    <row r="7407" spans="55:55" hidden="1" x14ac:dyDescent="0.2">
      <c r="BC7407" s="6"/>
    </row>
    <row r="7408" spans="55:55" hidden="1" x14ac:dyDescent="0.2">
      <c r="BC7408" s="6"/>
    </row>
    <row r="7409" spans="55:55" hidden="1" x14ac:dyDescent="0.2">
      <c r="BC7409" s="6"/>
    </row>
    <row r="7410" spans="55:55" hidden="1" x14ac:dyDescent="0.2">
      <c r="BC7410" s="6"/>
    </row>
    <row r="7411" spans="55:55" hidden="1" x14ac:dyDescent="0.2">
      <c r="BC7411" s="6"/>
    </row>
    <row r="7412" spans="55:55" hidden="1" x14ac:dyDescent="0.2">
      <c r="BC7412" s="6"/>
    </row>
    <row r="7413" spans="55:55" hidden="1" x14ac:dyDescent="0.2">
      <c r="BC7413" s="6"/>
    </row>
    <row r="7414" spans="55:55" hidden="1" x14ac:dyDescent="0.2">
      <c r="BC7414" s="6"/>
    </row>
    <row r="7415" spans="55:55" hidden="1" x14ac:dyDescent="0.2">
      <c r="BC7415" s="6"/>
    </row>
    <row r="7416" spans="55:55" hidden="1" x14ac:dyDescent="0.2">
      <c r="BC7416" s="6"/>
    </row>
    <row r="7417" spans="55:55" hidden="1" x14ac:dyDescent="0.2">
      <c r="BC7417" s="6"/>
    </row>
    <row r="7418" spans="55:55" hidden="1" x14ac:dyDescent="0.2">
      <c r="BC7418" s="6"/>
    </row>
    <row r="7419" spans="55:55" hidden="1" x14ac:dyDescent="0.2">
      <c r="BC7419" s="6"/>
    </row>
    <row r="7420" spans="55:55" hidden="1" x14ac:dyDescent="0.2">
      <c r="BC7420" s="6"/>
    </row>
    <row r="7421" spans="55:55" hidden="1" x14ac:dyDescent="0.2">
      <c r="BC7421" s="6"/>
    </row>
    <row r="7422" spans="55:55" hidden="1" x14ac:dyDescent="0.2">
      <c r="BC7422" s="6"/>
    </row>
    <row r="7423" spans="55:55" hidden="1" x14ac:dyDescent="0.2">
      <c r="BC7423" s="6"/>
    </row>
    <row r="7424" spans="55:55" hidden="1" x14ac:dyDescent="0.2">
      <c r="BC7424" s="6"/>
    </row>
    <row r="7425" spans="55:55" hidden="1" x14ac:dyDescent="0.2">
      <c r="BC7425" s="6"/>
    </row>
    <row r="7426" spans="55:55" hidden="1" x14ac:dyDescent="0.2">
      <c r="BC7426" s="6"/>
    </row>
    <row r="7427" spans="55:55" hidden="1" x14ac:dyDescent="0.2">
      <c r="BC7427" s="6"/>
    </row>
    <row r="7428" spans="55:55" hidden="1" x14ac:dyDescent="0.2">
      <c r="BC7428" s="6"/>
    </row>
    <row r="7429" spans="55:55" hidden="1" x14ac:dyDescent="0.2">
      <c r="BC7429" s="6"/>
    </row>
    <row r="7430" spans="55:55" hidden="1" x14ac:dyDescent="0.2">
      <c r="BC7430" s="6"/>
    </row>
    <row r="7431" spans="55:55" hidden="1" x14ac:dyDescent="0.2">
      <c r="BC7431" s="6"/>
    </row>
    <row r="7432" spans="55:55" hidden="1" x14ac:dyDescent="0.2">
      <c r="BC7432" s="6"/>
    </row>
    <row r="7433" spans="55:55" hidden="1" x14ac:dyDescent="0.2">
      <c r="BC7433" s="6"/>
    </row>
    <row r="7434" spans="55:55" hidden="1" x14ac:dyDescent="0.2">
      <c r="BC7434" s="6"/>
    </row>
    <row r="7435" spans="55:55" hidden="1" x14ac:dyDescent="0.2">
      <c r="BC7435" s="6"/>
    </row>
    <row r="7436" spans="55:55" hidden="1" x14ac:dyDescent="0.2">
      <c r="BC7436" s="6"/>
    </row>
    <row r="7437" spans="55:55" hidden="1" x14ac:dyDescent="0.2">
      <c r="BC7437" s="6"/>
    </row>
    <row r="7438" spans="55:55" hidden="1" x14ac:dyDescent="0.2">
      <c r="BC7438" s="6"/>
    </row>
    <row r="7439" spans="55:55" hidden="1" x14ac:dyDescent="0.2">
      <c r="BC7439" s="6"/>
    </row>
    <row r="7440" spans="55:55" hidden="1" x14ac:dyDescent="0.2">
      <c r="BC7440" s="6"/>
    </row>
    <row r="7441" spans="55:55" hidden="1" x14ac:dyDescent="0.2">
      <c r="BC7441" s="6"/>
    </row>
    <row r="7442" spans="55:55" hidden="1" x14ac:dyDescent="0.2">
      <c r="BC7442" s="6"/>
    </row>
    <row r="7443" spans="55:55" hidden="1" x14ac:dyDescent="0.2">
      <c r="BC7443" s="6"/>
    </row>
    <row r="7444" spans="55:55" hidden="1" x14ac:dyDescent="0.2">
      <c r="BC7444" s="6"/>
    </row>
    <row r="7445" spans="55:55" hidden="1" x14ac:dyDescent="0.2">
      <c r="BC7445" s="6"/>
    </row>
    <row r="7446" spans="55:55" hidden="1" x14ac:dyDescent="0.2">
      <c r="BC7446" s="6"/>
    </row>
    <row r="7447" spans="55:55" hidden="1" x14ac:dyDescent="0.2">
      <c r="BC7447" s="6"/>
    </row>
    <row r="7448" spans="55:55" hidden="1" x14ac:dyDescent="0.2">
      <c r="BC7448" s="6"/>
    </row>
    <row r="7449" spans="55:55" hidden="1" x14ac:dyDescent="0.2">
      <c r="BC7449" s="6"/>
    </row>
    <row r="7450" spans="55:55" hidden="1" x14ac:dyDescent="0.2">
      <c r="BC7450" s="6"/>
    </row>
    <row r="7451" spans="55:55" hidden="1" x14ac:dyDescent="0.2">
      <c r="BC7451" s="6"/>
    </row>
    <row r="7452" spans="55:55" hidden="1" x14ac:dyDescent="0.2">
      <c r="BC7452" s="6"/>
    </row>
    <row r="7453" spans="55:55" hidden="1" x14ac:dyDescent="0.2">
      <c r="BC7453" s="6"/>
    </row>
    <row r="7454" spans="55:55" hidden="1" x14ac:dyDescent="0.2">
      <c r="BC7454" s="6"/>
    </row>
    <row r="7455" spans="55:55" hidden="1" x14ac:dyDescent="0.2">
      <c r="BC7455" s="6"/>
    </row>
    <row r="7456" spans="55:55" hidden="1" x14ac:dyDescent="0.2">
      <c r="BC7456" s="6"/>
    </row>
    <row r="7457" spans="55:55" hidden="1" x14ac:dyDescent="0.2">
      <c r="BC7457" s="6"/>
    </row>
    <row r="7458" spans="55:55" hidden="1" x14ac:dyDescent="0.2">
      <c r="BC7458" s="6"/>
    </row>
    <row r="7459" spans="55:55" hidden="1" x14ac:dyDescent="0.2">
      <c r="BC7459" s="6"/>
    </row>
    <row r="7460" spans="55:55" hidden="1" x14ac:dyDescent="0.2">
      <c r="BC7460" s="6"/>
    </row>
    <row r="7461" spans="55:55" hidden="1" x14ac:dyDescent="0.2">
      <c r="BC7461" s="6"/>
    </row>
    <row r="7462" spans="55:55" hidden="1" x14ac:dyDescent="0.2">
      <c r="BC7462" s="6"/>
    </row>
    <row r="7463" spans="55:55" hidden="1" x14ac:dyDescent="0.2">
      <c r="BC7463" s="6"/>
    </row>
    <row r="7464" spans="55:55" hidden="1" x14ac:dyDescent="0.2">
      <c r="BC7464" s="6"/>
    </row>
    <row r="7465" spans="55:55" hidden="1" x14ac:dyDescent="0.2">
      <c r="BC7465" s="6"/>
    </row>
    <row r="7466" spans="55:55" hidden="1" x14ac:dyDescent="0.2">
      <c r="BC7466" s="6"/>
    </row>
    <row r="7467" spans="55:55" hidden="1" x14ac:dyDescent="0.2">
      <c r="BC7467" s="6"/>
    </row>
    <row r="7468" spans="55:55" hidden="1" x14ac:dyDescent="0.2">
      <c r="BC7468" s="6"/>
    </row>
    <row r="7469" spans="55:55" hidden="1" x14ac:dyDescent="0.2">
      <c r="BC7469" s="6"/>
    </row>
    <row r="7470" spans="55:55" hidden="1" x14ac:dyDescent="0.2">
      <c r="BC7470" s="6"/>
    </row>
    <row r="7471" spans="55:55" hidden="1" x14ac:dyDescent="0.2">
      <c r="BC7471" s="6"/>
    </row>
    <row r="7472" spans="55:55" hidden="1" x14ac:dyDescent="0.2">
      <c r="BC7472" s="6"/>
    </row>
    <row r="7473" spans="55:55" hidden="1" x14ac:dyDescent="0.2">
      <c r="BC7473" s="6"/>
    </row>
    <row r="7474" spans="55:55" hidden="1" x14ac:dyDescent="0.2">
      <c r="BC7474" s="6"/>
    </row>
    <row r="7475" spans="55:55" hidden="1" x14ac:dyDescent="0.2">
      <c r="BC7475" s="6"/>
    </row>
    <row r="7476" spans="55:55" hidden="1" x14ac:dyDescent="0.2">
      <c r="BC7476" s="6"/>
    </row>
    <row r="7477" spans="55:55" hidden="1" x14ac:dyDescent="0.2">
      <c r="BC7477" s="6"/>
    </row>
    <row r="7478" spans="55:55" hidden="1" x14ac:dyDescent="0.2">
      <c r="BC7478" s="6"/>
    </row>
    <row r="7479" spans="55:55" hidden="1" x14ac:dyDescent="0.2">
      <c r="BC7479" s="6"/>
    </row>
    <row r="7480" spans="55:55" hidden="1" x14ac:dyDescent="0.2">
      <c r="BC7480" s="6"/>
    </row>
    <row r="7481" spans="55:55" hidden="1" x14ac:dyDescent="0.2">
      <c r="BC7481" s="6"/>
    </row>
    <row r="7482" spans="55:55" hidden="1" x14ac:dyDescent="0.2">
      <c r="BC7482" s="6"/>
    </row>
    <row r="7483" spans="55:55" hidden="1" x14ac:dyDescent="0.2">
      <c r="BC7483" s="6"/>
    </row>
    <row r="7484" spans="55:55" hidden="1" x14ac:dyDescent="0.2">
      <c r="BC7484" s="6"/>
    </row>
    <row r="7485" spans="55:55" hidden="1" x14ac:dyDescent="0.2">
      <c r="BC7485" s="6"/>
    </row>
    <row r="7486" spans="55:55" hidden="1" x14ac:dyDescent="0.2">
      <c r="BC7486" s="6"/>
    </row>
    <row r="7487" spans="55:55" hidden="1" x14ac:dyDescent="0.2">
      <c r="BC7487" s="6"/>
    </row>
    <row r="7488" spans="55:55" hidden="1" x14ac:dyDescent="0.2">
      <c r="BC7488" s="6"/>
    </row>
    <row r="7489" spans="55:55" hidden="1" x14ac:dyDescent="0.2">
      <c r="BC7489" s="6"/>
    </row>
    <row r="7490" spans="55:55" hidden="1" x14ac:dyDescent="0.2">
      <c r="BC7490" s="6"/>
    </row>
    <row r="7491" spans="55:55" hidden="1" x14ac:dyDescent="0.2">
      <c r="BC7491" s="6"/>
    </row>
    <row r="7492" spans="55:55" hidden="1" x14ac:dyDescent="0.2">
      <c r="BC7492" s="6"/>
    </row>
    <row r="7493" spans="55:55" hidden="1" x14ac:dyDescent="0.2">
      <c r="BC7493" s="6"/>
    </row>
    <row r="7494" spans="55:55" hidden="1" x14ac:dyDescent="0.2">
      <c r="BC7494" s="6"/>
    </row>
    <row r="7495" spans="55:55" hidden="1" x14ac:dyDescent="0.2">
      <c r="BC7495" s="6"/>
    </row>
    <row r="7496" spans="55:55" hidden="1" x14ac:dyDescent="0.2">
      <c r="BC7496" s="6"/>
    </row>
    <row r="7497" spans="55:55" hidden="1" x14ac:dyDescent="0.2">
      <c r="BC7497" s="6"/>
    </row>
    <row r="7498" spans="55:55" hidden="1" x14ac:dyDescent="0.2">
      <c r="BC7498" s="6"/>
    </row>
    <row r="7499" spans="55:55" hidden="1" x14ac:dyDescent="0.2">
      <c r="BC7499" s="6"/>
    </row>
    <row r="7500" spans="55:55" hidden="1" x14ac:dyDescent="0.2">
      <c r="BC7500" s="6"/>
    </row>
    <row r="7501" spans="55:55" hidden="1" x14ac:dyDescent="0.2">
      <c r="BC7501" s="6"/>
    </row>
    <row r="7502" spans="55:55" hidden="1" x14ac:dyDescent="0.2">
      <c r="BC7502" s="6"/>
    </row>
    <row r="7503" spans="55:55" hidden="1" x14ac:dyDescent="0.2">
      <c r="BC7503" s="6"/>
    </row>
    <row r="7504" spans="55:55" hidden="1" x14ac:dyDescent="0.2">
      <c r="BC7504" s="6"/>
    </row>
    <row r="7505" spans="55:55" hidden="1" x14ac:dyDescent="0.2">
      <c r="BC7505" s="6"/>
    </row>
    <row r="7506" spans="55:55" hidden="1" x14ac:dyDescent="0.2">
      <c r="BC7506" s="6"/>
    </row>
    <row r="7507" spans="55:55" hidden="1" x14ac:dyDescent="0.2">
      <c r="BC7507" s="6"/>
    </row>
    <row r="7508" spans="55:55" hidden="1" x14ac:dyDescent="0.2">
      <c r="BC7508" s="6"/>
    </row>
    <row r="7509" spans="55:55" hidden="1" x14ac:dyDescent="0.2">
      <c r="BC7509" s="6"/>
    </row>
    <row r="7510" spans="55:55" hidden="1" x14ac:dyDescent="0.2">
      <c r="BC7510" s="6"/>
    </row>
    <row r="7511" spans="55:55" hidden="1" x14ac:dyDescent="0.2">
      <c r="BC7511" s="6"/>
    </row>
    <row r="7512" spans="55:55" hidden="1" x14ac:dyDescent="0.2">
      <c r="BC7512" s="6"/>
    </row>
    <row r="7513" spans="55:55" hidden="1" x14ac:dyDescent="0.2">
      <c r="BC7513" s="6"/>
    </row>
    <row r="7514" spans="55:55" hidden="1" x14ac:dyDescent="0.2">
      <c r="BC7514" s="6"/>
    </row>
    <row r="7515" spans="55:55" hidden="1" x14ac:dyDescent="0.2">
      <c r="BC7515" s="6"/>
    </row>
    <row r="7516" spans="55:55" hidden="1" x14ac:dyDescent="0.2">
      <c r="BC7516" s="6"/>
    </row>
    <row r="7517" spans="55:55" hidden="1" x14ac:dyDescent="0.2">
      <c r="BC7517" s="6"/>
    </row>
    <row r="7518" spans="55:55" hidden="1" x14ac:dyDescent="0.2">
      <c r="BC7518" s="6"/>
    </row>
    <row r="7519" spans="55:55" hidden="1" x14ac:dyDescent="0.2">
      <c r="BC7519" s="6"/>
    </row>
    <row r="7520" spans="55:55" hidden="1" x14ac:dyDescent="0.2">
      <c r="BC7520" s="6"/>
    </row>
    <row r="7521" spans="55:55" hidden="1" x14ac:dyDescent="0.2">
      <c r="BC7521" s="6"/>
    </row>
    <row r="7522" spans="55:55" hidden="1" x14ac:dyDescent="0.2">
      <c r="BC7522" s="6"/>
    </row>
    <row r="7523" spans="55:55" hidden="1" x14ac:dyDescent="0.2">
      <c r="BC7523" s="6"/>
    </row>
    <row r="7524" spans="55:55" hidden="1" x14ac:dyDescent="0.2">
      <c r="BC7524" s="6"/>
    </row>
    <row r="7525" spans="55:55" hidden="1" x14ac:dyDescent="0.2">
      <c r="BC7525" s="6"/>
    </row>
    <row r="7526" spans="55:55" hidden="1" x14ac:dyDescent="0.2">
      <c r="BC7526" s="6"/>
    </row>
    <row r="7527" spans="55:55" hidden="1" x14ac:dyDescent="0.2">
      <c r="BC7527" s="6"/>
    </row>
    <row r="7528" spans="55:55" hidden="1" x14ac:dyDescent="0.2">
      <c r="BC7528" s="6"/>
    </row>
    <row r="7529" spans="55:55" hidden="1" x14ac:dyDescent="0.2">
      <c r="BC7529" s="6"/>
    </row>
    <row r="7530" spans="55:55" hidden="1" x14ac:dyDescent="0.2">
      <c r="BC7530" s="6"/>
    </row>
    <row r="7531" spans="55:55" hidden="1" x14ac:dyDescent="0.2">
      <c r="BC7531" s="6"/>
    </row>
    <row r="7532" spans="55:55" hidden="1" x14ac:dyDescent="0.2">
      <c r="BC7532" s="6"/>
    </row>
    <row r="7533" spans="55:55" hidden="1" x14ac:dyDescent="0.2">
      <c r="BC7533" s="6"/>
    </row>
    <row r="7534" spans="55:55" hidden="1" x14ac:dyDescent="0.2">
      <c r="BC7534" s="6"/>
    </row>
    <row r="7535" spans="55:55" hidden="1" x14ac:dyDescent="0.2">
      <c r="BC7535" s="6"/>
    </row>
    <row r="7536" spans="55:55" hidden="1" x14ac:dyDescent="0.2">
      <c r="BC7536" s="6"/>
    </row>
    <row r="7537" spans="55:55" hidden="1" x14ac:dyDescent="0.2">
      <c r="BC7537" s="6"/>
    </row>
    <row r="7538" spans="55:55" hidden="1" x14ac:dyDescent="0.2">
      <c r="BC7538" s="6"/>
    </row>
    <row r="7539" spans="55:55" hidden="1" x14ac:dyDescent="0.2">
      <c r="BC7539" s="6"/>
    </row>
    <row r="7540" spans="55:55" hidden="1" x14ac:dyDescent="0.2">
      <c r="BC7540" s="6"/>
    </row>
    <row r="7541" spans="55:55" hidden="1" x14ac:dyDescent="0.2">
      <c r="BC7541" s="6"/>
    </row>
    <row r="7542" spans="55:55" hidden="1" x14ac:dyDescent="0.2">
      <c r="BC7542" s="6"/>
    </row>
    <row r="7543" spans="55:55" hidden="1" x14ac:dyDescent="0.2">
      <c r="BC7543" s="6"/>
    </row>
    <row r="7544" spans="55:55" hidden="1" x14ac:dyDescent="0.2">
      <c r="BC7544" s="6"/>
    </row>
    <row r="7545" spans="55:55" hidden="1" x14ac:dyDescent="0.2">
      <c r="BC7545" s="6"/>
    </row>
    <row r="7546" spans="55:55" hidden="1" x14ac:dyDescent="0.2">
      <c r="BC7546" s="6"/>
    </row>
    <row r="7547" spans="55:55" hidden="1" x14ac:dyDescent="0.2">
      <c r="BC7547" s="6"/>
    </row>
    <row r="7548" spans="55:55" hidden="1" x14ac:dyDescent="0.2">
      <c r="BC7548" s="6"/>
    </row>
    <row r="7549" spans="55:55" hidden="1" x14ac:dyDescent="0.2">
      <c r="BC7549" s="6"/>
    </row>
    <row r="7550" spans="55:55" hidden="1" x14ac:dyDescent="0.2">
      <c r="BC7550" s="6"/>
    </row>
    <row r="7551" spans="55:55" hidden="1" x14ac:dyDescent="0.2">
      <c r="BC7551" s="6"/>
    </row>
    <row r="7552" spans="55:55" hidden="1" x14ac:dyDescent="0.2">
      <c r="BC7552" s="6"/>
    </row>
    <row r="7553" spans="55:55" hidden="1" x14ac:dyDescent="0.2">
      <c r="BC7553" s="6"/>
    </row>
    <row r="7554" spans="55:55" hidden="1" x14ac:dyDescent="0.2">
      <c r="BC7554" s="6"/>
    </row>
    <row r="7555" spans="55:55" hidden="1" x14ac:dyDescent="0.2">
      <c r="BC7555" s="6"/>
    </row>
    <row r="7556" spans="55:55" hidden="1" x14ac:dyDescent="0.2">
      <c r="BC7556" s="6"/>
    </row>
    <row r="7557" spans="55:55" hidden="1" x14ac:dyDescent="0.2">
      <c r="BC7557" s="6"/>
    </row>
    <row r="7558" spans="55:55" hidden="1" x14ac:dyDescent="0.2">
      <c r="BC7558" s="6"/>
    </row>
    <row r="7559" spans="55:55" hidden="1" x14ac:dyDescent="0.2">
      <c r="BC7559" s="6"/>
    </row>
    <row r="7560" spans="55:55" hidden="1" x14ac:dyDescent="0.2">
      <c r="BC7560" s="6"/>
    </row>
    <row r="7561" spans="55:55" hidden="1" x14ac:dyDescent="0.2">
      <c r="BC7561" s="6"/>
    </row>
    <row r="7562" spans="55:55" hidden="1" x14ac:dyDescent="0.2">
      <c r="BC7562" s="6"/>
    </row>
    <row r="7563" spans="55:55" hidden="1" x14ac:dyDescent="0.2">
      <c r="BC7563" s="6"/>
    </row>
    <row r="7564" spans="55:55" hidden="1" x14ac:dyDescent="0.2">
      <c r="BC7564" s="6"/>
    </row>
    <row r="7565" spans="55:55" hidden="1" x14ac:dyDescent="0.2">
      <c r="BC7565" s="6"/>
    </row>
    <row r="7566" spans="55:55" hidden="1" x14ac:dyDescent="0.2">
      <c r="BC7566" s="6"/>
    </row>
    <row r="7567" spans="55:55" hidden="1" x14ac:dyDescent="0.2">
      <c r="BC7567" s="6"/>
    </row>
    <row r="7568" spans="55:55" hidden="1" x14ac:dyDescent="0.2">
      <c r="BC7568" s="6"/>
    </row>
    <row r="7569" spans="55:55" hidden="1" x14ac:dyDescent="0.2">
      <c r="BC7569" s="6"/>
    </row>
    <row r="7570" spans="55:55" hidden="1" x14ac:dyDescent="0.2">
      <c r="BC7570" s="6"/>
    </row>
    <row r="7571" spans="55:55" hidden="1" x14ac:dyDescent="0.2">
      <c r="BC7571" s="6"/>
    </row>
    <row r="7572" spans="55:55" hidden="1" x14ac:dyDescent="0.2">
      <c r="BC7572" s="6"/>
    </row>
    <row r="7573" spans="55:55" hidden="1" x14ac:dyDescent="0.2">
      <c r="BC7573" s="6"/>
    </row>
    <row r="7574" spans="55:55" hidden="1" x14ac:dyDescent="0.2">
      <c r="BC7574" s="6"/>
    </row>
    <row r="7575" spans="55:55" hidden="1" x14ac:dyDescent="0.2">
      <c r="BC7575" s="6"/>
    </row>
    <row r="7576" spans="55:55" hidden="1" x14ac:dyDescent="0.2">
      <c r="BC7576" s="6"/>
    </row>
    <row r="7577" spans="55:55" hidden="1" x14ac:dyDescent="0.2">
      <c r="BC7577" s="6"/>
    </row>
    <row r="7578" spans="55:55" hidden="1" x14ac:dyDescent="0.2">
      <c r="BC7578" s="6"/>
    </row>
    <row r="7579" spans="55:55" hidden="1" x14ac:dyDescent="0.2">
      <c r="BC7579" s="6"/>
    </row>
    <row r="7580" spans="55:55" hidden="1" x14ac:dyDescent="0.2">
      <c r="BC7580" s="6"/>
    </row>
    <row r="7581" spans="55:55" hidden="1" x14ac:dyDescent="0.2">
      <c r="BC7581" s="6"/>
    </row>
    <row r="7582" spans="55:55" hidden="1" x14ac:dyDescent="0.2">
      <c r="BC7582" s="6"/>
    </row>
    <row r="7583" spans="55:55" hidden="1" x14ac:dyDescent="0.2">
      <c r="BC7583" s="6"/>
    </row>
    <row r="7584" spans="55:55" hidden="1" x14ac:dyDescent="0.2">
      <c r="BC7584" s="6"/>
    </row>
    <row r="7585" spans="55:55" hidden="1" x14ac:dyDescent="0.2">
      <c r="BC7585" s="6"/>
    </row>
    <row r="7586" spans="55:55" hidden="1" x14ac:dyDescent="0.2">
      <c r="BC7586" s="6"/>
    </row>
    <row r="7587" spans="55:55" hidden="1" x14ac:dyDescent="0.2">
      <c r="BC7587" s="6"/>
    </row>
    <row r="7588" spans="55:55" hidden="1" x14ac:dyDescent="0.2">
      <c r="BC7588" s="6"/>
    </row>
    <row r="7589" spans="55:55" hidden="1" x14ac:dyDescent="0.2">
      <c r="BC7589" s="6"/>
    </row>
    <row r="7590" spans="55:55" hidden="1" x14ac:dyDescent="0.2">
      <c r="BC7590" s="6"/>
    </row>
    <row r="7591" spans="55:55" hidden="1" x14ac:dyDescent="0.2">
      <c r="BC7591" s="6"/>
    </row>
    <row r="7592" spans="55:55" hidden="1" x14ac:dyDescent="0.2">
      <c r="BC7592" s="6"/>
    </row>
    <row r="7593" spans="55:55" hidden="1" x14ac:dyDescent="0.2">
      <c r="BC7593" s="6"/>
    </row>
    <row r="7594" spans="55:55" hidden="1" x14ac:dyDescent="0.2">
      <c r="BC7594" s="6"/>
    </row>
    <row r="7595" spans="55:55" hidden="1" x14ac:dyDescent="0.2">
      <c r="BC7595" s="6"/>
    </row>
    <row r="7596" spans="55:55" hidden="1" x14ac:dyDescent="0.2">
      <c r="BC7596" s="6"/>
    </row>
    <row r="7597" spans="55:55" hidden="1" x14ac:dyDescent="0.2">
      <c r="BC7597" s="6"/>
    </row>
    <row r="7598" spans="55:55" hidden="1" x14ac:dyDescent="0.2">
      <c r="BC7598" s="6"/>
    </row>
    <row r="7599" spans="55:55" hidden="1" x14ac:dyDescent="0.2">
      <c r="BC7599" s="6"/>
    </row>
    <row r="7600" spans="55:55" hidden="1" x14ac:dyDescent="0.2">
      <c r="BC7600" s="6"/>
    </row>
    <row r="7601" spans="55:55" hidden="1" x14ac:dyDescent="0.2">
      <c r="BC7601" s="6"/>
    </row>
    <row r="7602" spans="55:55" hidden="1" x14ac:dyDescent="0.2">
      <c r="BC7602" s="6"/>
    </row>
    <row r="7603" spans="55:55" hidden="1" x14ac:dyDescent="0.2">
      <c r="BC7603" s="6"/>
    </row>
    <row r="7604" spans="55:55" hidden="1" x14ac:dyDescent="0.2">
      <c r="BC7604" s="6"/>
    </row>
    <row r="7605" spans="55:55" hidden="1" x14ac:dyDescent="0.2">
      <c r="BC7605" s="6"/>
    </row>
    <row r="7606" spans="55:55" hidden="1" x14ac:dyDescent="0.2">
      <c r="BC7606" s="6"/>
    </row>
    <row r="7607" spans="55:55" hidden="1" x14ac:dyDescent="0.2">
      <c r="BC7607" s="6"/>
    </row>
    <row r="7608" spans="55:55" hidden="1" x14ac:dyDescent="0.2">
      <c r="BC7608" s="6"/>
    </row>
    <row r="7609" spans="55:55" hidden="1" x14ac:dyDescent="0.2">
      <c r="BC7609" s="6"/>
    </row>
    <row r="7610" spans="55:55" hidden="1" x14ac:dyDescent="0.2">
      <c r="BC7610" s="6"/>
    </row>
    <row r="7611" spans="55:55" hidden="1" x14ac:dyDescent="0.2">
      <c r="BC7611" s="6"/>
    </row>
    <row r="7612" spans="55:55" hidden="1" x14ac:dyDescent="0.2">
      <c r="BC7612" s="6"/>
    </row>
    <row r="7613" spans="55:55" hidden="1" x14ac:dyDescent="0.2">
      <c r="BC7613" s="6"/>
    </row>
    <row r="7614" spans="55:55" hidden="1" x14ac:dyDescent="0.2">
      <c r="BC7614" s="6"/>
    </row>
    <row r="7615" spans="55:55" hidden="1" x14ac:dyDescent="0.2">
      <c r="BC7615" s="6"/>
    </row>
    <row r="7616" spans="55:55" hidden="1" x14ac:dyDescent="0.2">
      <c r="BC7616" s="6"/>
    </row>
    <row r="7617" spans="55:55" hidden="1" x14ac:dyDescent="0.2">
      <c r="BC7617" s="6"/>
    </row>
    <row r="7618" spans="55:55" hidden="1" x14ac:dyDescent="0.2">
      <c r="BC7618" s="6"/>
    </row>
    <row r="7619" spans="55:55" hidden="1" x14ac:dyDescent="0.2">
      <c r="BC7619" s="6"/>
    </row>
    <row r="7620" spans="55:55" hidden="1" x14ac:dyDescent="0.2">
      <c r="BC7620" s="6"/>
    </row>
    <row r="7621" spans="55:55" hidden="1" x14ac:dyDescent="0.2">
      <c r="BC7621" s="6"/>
    </row>
    <row r="7622" spans="55:55" hidden="1" x14ac:dyDescent="0.2">
      <c r="BC7622" s="6"/>
    </row>
    <row r="7623" spans="55:55" hidden="1" x14ac:dyDescent="0.2">
      <c r="BC7623" s="6"/>
    </row>
    <row r="7624" spans="55:55" hidden="1" x14ac:dyDescent="0.2">
      <c r="BC7624" s="6"/>
    </row>
    <row r="7625" spans="55:55" hidden="1" x14ac:dyDescent="0.2">
      <c r="BC7625" s="6"/>
    </row>
    <row r="7626" spans="55:55" hidden="1" x14ac:dyDescent="0.2">
      <c r="BC7626" s="6"/>
    </row>
    <row r="7627" spans="55:55" hidden="1" x14ac:dyDescent="0.2">
      <c r="BC7627" s="6"/>
    </row>
    <row r="7628" spans="55:55" hidden="1" x14ac:dyDescent="0.2">
      <c r="BC7628" s="6"/>
    </row>
    <row r="7629" spans="55:55" hidden="1" x14ac:dyDescent="0.2">
      <c r="BC7629" s="6"/>
    </row>
    <row r="7630" spans="55:55" hidden="1" x14ac:dyDescent="0.2">
      <c r="BC7630" s="6"/>
    </row>
    <row r="7631" spans="55:55" hidden="1" x14ac:dyDescent="0.2">
      <c r="BC7631" s="6"/>
    </row>
    <row r="7632" spans="55:55" hidden="1" x14ac:dyDescent="0.2">
      <c r="BC7632" s="6"/>
    </row>
    <row r="7633" spans="55:55" hidden="1" x14ac:dyDescent="0.2">
      <c r="BC7633" s="6"/>
    </row>
    <row r="7634" spans="55:55" hidden="1" x14ac:dyDescent="0.2">
      <c r="BC7634" s="6"/>
    </row>
    <row r="7635" spans="55:55" hidden="1" x14ac:dyDescent="0.2">
      <c r="BC7635" s="6"/>
    </row>
    <row r="7636" spans="55:55" hidden="1" x14ac:dyDescent="0.2">
      <c r="BC7636" s="6"/>
    </row>
    <row r="7637" spans="55:55" hidden="1" x14ac:dyDescent="0.2">
      <c r="BC7637" s="6"/>
    </row>
    <row r="7638" spans="55:55" hidden="1" x14ac:dyDescent="0.2">
      <c r="BC7638" s="6"/>
    </row>
    <row r="7639" spans="55:55" hidden="1" x14ac:dyDescent="0.2">
      <c r="BC7639" s="6"/>
    </row>
    <row r="7640" spans="55:55" hidden="1" x14ac:dyDescent="0.2">
      <c r="BC7640" s="6"/>
    </row>
    <row r="7641" spans="55:55" hidden="1" x14ac:dyDescent="0.2">
      <c r="BC7641" s="6"/>
    </row>
    <row r="7642" spans="55:55" hidden="1" x14ac:dyDescent="0.2">
      <c r="BC7642" s="6"/>
    </row>
    <row r="7643" spans="55:55" hidden="1" x14ac:dyDescent="0.2">
      <c r="BC7643" s="6"/>
    </row>
    <row r="7644" spans="55:55" hidden="1" x14ac:dyDescent="0.2">
      <c r="BC7644" s="6"/>
    </row>
    <row r="7645" spans="55:55" hidden="1" x14ac:dyDescent="0.2">
      <c r="BC7645" s="6"/>
    </row>
    <row r="7646" spans="55:55" hidden="1" x14ac:dyDescent="0.2">
      <c r="BC7646" s="6"/>
    </row>
    <row r="7647" spans="55:55" hidden="1" x14ac:dyDescent="0.2">
      <c r="BC7647" s="6"/>
    </row>
    <row r="7648" spans="55:55" hidden="1" x14ac:dyDescent="0.2">
      <c r="BC7648" s="6"/>
    </row>
    <row r="7649" spans="55:55" hidden="1" x14ac:dyDescent="0.2">
      <c r="BC7649" s="6"/>
    </row>
    <row r="7650" spans="55:55" hidden="1" x14ac:dyDescent="0.2">
      <c r="BC7650" s="6"/>
    </row>
    <row r="7651" spans="55:55" hidden="1" x14ac:dyDescent="0.2">
      <c r="BC7651" s="6"/>
    </row>
    <row r="7652" spans="55:55" hidden="1" x14ac:dyDescent="0.2">
      <c r="BC7652" s="6"/>
    </row>
    <row r="7653" spans="55:55" hidden="1" x14ac:dyDescent="0.2">
      <c r="BC7653" s="6"/>
    </row>
    <row r="7654" spans="55:55" hidden="1" x14ac:dyDescent="0.2">
      <c r="BC7654" s="6"/>
    </row>
    <row r="7655" spans="55:55" hidden="1" x14ac:dyDescent="0.2">
      <c r="BC7655" s="6"/>
    </row>
    <row r="7656" spans="55:55" hidden="1" x14ac:dyDescent="0.2">
      <c r="BC7656" s="6"/>
    </row>
    <row r="7657" spans="55:55" hidden="1" x14ac:dyDescent="0.2">
      <c r="BC7657" s="6"/>
    </row>
    <row r="7658" spans="55:55" hidden="1" x14ac:dyDescent="0.2">
      <c r="BC7658" s="6"/>
    </row>
    <row r="7659" spans="55:55" hidden="1" x14ac:dyDescent="0.2">
      <c r="BC7659" s="6"/>
    </row>
    <row r="7660" spans="55:55" hidden="1" x14ac:dyDescent="0.2">
      <c r="BC7660" s="6"/>
    </row>
    <row r="7661" spans="55:55" hidden="1" x14ac:dyDescent="0.2">
      <c r="BC7661" s="6"/>
    </row>
    <row r="7662" spans="55:55" hidden="1" x14ac:dyDescent="0.2">
      <c r="BC7662" s="6"/>
    </row>
    <row r="7663" spans="55:55" hidden="1" x14ac:dyDescent="0.2">
      <c r="BC7663" s="6"/>
    </row>
    <row r="7664" spans="55:55" hidden="1" x14ac:dyDescent="0.2">
      <c r="BC7664" s="6"/>
    </row>
    <row r="7665" spans="55:55" hidden="1" x14ac:dyDescent="0.2">
      <c r="BC7665" s="6"/>
    </row>
    <row r="7666" spans="55:55" hidden="1" x14ac:dyDescent="0.2">
      <c r="BC7666" s="6"/>
    </row>
    <row r="7667" spans="55:55" hidden="1" x14ac:dyDescent="0.2">
      <c r="BC7667" s="6"/>
    </row>
    <row r="7668" spans="55:55" hidden="1" x14ac:dyDescent="0.2">
      <c r="BC7668" s="6"/>
    </row>
    <row r="7669" spans="55:55" hidden="1" x14ac:dyDescent="0.2">
      <c r="BC7669" s="6"/>
    </row>
    <row r="7670" spans="55:55" hidden="1" x14ac:dyDescent="0.2">
      <c r="BC7670" s="6"/>
    </row>
    <row r="7671" spans="55:55" hidden="1" x14ac:dyDescent="0.2">
      <c r="BC7671" s="6"/>
    </row>
    <row r="7672" spans="55:55" hidden="1" x14ac:dyDescent="0.2">
      <c r="BC7672" s="6"/>
    </row>
    <row r="7673" spans="55:55" hidden="1" x14ac:dyDescent="0.2">
      <c r="BC7673" s="6"/>
    </row>
    <row r="7674" spans="55:55" hidden="1" x14ac:dyDescent="0.2">
      <c r="BC7674" s="6"/>
    </row>
    <row r="7675" spans="55:55" hidden="1" x14ac:dyDescent="0.2">
      <c r="BC7675" s="6"/>
    </row>
    <row r="7676" spans="55:55" hidden="1" x14ac:dyDescent="0.2">
      <c r="BC7676" s="6"/>
    </row>
    <row r="7677" spans="55:55" hidden="1" x14ac:dyDescent="0.2">
      <c r="BC7677" s="6"/>
    </row>
    <row r="7678" spans="55:55" hidden="1" x14ac:dyDescent="0.2">
      <c r="BC7678" s="6"/>
    </row>
    <row r="7679" spans="55:55" hidden="1" x14ac:dyDescent="0.2">
      <c r="BC7679" s="6"/>
    </row>
    <row r="7680" spans="55:55" hidden="1" x14ac:dyDescent="0.2">
      <c r="BC7680" s="6"/>
    </row>
    <row r="7681" spans="55:55" hidden="1" x14ac:dyDescent="0.2">
      <c r="BC7681" s="6"/>
    </row>
    <row r="7682" spans="55:55" hidden="1" x14ac:dyDescent="0.2">
      <c r="BC7682" s="6"/>
    </row>
    <row r="7683" spans="55:55" hidden="1" x14ac:dyDescent="0.2">
      <c r="BC7683" s="6"/>
    </row>
    <row r="7684" spans="55:55" hidden="1" x14ac:dyDescent="0.2">
      <c r="BC7684" s="6"/>
    </row>
    <row r="7685" spans="55:55" hidden="1" x14ac:dyDescent="0.2">
      <c r="BC7685" s="6"/>
    </row>
    <row r="7686" spans="55:55" hidden="1" x14ac:dyDescent="0.2">
      <c r="BC7686" s="6"/>
    </row>
    <row r="7687" spans="55:55" hidden="1" x14ac:dyDescent="0.2">
      <c r="BC7687" s="6"/>
    </row>
    <row r="7688" spans="55:55" hidden="1" x14ac:dyDescent="0.2">
      <c r="BC7688" s="6"/>
    </row>
    <row r="7689" spans="55:55" hidden="1" x14ac:dyDescent="0.2">
      <c r="BC7689" s="6"/>
    </row>
    <row r="7690" spans="55:55" hidden="1" x14ac:dyDescent="0.2">
      <c r="BC7690" s="6"/>
    </row>
    <row r="7691" spans="55:55" hidden="1" x14ac:dyDescent="0.2">
      <c r="BC7691" s="6"/>
    </row>
    <row r="7692" spans="55:55" hidden="1" x14ac:dyDescent="0.2">
      <c r="BC7692" s="6"/>
    </row>
    <row r="7693" spans="55:55" hidden="1" x14ac:dyDescent="0.2">
      <c r="BC7693" s="6"/>
    </row>
    <row r="7694" spans="55:55" hidden="1" x14ac:dyDescent="0.2">
      <c r="BC7694" s="6"/>
    </row>
    <row r="7695" spans="55:55" hidden="1" x14ac:dyDescent="0.2">
      <c r="BC7695" s="6"/>
    </row>
    <row r="7696" spans="55:55" hidden="1" x14ac:dyDescent="0.2">
      <c r="BC7696" s="6"/>
    </row>
    <row r="7697" spans="55:55" hidden="1" x14ac:dyDescent="0.2">
      <c r="BC7697" s="6"/>
    </row>
    <row r="7698" spans="55:55" hidden="1" x14ac:dyDescent="0.2">
      <c r="BC7698" s="6"/>
    </row>
    <row r="7699" spans="55:55" hidden="1" x14ac:dyDescent="0.2">
      <c r="BC7699" s="6"/>
    </row>
    <row r="7700" spans="55:55" hidden="1" x14ac:dyDescent="0.2">
      <c r="BC7700" s="6"/>
    </row>
    <row r="7701" spans="55:55" hidden="1" x14ac:dyDescent="0.2">
      <c r="BC7701" s="6"/>
    </row>
    <row r="7702" spans="55:55" hidden="1" x14ac:dyDescent="0.2">
      <c r="BC7702" s="6"/>
    </row>
    <row r="7703" spans="55:55" hidden="1" x14ac:dyDescent="0.2">
      <c r="BC7703" s="6"/>
    </row>
    <row r="7704" spans="55:55" hidden="1" x14ac:dyDescent="0.2">
      <c r="BC7704" s="6"/>
    </row>
    <row r="7705" spans="55:55" hidden="1" x14ac:dyDescent="0.2">
      <c r="BC7705" s="6"/>
    </row>
    <row r="7706" spans="55:55" hidden="1" x14ac:dyDescent="0.2">
      <c r="BC7706" s="6"/>
    </row>
    <row r="7707" spans="55:55" hidden="1" x14ac:dyDescent="0.2">
      <c r="BC7707" s="6"/>
    </row>
    <row r="7708" spans="55:55" hidden="1" x14ac:dyDescent="0.2">
      <c r="BC7708" s="6"/>
    </row>
    <row r="7709" spans="55:55" hidden="1" x14ac:dyDescent="0.2">
      <c r="BC7709" s="6"/>
    </row>
    <row r="7710" spans="55:55" hidden="1" x14ac:dyDescent="0.2">
      <c r="BC7710" s="6"/>
    </row>
    <row r="7711" spans="55:55" hidden="1" x14ac:dyDescent="0.2">
      <c r="BC7711" s="6"/>
    </row>
    <row r="7712" spans="55:55" hidden="1" x14ac:dyDescent="0.2">
      <c r="BC7712" s="6"/>
    </row>
    <row r="7713" spans="55:55" hidden="1" x14ac:dyDescent="0.2">
      <c r="BC7713" s="6"/>
    </row>
    <row r="7714" spans="55:55" hidden="1" x14ac:dyDescent="0.2">
      <c r="BC7714" s="6"/>
    </row>
    <row r="7715" spans="55:55" hidden="1" x14ac:dyDescent="0.2">
      <c r="BC7715" s="6"/>
    </row>
    <row r="7716" spans="55:55" hidden="1" x14ac:dyDescent="0.2">
      <c r="BC7716" s="6"/>
    </row>
    <row r="7717" spans="55:55" hidden="1" x14ac:dyDescent="0.2">
      <c r="BC7717" s="6"/>
    </row>
    <row r="7718" spans="55:55" hidden="1" x14ac:dyDescent="0.2">
      <c r="BC7718" s="6"/>
    </row>
    <row r="7719" spans="55:55" hidden="1" x14ac:dyDescent="0.2">
      <c r="BC7719" s="6"/>
    </row>
    <row r="7720" spans="55:55" hidden="1" x14ac:dyDescent="0.2">
      <c r="BC7720" s="6"/>
    </row>
    <row r="7721" spans="55:55" hidden="1" x14ac:dyDescent="0.2">
      <c r="BC7721" s="6"/>
    </row>
    <row r="7722" spans="55:55" hidden="1" x14ac:dyDescent="0.2">
      <c r="BC7722" s="6"/>
    </row>
    <row r="7723" spans="55:55" hidden="1" x14ac:dyDescent="0.2">
      <c r="BC7723" s="6"/>
    </row>
    <row r="7724" spans="55:55" hidden="1" x14ac:dyDescent="0.2">
      <c r="BC7724" s="6"/>
    </row>
    <row r="7725" spans="55:55" hidden="1" x14ac:dyDescent="0.2">
      <c r="BC7725" s="6"/>
    </row>
    <row r="7726" spans="55:55" hidden="1" x14ac:dyDescent="0.2">
      <c r="BC7726" s="6"/>
    </row>
    <row r="7727" spans="55:55" hidden="1" x14ac:dyDescent="0.2">
      <c r="BC7727" s="6"/>
    </row>
    <row r="7728" spans="55:55" hidden="1" x14ac:dyDescent="0.2">
      <c r="BC7728" s="6"/>
    </row>
    <row r="7729" spans="55:55" hidden="1" x14ac:dyDescent="0.2">
      <c r="BC7729" s="6"/>
    </row>
    <row r="7730" spans="55:55" hidden="1" x14ac:dyDescent="0.2">
      <c r="BC7730" s="6"/>
    </row>
    <row r="7731" spans="55:55" hidden="1" x14ac:dyDescent="0.2">
      <c r="BC7731" s="6"/>
    </row>
    <row r="7732" spans="55:55" hidden="1" x14ac:dyDescent="0.2">
      <c r="BC7732" s="6"/>
    </row>
    <row r="7733" spans="55:55" hidden="1" x14ac:dyDescent="0.2">
      <c r="BC7733" s="6"/>
    </row>
    <row r="7734" spans="55:55" hidden="1" x14ac:dyDescent="0.2">
      <c r="BC7734" s="6"/>
    </row>
    <row r="7735" spans="55:55" hidden="1" x14ac:dyDescent="0.2">
      <c r="BC7735" s="6"/>
    </row>
    <row r="7736" spans="55:55" hidden="1" x14ac:dyDescent="0.2">
      <c r="BC7736" s="6"/>
    </row>
    <row r="7737" spans="55:55" hidden="1" x14ac:dyDescent="0.2">
      <c r="BC7737" s="6"/>
    </row>
    <row r="7738" spans="55:55" hidden="1" x14ac:dyDescent="0.2">
      <c r="BC7738" s="6"/>
    </row>
    <row r="7739" spans="55:55" hidden="1" x14ac:dyDescent="0.2">
      <c r="BC7739" s="6"/>
    </row>
    <row r="7740" spans="55:55" hidden="1" x14ac:dyDescent="0.2">
      <c r="BC7740" s="6"/>
    </row>
    <row r="7741" spans="55:55" hidden="1" x14ac:dyDescent="0.2">
      <c r="BC7741" s="6"/>
    </row>
    <row r="7742" spans="55:55" hidden="1" x14ac:dyDescent="0.2">
      <c r="BC7742" s="6"/>
    </row>
    <row r="7743" spans="55:55" hidden="1" x14ac:dyDescent="0.2">
      <c r="BC7743" s="6"/>
    </row>
    <row r="7744" spans="55:55" hidden="1" x14ac:dyDescent="0.2">
      <c r="BC7744" s="6"/>
    </row>
    <row r="7745" spans="55:55" hidden="1" x14ac:dyDescent="0.2">
      <c r="BC7745" s="6"/>
    </row>
    <row r="7746" spans="55:55" hidden="1" x14ac:dyDescent="0.2">
      <c r="BC7746" s="6"/>
    </row>
    <row r="7747" spans="55:55" hidden="1" x14ac:dyDescent="0.2">
      <c r="BC7747" s="6"/>
    </row>
    <row r="7748" spans="55:55" hidden="1" x14ac:dyDescent="0.2">
      <c r="BC7748" s="6"/>
    </row>
    <row r="7749" spans="55:55" hidden="1" x14ac:dyDescent="0.2">
      <c r="BC7749" s="6"/>
    </row>
    <row r="7750" spans="55:55" hidden="1" x14ac:dyDescent="0.2">
      <c r="BC7750" s="6"/>
    </row>
    <row r="7751" spans="55:55" hidden="1" x14ac:dyDescent="0.2">
      <c r="BC7751" s="6"/>
    </row>
    <row r="7752" spans="55:55" hidden="1" x14ac:dyDescent="0.2">
      <c r="BC7752" s="6"/>
    </row>
    <row r="7753" spans="55:55" hidden="1" x14ac:dyDescent="0.2">
      <c r="BC7753" s="6"/>
    </row>
    <row r="7754" spans="55:55" hidden="1" x14ac:dyDescent="0.2">
      <c r="BC7754" s="6"/>
    </row>
    <row r="7755" spans="55:55" hidden="1" x14ac:dyDescent="0.2">
      <c r="BC7755" s="6"/>
    </row>
    <row r="7756" spans="55:55" hidden="1" x14ac:dyDescent="0.2">
      <c r="BC7756" s="6"/>
    </row>
    <row r="7757" spans="55:55" hidden="1" x14ac:dyDescent="0.2">
      <c r="BC7757" s="6"/>
    </row>
    <row r="7758" spans="55:55" hidden="1" x14ac:dyDescent="0.2">
      <c r="BC7758" s="6"/>
    </row>
    <row r="7759" spans="55:55" hidden="1" x14ac:dyDescent="0.2">
      <c r="BC7759" s="6"/>
    </row>
    <row r="7760" spans="55:55" hidden="1" x14ac:dyDescent="0.2">
      <c r="BC7760" s="6"/>
    </row>
    <row r="7761" spans="55:55" hidden="1" x14ac:dyDescent="0.2">
      <c r="BC7761" s="6"/>
    </row>
    <row r="7762" spans="55:55" hidden="1" x14ac:dyDescent="0.2">
      <c r="BC7762" s="6"/>
    </row>
    <row r="7763" spans="55:55" hidden="1" x14ac:dyDescent="0.2">
      <c r="BC7763" s="6"/>
    </row>
    <row r="7764" spans="55:55" hidden="1" x14ac:dyDescent="0.2">
      <c r="BC7764" s="6"/>
    </row>
    <row r="7765" spans="55:55" hidden="1" x14ac:dyDescent="0.2">
      <c r="BC7765" s="6"/>
    </row>
    <row r="7766" spans="55:55" hidden="1" x14ac:dyDescent="0.2">
      <c r="BC7766" s="6"/>
    </row>
    <row r="7767" spans="55:55" hidden="1" x14ac:dyDescent="0.2">
      <c r="BC7767" s="6"/>
    </row>
    <row r="7768" spans="55:55" hidden="1" x14ac:dyDescent="0.2">
      <c r="BC7768" s="6"/>
    </row>
    <row r="7769" spans="55:55" hidden="1" x14ac:dyDescent="0.2">
      <c r="BC7769" s="6"/>
    </row>
    <row r="7770" spans="55:55" hidden="1" x14ac:dyDescent="0.2">
      <c r="BC7770" s="6"/>
    </row>
    <row r="7771" spans="55:55" hidden="1" x14ac:dyDescent="0.2">
      <c r="BC7771" s="6"/>
    </row>
    <row r="7772" spans="55:55" hidden="1" x14ac:dyDescent="0.2">
      <c r="BC7772" s="6"/>
    </row>
    <row r="7773" spans="55:55" hidden="1" x14ac:dyDescent="0.2">
      <c r="BC7773" s="6"/>
    </row>
    <row r="7774" spans="55:55" hidden="1" x14ac:dyDescent="0.2">
      <c r="BC7774" s="6"/>
    </row>
    <row r="7775" spans="55:55" hidden="1" x14ac:dyDescent="0.2">
      <c r="BC7775" s="6"/>
    </row>
    <row r="7776" spans="55:55" hidden="1" x14ac:dyDescent="0.2">
      <c r="BC7776" s="6"/>
    </row>
    <row r="7777" spans="55:55" hidden="1" x14ac:dyDescent="0.2">
      <c r="BC7777" s="6"/>
    </row>
    <row r="7778" spans="55:55" hidden="1" x14ac:dyDescent="0.2">
      <c r="BC7778" s="6"/>
    </row>
    <row r="7779" spans="55:55" hidden="1" x14ac:dyDescent="0.2">
      <c r="BC7779" s="6"/>
    </row>
    <row r="7780" spans="55:55" hidden="1" x14ac:dyDescent="0.2">
      <c r="BC7780" s="6"/>
    </row>
    <row r="7781" spans="55:55" hidden="1" x14ac:dyDescent="0.2">
      <c r="BC7781" s="6"/>
    </row>
    <row r="7782" spans="55:55" hidden="1" x14ac:dyDescent="0.2">
      <c r="BC7782" s="6"/>
    </row>
    <row r="7783" spans="55:55" hidden="1" x14ac:dyDescent="0.2">
      <c r="BC7783" s="6"/>
    </row>
    <row r="7784" spans="55:55" hidden="1" x14ac:dyDescent="0.2">
      <c r="BC7784" s="6"/>
    </row>
    <row r="7785" spans="55:55" hidden="1" x14ac:dyDescent="0.2">
      <c r="BC7785" s="6"/>
    </row>
    <row r="7786" spans="55:55" hidden="1" x14ac:dyDescent="0.2">
      <c r="BC7786" s="6"/>
    </row>
    <row r="7787" spans="55:55" hidden="1" x14ac:dyDescent="0.2">
      <c r="BC7787" s="6"/>
    </row>
    <row r="7788" spans="55:55" hidden="1" x14ac:dyDescent="0.2">
      <c r="BC7788" s="6"/>
    </row>
    <row r="7789" spans="55:55" hidden="1" x14ac:dyDescent="0.2">
      <c r="BC7789" s="6"/>
    </row>
    <row r="7790" spans="55:55" hidden="1" x14ac:dyDescent="0.2">
      <c r="BC7790" s="6"/>
    </row>
    <row r="7791" spans="55:55" hidden="1" x14ac:dyDescent="0.2">
      <c r="BC7791" s="6"/>
    </row>
    <row r="7792" spans="55:55" hidden="1" x14ac:dyDescent="0.2">
      <c r="BC7792" s="6"/>
    </row>
    <row r="7793" spans="55:55" hidden="1" x14ac:dyDescent="0.2">
      <c r="BC7793" s="6"/>
    </row>
    <row r="7794" spans="55:55" hidden="1" x14ac:dyDescent="0.2">
      <c r="BC7794" s="6"/>
    </row>
    <row r="7795" spans="55:55" hidden="1" x14ac:dyDescent="0.2">
      <c r="BC7795" s="6"/>
    </row>
    <row r="7796" spans="55:55" hidden="1" x14ac:dyDescent="0.2">
      <c r="BC7796" s="6"/>
    </row>
    <row r="7797" spans="55:55" hidden="1" x14ac:dyDescent="0.2">
      <c r="BC7797" s="6"/>
    </row>
    <row r="7798" spans="55:55" hidden="1" x14ac:dyDescent="0.2">
      <c r="BC7798" s="6"/>
    </row>
    <row r="7799" spans="55:55" hidden="1" x14ac:dyDescent="0.2">
      <c r="BC7799" s="6"/>
    </row>
    <row r="7800" spans="55:55" hidden="1" x14ac:dyDescent="0.2">
      <c r="BC7800" s="6"/>
    </row>
    <row r="7801" spans="55:55" hidden="1" x14ac:dyDescent="0.2">
      <c r="BC7801" s="6"/>
    </row>
    <row r="7802" spans="55:55" hidden="1" x14ac:dyDescent="0.2">
      <c r="BC7802" s="6"/>
    </row>
    <row r="7803" spans="55:55" hidden="1" x14ac:dyDescent="0.2">
      <c r="BC7803" s="6"/>
    </row>
    <row r="7804" spans="55:55" hidden="1" x14ac:dyDescent="0.2">
      <c r="BC7804" s="6"/>
    </row>
    <row r="7805" spans="55:55" hidden="1" x14ac:dyDescent="0.2">
      <c r="BC7805" s="6"/>
    </row>
    <row r="7806" spans="55:55" hidden="1" x14ac:dyDescent="0.2">
      <c r="BC7806" s="6"/>
    </row>
    <row r="7807" spans="55:55" hidden="1" x14ac:dyDescent="0.2">
      <c r="BC7807" s="6"/>
    </row>
    <row r="7808" spans="55:55" hidden="1" x14ac:dyDescent="0.2">
      <c r="BC7808" s="6"/>
    </row>
    <row r="7809" spans="55:55" hidden="1" x14ac:dyDescent="0.2">
      <c r="BC7809" s="6"/>
    </row>
    <row r="7810" spans="55:55" hidden="1" x14ac:dyDescent="0.2">
      <c r="BC7810" s="6"/>
    </row>
    <row r="7811" spans="55:55" hidden="1" x14ac:dyDescent="0.2">
      <c r="BC7811" s="6"/>
    </row>
    <row r="7812" spans="55:55" hidden="1" x14ac:dyDescent="0.2">
      <c r="BC7812" s="6"/>
    </row>
    <row r="7813" spans="55:55" hidden="1" x14ac:dyDescent="0.2">
      <c r="BC7813" s="6"/>
    </row>
    <row r="7814" spans="55:55" hidden="1" x14ac:dyDescent="0.2">
      <c r="BC7814" s="6"/>
    </row>
    <row r="7815" spans="55:55" hidden="1" x14ac:dyDescent="0.2">
      <c r="BC7815" s="6"/>
    </row>
    <row r="7816" spans="55:55" hidden="1" x14ac:dyDescent="0.2">
      <c r="BC7816" s="6"/>
    </row>
    <row r="7817" spans="55:55" hidden="1" x14ac:dyDescent="0.2">
      <c r="BC7817" s="6"/>
    </row>
    <row r="7818" spans="55:55" hidden="1" x14ac:dyDescent="0.2">
      <c r="BC7818" s="6"/>
    </row>
    <row r="7819" spans="55:55" hidden="1" x14ac:dyDescent="0.2">
      <c r="BC7819" s="6"/>
    </row>
    <row r="7820" spans="55:55" hidden="1" x14ac:dyDescent="0.2">
      <c r="BC7820" s="6"/>
    </row>
    <row r="7821" spans="55:55" hidden="1" x14ac:dyDescent="0.2">
      <c r="BC7821" s="6"/>
    </row>
    <row r="7822" spans="55:55" hidden="1" x14ac:dyDescent="0.2">
      <c r="BC7822" s="6"/>
    </row>
    <row r="7823" spans="55:55" hidden="1" x14ac:dyDescent="0.2">
      <c r="BC7823" s="6"/>
    </row>
    <row r="7824" spans="55:55" hidden="1" x14ac:dyDescent="0.2">
      <c r="BC7824" s="6"/>
    </row>
    <row r="7825" spans="55:55" hidden="1" x14ac:dyDescent="0.2">
      <c r="BC7825" s="6"/>
    </row>
    <row r="7826" spans="55:55" hidden="1" x14ac:dyDescent="0.2">
      <c r="BC7826" s="6"/>
    </row>
    <row r="7827" spans="55:55" hidden="1" x14ac:dyDescent="0.2">
      <c r="BC7827" s="6"/>
    </row>
    <row r="7828" spans="55:55" hidden="1" x14ac:dyDescent="0.2">
      <c r="BC7828" s="6"/>
    </row>
    <row r="7829" spans="55:55" hidden="1" x14ac:dyDescent="0.2">
      <c r="BC7829" s="6"/>
    </row>
    <row r="7830" spans="55:55" hidden="1" x14ac:dyDescent="0.2">
      <c r="BC7830" s="6"/>
    </row>
    <row r="7831" spans="55:55" hidden="1" x14ac:dyDescent="0.2">
      <c r="BC7831" s="6"/>
    </row>
    <row r="7832" spans="55:55" hidden="1" x14ac:dyDescent="0.2">
      <c r="BC7832" s="6"/>
    </row>
    <row r="7833" spans="55:55" hidden="1" x14ac:dyDescent="0.2">
      <c r="BC7833" s="6"/>
    </row>
    <row r="7834" spans="55:55" hidden="1" x14ac:dyDescent="0.2">
      <c r="BC7834" s="6"/>
    </row>
    <row r="7835" spans="55:55" hidden="1" x14ac:dyDescent="0.2">
      <c r="BC7835" s="6"/>
    </row>
    <row r="7836" spans="55:55" hidden="1" x14ac:dyDescent="0.2">
      <c r="BC7836" s="6"/>
    </row>
    <row r="7837" spans="55:55" hidden="1" x14ac:dyDescent="0.2">
      <c r="BC7837" s="6"/>
    </row>
    <row r="7838" spans="55:55" hidden="1" x14ac:dyDescent="0.2">
      <c r="BC7838" s="6"/>
    </row>
    <row r="7839" spans="55:55" hidden="1" x14ac:dyDescent="0.2">
      <c r="BC7839" s="6"/>
    </row>
    <row r="7840" spans="55:55" hidden="1" x14ac:dyDescent="0.2">
      <c r="BC7840" s="6"/>
    </row>
    <row r="7841" spans="55:55" hidden="1" x14ac:dyDescent="0.2">
      <c r="BC7841" s="6"/>
    </row>
    <row r="7842" spans="55:55" hidden="1" x14ac:dyDescent="0.2">
      <c r="BC7842" s="6"/>
    </row>
    <row r="7843" spans="55:55" hidden="1" x14ac:dyDescent="0.2">
      <c r="BC7843" s="6"/>
    </row>
    <row r="7844" spans="55:55" hidden="1" x14ac:dyDescent="0.2">
      <c r="BC7844" s="6"/>
    </row>
    <row r="7845" spans="55:55" hidden="1" x14ac:dyDescent="0.2">
      <c r="BC7845" s="6"/>
    </row>
    <row r="7846" spans="55:55" hidden="1" x14ac:dyDescent="0.2">
      <c r="BC7846" s="6"/>
    </row>
    <row r="7847" spans="55:55" hidden="1" x14ac:dyDescent="0.2">
      <c r="BC7847" s="6"/>
    </row>
    <row r="7848" spans="55:55" hidden="1" x14ac:dyDescent="0.2">
      <c r="BC7848" s="6"/>
    </row>
    <row r="7849" spans="55:55" hidden="1" x14ac:dyDescent="0.2">
      <c r="BC7849" s="6"/>
    </row>
    <row r="7850" spans="55:55" hidden="1" x14ac:dyDescent="0.2">
      <c r="BC7850" s="6"/>
    </row>
    <row r="7851" spans="55:55" hidden="1" x14ac:dyDescent="0.2">
      <c r="BC7851" s="6"/>
    </row>
    <row r="7852" spans="55:55" hidden="1" x14ac:dyDescent="0.2">
      <c r="BC7852" s="6"/>
    </row>
    <row r="7853" spans="55:55" hidden="1" x14ac:dyDescent="0.2">
      <c r="BC7853" s="6"/>
    </row>
    <row r="7854" spans="55:55" hidden="1" x14ac:dyDescent="0.2">
      <c r="BC7854" s="6"/>
    </row>
    <row r="7855" spans="55:55" hidden="1" x14ac:dyDescent="0.2">
      <c r="BC7855" s="6"/>
    </row>
    <row r="7856" spans="55:55" hidden="1" x14ac:dyDescent="0.2">
      <c r="BC7856" s="6"/>
    </row>
    <row r="7857" spans="55:55" hidden="1" x14ac:dyDescent="0.2">
      <c r="BC7857" s="6"/>
    </row>
    <row r="7858" spans="55:55" hidden="1" x14ac:dyDescent="0.2">
      <c r="BC7858" s="6"/>
    </row>
    <row r="7859" spans="55:55" hidden="1" x14ac:dyDescent="0.2">
      <c r="BC7859" s="6"/>
    </row>
    <row r="7860" spans="55:55" hidden="1" x14ac:dyDescent="0.2">
      <c r="BC7860" s="6"/>
    </row>
    <row r="7861" spans="55:55" hidden="1" x14ac:dyDescent="0.2">
      <c r="BC7861" s="6"/>
    </row>
    <row r="7862" spans="55:55" hidden="1" x14ac:dyDescent="0.2">
      <c r="BC7862" s="6"/>
    </row>
    <row r="7863" spans="55:55" hidden="1" x14ac:dyDescent="0.2">
      <c r="BC7863" s="6"/>
    </row>
    <row r="7864" spans="55:55" hidden="1" x14ac:dyDescent="0.2">
      <c r="BC7864" s="6"/>
    </row>
    <row r="7865" spans="55:55" hidden="1" x14ac:dyDescent="0.2">
      <c r="BC7865" s="6"/>
    </row>
    <row r="7866" spans="55:55" hidden="1" x14ac:dyDescent="0.2">
      <c r="BC7866" s="6"/>
    </row>
    <row r="7867" spans="55:55" hidden="1" x14ac:dyDescent="0.2">
      <c r="BC7867" s="6"/>
    </row>
    <row r="7868" spans="55:55" hidden="1" x14ac:dyDescent="0.2">
      <c r="BC7868" s="6"/>
    </row>
    <row r="7869" spans="55:55" hidden="1" x14ac:dyDescent="0.2">
      <c r="BC7869" s="6"/>
    </row>
    <row r="7870" spans="55:55" hidden="1" x14ac:dyDescent="0.2">
      <c r="BC7870" s="6"/>
    </row>
    <row r="7871" spans="55:55" hidden="1" x14ac:dyDescent="0.2">
      <c r="BC7871" s="6"/>
    </row>
    <row r="7872" spans="55:55" hidden="1" x14ac:dyDescent="0.2">
      <c r="BC7872" s="6"/>
    </row>
    <row r="7873" spans="55:55" hidden="1" x14ac:dyDescent="0.2">
      <c r="BC7873" s="6"/>
    </row>
    <row r="7874" spans="55:55" hidden="1" x14ac:dyDescent="0.2">
      <c r="BC7874" s="6"/>
    </row>
    <row r="7875" spans="55:55" hidden="1" x14ac:dyDescent="0.2">
      <c r="BC7875" s="6"/>
    </row>
    <row r="7876" spans="55:55" hidden="1" x14ac:dyDescent="0.2">
      <c r="BC7876" s="6"/>
    </row>
    <row r="7877" spans="55:55" hidden="1" x14ac:dyDescent="0.2">
      <c r="BC7877" s="6"/>
    </row>
    <row r="7878" spans="55:55" hidden="1" x14ac:dyDescent="0.2">
      <c r="BC7878" s="6"/>
    </row>
    <row r="7879" spans="55:55" hidden="1" x14ac:dyDescent="0.2">
      <c r="BC7879" s="6"/>
    </row>
    <row r="7880" spans="55:55" hidden="1" x14ac:dyDescent="0.2">
      <c r="BC7880" s="6"/>
    </row>
    <row r="7881" spans="55:55" hidden="1" x14ac:dyDescent="0.2">
      <c r="BC7881" s="6"/>
    </row>
    <row r="7882" spans="55:55" hidden="1" x14ac:dyDescent="0.2">
      <c r="BC7882" s="6"/>
    </row>
    <row r="7883" spans="55:55" hidden="1" x14ac:dyDescent="0.2">
      <c r="BC7883" s="6"/>
    </row>
    <row r="7884" spans="55:55" hidden="1" x14ac:dyDescent="0.2">
      <c r="BC7884" s="6"/>
    </row>
    <row r="7885" spans="55:55" hidden="1" x14ac:dyDescent="0.2">
      <c r="BC7885" s="6"/>
    </row>
    <row r="7886" spans="55:55" hidden="1" x14ac:dyDescent="0.2">
      <c r="BC7886" s="6"/>
    </row>
    <row r="7887" spans="55:55" hidden="1" x14ac:dyDescent="0.2">
      <c r="BC7887" s="6"/>
    </row>
    <row r="7888" spans="55:55" hidden="1" x14ac:dyDescent="0.2">
      <c r="BC7888" s="6"/>
    </row>
    <row r="7889" spans="55:55" hidden="1" x14ac:dyDescent="0.2">
      <c r="BC7889" s="6"/>
    </row>
    <row r="7890" spans="55:55" hidden="1" x14ac:dyDescent="0.2">
      <c r="BC7890" s="6"/>
    </row>
    <row r="7891" spans="55:55" hidden="1" x14ac:dyDescent="0.2">
      <c r="BC7891" s="6"/>
    </row>
    <row r="7892" spans="55:55" hidden="1" x14ac:dyDescent="0.2">
      <c r="BC7892" s="6"/>
    </row>
    <row r="7893" spans="55:55" hidden="1" x14ac:dyDescent="0.2">
      <c r="BC7893" s="6"/>
    </row>
    <row r="7894" spans="55:55" hidden="1" x14ac:dyDescent="0.2">
      <c r="BC7894" s="6"/>
    </row>
    <row r="7895" spans="55:55" hidden="1" x14ac:dyDescent="0.2">
      <c r="BC7895" s="6"/>
    </row>
    <row r="7896" spans="55:55" hidden="1" x14ac:dyDescent="0.2">
      <c r="BC7896" s="6"/>
    </row>
    <row r="7897" spans="55:55" hidden="1" x14ac:dyDescent="0.2">
      <c r="BC7897" s="6"/>
    </row>
    <row r="7898" spans="55:55" hidden="1" x14ac:dyDescent="0.2">
      <c r="BC7898" s="6"/>
    </row>
    <row r="7899" spans="55:55" hidden="1" x14ac:dyDescent="0.2">
      <c r="BC7899" s="6"/>
    </row>
    <row r="7900" spans="55:55" hidden="1" x14ac:dyDescent="0.2">
      <c r="BC7900" s="6"/>
    </row>
    <row r="7901" spans="55:55" hidden="1" x14ac:dyDescent="0.2">
      <c r="BC7901" s="6"/>
    </row>
    <row r="7902" spans="55:55" hidden="1" x14ac:dyDescent="0.2">
      <c r="BC7902" s="6"/>
    </row>
    <row r="7903" spans="55:55" hidden="1" x14ac:dyDescent="0.2">
      <c r="BC7903" s="6"/>
    </row>
    <row r="7904" spans="55:55" hidden="1" x14ac:dyDescent="0.2">
      <c r="BC7904" s="6"/>
    </row>
    <row r="7905" spans="55:55" hidden="1" x14ac:dyDescent="0.2">
      <c r="BC7905" s="6"/>
    </row>
    <row r="7906" spans="55:55" hidden="1" x14ac:dyDescent="0.2">
      <c r="BC7906" s="6"/>
    </row>
    <row r="7907" spans="55:55" hidden="1" x14ac:dyDescent="0.2">
      <c r="BC7907" s="6"/>
    </row>
    <row r="7908" spans="55:55" hidden="1" x14ac:dyDescent="0.2">
      <c r="BC7908" s="6"/>
    </row>
    <row r="7909" spans="55:55" hidden="1" x14ac:dyDescent="0.2">
      <c r="BC7909" s="6"/>
    </row>
    <row r="7910" spans="55:55" hidden="1" x14ac:dyDescent="0.2">
      <c r="BC7910" s="6"/>
    </row>
    <row r="7911" spans="55:55" hidden="1" x14ac:dyDescent="0.2">
      <c r="BC7911" s="6"/>
    </row>
    <row r="7912" spans="55:55" hidden="1" x14ac:dyDescent="0.2">
      <c r="BC7912" s="6"/>
    </row>
    <row r="7913" spans="55:55" hidden="1" x14ac:dyDescent="0.2">
      <c r="BC7913" s="6"/>
    </row>
    <row r="7914" spans="55:55" hidden="1" x14ac:dyDescent="0.2">
      <c r="BC7914" s="6"/>
    </row>
    <row r="7915" spans="55:55" hidden="1" x14ac:dyDescent="0.2">
      <c r="BC7915" s="6"/>
    </row>
    <row r="7916" spans="55:55" hidden="1" x14ac:dyDescent="0.2">
      <c r="BC7916" s="6"/>
    </row>
    <row r="7917" spans="55:55" hidden="1" x14ac:dyDescent="0.2">
      <c r="BC7917" s="6"/>
    </row>
    <row r="7918" spans="55:55" hidden="1" x14ac:dyDescent="0.2">
      <c r="BC7918" s="6"/>
    </row>
    <row r="7919" spans="55:55" hidden="1" x14ac:dyDescent="0.2">
      <c r="BC7919" s="6"/>
    </row>
    <row r="7920" spans="55:55" hidden="1" x14ac:dyDescent="0.2">
      <c r="BC7920" s="6"/>
    </row>
    <row r="7921" spans="55:55" hidden="1" x14ac:dyDescent="0.2">
      <c r="BC7921" s="6"/>
    </row>
    <row r="7922" spans="55:55" hidden="1" x14ac:dyDescent="0.2">
      <c r="BC7922" s="6"/>
    </row>
    <row r="7923" spans="55:55" hidden="1" x14ac:dyDescent="0.2">
      <c r="BC7923" s="6"/>
    </row>
    <row r="7924" spans="55:55" hidden="1" x14ac:dyDescent="0.2">
      <c r="BC7924" s="6"/>
    </row>
    <row r="7925" spans="55:55" hidden="1" x14ac:dyDescent="0.2">
      <c r="BC7925" s="6"/>
    </row>
    <row r="7926" spans="55:55" hidden="1" x14ac:dyDescent="0.2">
      <c r="BC7926" s="6"/>
    </row>
    <row r="7927" spans="55:55" hidden="1" x14ac:dyDescent="0.2">
      <c r="BC7927" s="6"/>
    </row>
    <row r="7928" spans="55:55" hidden="1" x14ac:dyDescent="0.2">
      <c r="BC7928" s="6"/>
    </row>
    <row r="7929" spans="55:55" hidden="1" x14ac:dyDescent="0.2">
      <c r="BC7929" s="6"/>
    </row>
    <row r="7930" spans="55:55" hidden="1" x14ac:dyDescent="0.2">
      <c r="BC7930" s="6"/>
    </row>
    <row r="7931" spans="55:55" hidden="1" x14ac:dyDescent="0.2">
      <c r="BC7931" s="6"/>
    </row>
    <row r="7932" spans="55:55" hidden="1" x14ac:dyDescent="0.2">
      <c r="BC7932" s="6"/>
    </row>
    <row r="7933" spans="55:55" hidden="1" x14ac:dyDescent="0.2">
      <c r="BC7933" s="6"/>
    </row>
    <row r="7934" spans="55:55" hidden="1" x14ac:dyDescent="0.2">
      <c r="BC7934" s="6"/>
    </row>
    <row r="7935" spans="55:55" hidden="1" x14ac:dyDescent="0.2">
      <c r="BC7935" s="6"/>
    </row>
    <row r="7936" spans="55:55" hidden="1" x14ac:dyDescent="0.2">
      <c r="BC7936" s="6"/>
    </row>
    <row r="7937" spans="55:55" hidden="1" x14ac:dyDescent="0.2">
      <c r="BC7937" s="6"/>
    </row>
    <row r="7938" spans="55:55" hidden="1" x14ac:dyDescent="0.2">
      <c r="BC7938" s="6"/>
    </row>
    <row r="7939" spans="55:55" hidden="1" x14ac:dyDescent="0.2">
      <c r="BC7939" s="6"/>
    </row>
    <row r="7940" spans="55:55" hidden="1" x14ac:dyDescent="0.2">
      <c r="BC7940" s="6"/>
    </row>
    <row r="7941" spans="55:55" hidden="1" x14ac:dyDescent="0.2">
      <c r="BC7941" s="6"/>
    </row>
    <row r="7942" spans="55:55" hidden="1" x14ac:dyDescent="0.2">
      <c r="BC7942" s="6"/>
    </row>
    <row r="7943" spans="55:55" hidden="1" x14ac:dyDescent="0.2">
      <c r="BC7943" s="6"/>
    </row>
    <row r="7944" spans="55:55" hidden="1" x14ac:dyDescent="0.2">
      <c r="BC7944" s="6"/>
    </row>
    <row r="7945" spans="55:55" hidden="1" x14ac:dyDescent="0.2">
      <c r="BC7945" s="6"/>
    </row>
    <row r="7946" spans="55:55" hidden="1" x14ac:dyDescent="0.2">
      <c r="BC7946" s="6"/>
    </row>
    <row r="7947" spans="55:55" hidden="1" x14ac:dyDescent="0.2">
      <c r="BC7947" s="6"/>
    </row>
    <row r="7948" spans="55:55" hidden="1" x14ac:dyDescent="0.2">
      <c r="BC7948" s="6"/>
    </row>
    <row r="7949" spans="55:55" hidden="1" x14ac:dyDescent="0.2">
      <c r="BC7949" s="6"/>
    </row>
    <row r="7950" spans="55:55" hidden="1" x14ac:dyDescent="0.2">
      <c r="BC7950" s="6"/>
    </row>
    <row r="7951" spans="55:55" hidden="1" x14ac:dyDescent="0.2">
      <c r="BC7951" s="6"/>
    </row>
    <row r="7952" spans="55:55" hidden="1" x14ac:dyDescent="0.2">
      <c r="BC7952" s="6"/>
    </row>
    <row r="7953" spans="55:55" hidden="1" x14ac:dyDescent="0.2">
      <c r="BC7953" s="6"/>
    </row>
    <row r="7954" spans="55:55" hidden="1" x14ac:dyDescent="0.2">
      <c r="BC7954" s="6"/>
    </row>
    <row r="7955" spans="55:55" hidden="1" x14ac:dyDescent="0.2">
      <c r="BC7955" s="6"/>
    </row>
    <row r="7956" spans="55:55" hidden="1" x14ac:dyDescent="0.2">
      <c r="BC7956" s="6"/>
    </row>
    <row r="7957" spans="55:55" hidden="1" x14ac:dyDescent="0.2">
      <c r="BC7957" s="6"/>
    </row>
    <row r="7958" spans="55:55" hidden="1" x14ac:dyDescent="0.2">
      <c r="BC7958" s="6"/>
    </row>
    <row r="7959" spans="55:55" hidden="1" x14ac:dyDescent="0.2">
      <c r="BC7959" s="6"/>
    </row>
    <row r="7960" spans="55:55" hidden="1" x14ac:dyDescent="0.2">
      <c r="BC7960" s="6"/>
    </row>
    <row r="7961" spans="55:55" hidden="1" x14ac:dyDescent="0.2">
      <c r="BC7961" s="6"/>
    </row>
    <row r="7962" spans="55:55" hidden="1" x14ac:dyDescent="0.2">
      <c r="BC7962" s="6"/>
    </row>
    <row r="7963" spans="55:55" hidden="1" x14ac:dyDescent="0.2">
      <c r="BC7963" s="6"/>
    </row>
    <row r="7964" spans="55:55" hidden="1" x14ac:dyDescent="0.2">
      <c r="BC7964" s="6"/>
    </row>
    <row r="7965" spans="55:55" hidden="1" x14ac:dyDescent="0.2">
      <c r="BC7965" s="6"/>
    </row>
    <row r="7966" spans="55:55" hidden="1" x14ac:dyDescent="0.2">
      <c r="BC7966" s="6"/>
    </row>
    <row r="7967" spans="55:55" hidden="1" x14ac:dyDescent="0.2">
      <c r="BC7967" s="6"/>
    </row>
    <row r="7968" spans="55:55" hidden="1" x14ac:dyDescent="0.2">
      <c r="BC7968" s="6"/>
    </row>
    <row r="7969" spans="55:55" hidden="1" x14ac:dyDescent="0.2">
      <c r="BC7969" s="6"/>
    </row>
    <row r="7970" spans="55:55" hidden="1" x14ac:dyDescent="0.2">
      <c r="BC7970" s="6"/>
    </row>
    <row r="7971" spans="55:55" hidden="1" x14ac:dyDescent="0.2">
      <c r="BC7971" s="6"/>
    </row>
    <row r="7972" spans="55:55" hidden="1" x14ac:dyDescent="0.2">
      <c r="BC7972" s="6"/>
    </row>
    <row r="7973" spans="55:55" hidden="1" x14ac:dyDescent="0.2">
      <c r="BC7973" s="6"/>
    </row>
    <row r="7974" spans="55:55" hidden="1" x14ac:dyDescent="0.2">
      <c r="BC7974" s="6"/>
    </row>
    <row r="7975" spans="55:55" hidden="1" x14ac:dyDescent="0.2">
      <c r="BC7975" s="6"/>
    </row>
    <row r="7976" spans="55:55" hidden="1" x14ac:dyDescent="0.2">
      <c r="BC7976" s="6"/>
    </row>
    <row r="7977" spans="55:55" hidden="1" x14ac:dyDescent="0.2">
      <c r="BC7977" s="6"/>
    </row>
    <row r="7978" spans="55:55" hidden="1" x14ac:dyDescent="0.2">
      <c r="BC7978" s="6"/>
    </row>
    <row r="7979" spans="55:55" hidden="1" x14ac:dyDescent="0.2">
      <c r="BC7979" s="6"/>
    </row>
    <row r="7980" spans="55:55" hidden="1" x14ac:dyDescent="0.2">
      <c r="BC7980" s="6"/>
    </row>
    <row r="7981" spans="55:55" hidden="1" x14ac:dyDescent="0.2">
      <c r="BC7981" s="6"/>
    </row>
    <row r="7982" spans="55:55" hidden="1" x14ac:dyDescent="0.2">
      <c r="BC7982" s="6"/>
    </row>
    <row r="7983" spans="55:55" hidden="1" x14ac:dyDescent="0.2">
      <c r="BC7983" s="6"/>
    </row>
    <row r="7984" spans="55:55" hidden="1" x14ac:dyDescent="0.2">
      <c r="BC7984" s="6"/>
    </row>
    <row r="7985" spans="55:55" hidden="1" x14ac:dyDescent="0.2">
      <c r="BC7985" s="6"/>
    </row>
    <row r="7986" spans="55:55" hidden="1" x14ac:dyDescent="0.2">
      <c r="BC7986" s="6"/>
    </row>
    <row r="7987" spans="55:55" hidden="1" x14ac:dyDescent="0.2">
      <c r="BC7987" s="6"/>
    </row>
    <row r="7988" spans="55:55" hidden="1" x14ac:dyDescent="0.2">
      <c r="BC7988" s="6"/>
    </row>
    <row r="7989" spans="55:55" hidden="1" x14ac:dyDescent="0.2">
      <c r="BC7989" s="6"/>
    </row>
    <row r="7990" spans="55:55" hidden="1" x14ac:dyDescent="0.2">
      <c r="BC7990" s="6"/>
    </row>
    <row r="7991" spans="55:55" hidden="1" x14ac:dyDescent="0.2">
      <c r="BC7991" s="6"/>
    </row>
    <row r="7992" spans="55:55" hidden="1" x14ac:dyDescent="0.2">
      <c r="BC7992" s="6"/>
    </row>
    <row r="7993" spans="55:55" hidden="1" x14ac:dyDescent="0.2">
      <c r="BC7993" s="6"/>
    </row>
    <row r="7994" spans="55:55" hidden="1" x14ac:dyDescent="0.2">
      <c r="BC7994" s="6"/>
    </row>
    <row r="7995" spans="55:55" hidden="1" x14ac:dyDescent="0.2">
      <c r="BC7995" s="6"/>
    </row>
    <row r="7996" spans="55:55" hidden="1" x14ac:dyDescent="0.2">
      <c r="BC7996" s="6"/>
    </row>
    <row r="7997" spans="55:55" hidden="1" x14ac:dyDescent="0.2">
      <c r="BC7997" s="6"/>
    </row>
    <row r="7998" spans="55:55" hidden="1" x14ac:dyDescent="0.2">
      <c r="BC7998" s="6"/>
    </row>
    <row r="7999" spans="55:55" hidden="1" x14ac:dyDescent="0.2">
      <c r="BC7999" s="6"/>
    </row>
    <row r="8000" spans="55:55" hidden="1" x14ac:dyDescent="0.2">
      <c r="BC8000" s="6"/>
    </row>
    <row r="8001" spans="55:55" hidden="1" x14ac:dyDescent="0.2">
      <c r="BC8001" s="6"/>
    </row>
    <row r="8002" spans="55:55" hidden="1" x14ac:dyDescent="0.2">
      <c r="BC8002" s="6"/>
    </row>
    <row r="8003" spans="55:55" hidden="1" x14ac:dyDescent="0.2">
      <c r="BC8003" s="6"/>
    </row>
    <row r="8004" spans="55:55" hidden="1" x14ac:dyDescent="0.2">
      <c r="BC8004" s="6"/>
    </row>
    <row r="8005" spans="55:55" hidden="1" x14ac:dyDescent="0.2">
      <c r="BC8005" s="6"/>
    </row>
    <row r="8006" spans="55:55" hidden="1" x14ac:dyDescent="0.2">
      <c r="BC8006" s="6"/>
    </row>
    <row r="8007" spans="55:55" hidden="1" x14ac:dyDescent="0.2">
      <c r="BC8007" s="6"/>
    </row>
    <row r="8008" spans="55:55" hidden="1" x14ac:dyDescent="0.2">
      <c r="BC8008" s="6"/>
    </row>
    <row r="8009" spans="55:55" hidden="1" x14ac:dyDescent="0.2">
      <c r="BC8009" s="6"/>
    </row>
    <row r="8010" spans="55:55" hidden="1" x14ac:dyDescent="0.2">
      <c r="BC8010" s="6"/>
    </row>
    <row r="8011" spans="55:55" hidden="1" x14ac:dyDescent="0.2">
      <c r="BC8011" s="6"/>
    </row>
    <row r="8012" spans="55:55" hidden="1" x14ac:dyDescent="0.2">
      <c r="BC8012" s="6"/>
    </row>
    <row r="8013" spans="55:55" hidden="1" x14ac:dyDescent="0.2">
      <c r="BC8013" s="6"/>
    </row>
    <row r="8014" spans="55:55" hidden="1" x14ac:dyDescent="0.2">
      <c r="BC8014" s="6"/>
    </row>
    <row r="8015" spans="55:55" hidden="1" x14ac:dyDescent="0.2">
      <c r="BC8015" s="6"/>
    </row>
    <row r="8016" spans="55:55" hidden="1" x14ac:dyDescent="0.2">
      <c r="BC8016" s="6"/>
    </row>
    <row r="8017" spans="55:55" hidden="1" x14ac:dyDescent="0.2">
      <c r="BC8017" s="6"/>
    </row>
    <row r="8018" spans="55:55" hidden="1" x14ac:dyDescent="0.2">
      <c r="BC8018" s="6"/>
    </row>
    <row r="8019" spans="55:55" hidden="1" x14ac:dyDescent="0.2">
      <c r="BC8019" s="6"/>
    </row>
    <row r="8020" spans="55:55" hidden="1" x14ac:dyDescent="0.2">
      <c r="BC8020" s="6"/>
    </row>
    <row r="8021" spans="55:55" hidden="1" x14ac:dyDescent="0.2">
      <c r="BC8021" s="6"/>
    </row>
    <row r="8022" spans="55:55" hidden="1" x14ac:dyDescent="0.2">
      <c r="BC8022" s="6"/>
    </row>
    <row r="8023" spans="55:55" hidden="1" x14ac:dyDescent="0.2">
      <c r="BC8023" s="6"/>
    </row>
    <row r="8024" spans="55:55" hidden="1" x14ac:dyDescent="0.2">
      <c r="BC8024" s="6"/>
    </row>
    <row r="8025" spans="55:55" hidden="1" x14ac:dyDescent="0.2">
      <c r="BC8025" s="6"/>
    </row>
    <row r="8026" spans="55:55" hidden="1" x14ac:dyDescent="0.2">
      <c r="BC8026" s="6"/>
    </row>
    <row r="8027" spans="55:55" hidden="1" x14ac:dyDescent="0.2">
      <c r="BC8027" s="6"/>
    </row>
    <row r="8028" spans="55:55" hidden="1" x14ac:dyDescent="0.2">
      <c r="BC8028" s="6"/>
    </row>
    <row r="8029" spans="55:55" hidden="1" x14ac:dyDescent="0.2">
      <c r="BC8029" s="6"/>
    </row>
    <row r="8030" spans="55:55" hidden="1" x14ac:dyDescent="0.2">
      <c r="BC8030" s="6"/>
    </row>
    <row r="8031" spans="55:55" hidden="1" x14ac:dyDescent="0.2">
      <c r="BC8031" s="6"/>
    </row>
    <row r="8032" spans="55:55" hidden="1" x14ac:dyDescent="0.2">
      <c r="BC8032" s="6"/>
    </row>
    <row r="8033" spans="55:55" hidden="1" x14ac:dyDescent="0.2">
      <c r="BC8033" s="6"/>
    </row>
    <row r="8034" spans="55:55" hidden="1" x14ac:dyDescent="0.2">
      <c r="BC8034" s="6"/>
    </row>
    <row r="8035" spans="55:55" hidden="1" x14ac:dyDescent="0.2">
      <c r="BC8035" s="6"/>
    </row>
    <row r="8036" spans="55:55" hidden="1" x14ac:dyDescent="0.2">
      <c r="BC8036" s="6"/>
    </row>
    <row r="8037" spans="55:55" hidden="1" x14ac:dyDescent="0.2">
      <c r="BC8037" s="6"/>
    </row>
    <row r="8038" spans="55:55" hidden="1" x14ac:dyDescent="0.2">
      <c r="BC8038" s="6"/>
    </row>
    <row r="8039" spans="55:55" hidden="1" x14ac:dyDescent="0.2">
      <c r="BC8039" s="6"/>
    </row>
    <row r="8040" spans="55:55" hidden="1" x14ac:dyDescent="0.2">
      <c r="BC8040" s="6"/>
    </row>
    <row r="8041" spans="55:55" hidden="1" x14ac:dyDescent="0.2">
      <c r="BC8041" s="6"/>
    </row>
    <row r="8042" spans="55:55" hidden="1" x14ac:dyDescent="0.2">
      <c r="BC8042" s="6"/>
    </row>
    <row r="8043" spans="55:55" hidden="1" x14ac:dyDescent="0.2">
      <c r="BC8043" s="6"/>
    </row>
    <row r="8044" spans="55:55" hidden="1" x14ac:dyDescent="0.2">
      <c r="BC8044" s="6"/>
    </row>
    <row r="8045" spans="55:55" hidden="1" x14ac:dyDescent="0.2">
      <c r="BC8045" s="6"/>
    </row>
    <row r="8046" spans="55:55" hidden="1" x14ac:dyDescent="0.2">
      <c r="BC8046" s="6"/>
    </row>
    <row r="8047" spans="55:55" hidden="1" x14ac:dyDescent="0.2">
      <c r="BC8047" s="6"/>
    </row>
    <row r="8048" spans="55:55" hidden="1" x14ac:dyDescent="0.2">
      <c r="BC8048" s="6"/>
    </row>
    <row r="8049" spans="55:55" hidden="1" x14ac:dyDescent="0.2">
      <c r="BC8049" s="6"/>
    </row>
    <row r="8050" spans="55:55" hidden="1" x14ac:dyDescent="0.2">
      <c r="BC8050" s="6"/>
    </row>
    <row r="8051" spans="55:55" hidden="1" x14ac:dyDescent="0.2">
      <c r="BC8051" s="6"/>
    </row>
    <row r="8052" spans="55:55" hidden="1" x14ac:dyDescent="0.2">
      <c r="BC8052" s="6"/>
    </row>
    <row r="8053" spans="55:55" hidden="1" x14ac:dyDescent="0.2">
      <c r="BC8053" s="6"/>
    </row>
    <row r="8054" spans="55:55" hidden="1" x14ac:dyDescent="0.2">
      <c r="BC8054" s="6"/>
    </row>
    <row r="8055" spans="55:55" hidden="1" x14ac:dyDescent="0.2">
      <c r="BC8055" s="6"/>
    </row>
    <row r="8056" spans="55:55" hidden="1" x14ac:dyDescent="0.2">
      <c r="BC8056" s="6"/>
    </row>
    <row r="8057" spans="55:55" hidden="1" x14ac:dyDescent="0.2">
      <c r="BC8057" s="6"/>
    </row>
    <row r="8058" spans="55:55" hidden="1" x14ac:dyDescent="0.2">
      <c r="BC8058" s="6"/>
    </row>
    <row r="8059" spans="55:55" hidden="1" x14ac:dyDescent="0.2">
      <c r="BC8059" s="6"/>
    </row>
    <row r="8060" spans="55:55" hidden="1" x14ac:dyDescent="0.2">
      <c r="BC8060" s="6"/>
    </row>
    <row r="8061" spans="55:55" hidden="1" x14ac:dyDescent="0.2">
      <c r="BC8061" s="6"/>
    </row>
    <row r="8062" spans="55:55" hidden="1" x14ac:dyDescent="0.2">
      <c r="BC8062" s="6"/>
    </row>
    <row r="8063" spans="55:55" hidden="1" x14ac:dyDescent="0.2">
      <c r="BC8063" s="6"/>
    </row>
    <row r="8064" spans="55:55" hidden="1" x14ac:dyDescent="0.2">
      <c r="BC8064" s="6"/>
    </row>
    <row r="8065" spans="55:55" hidden="1" x14ac:dyDescent="0.2">
      <c r="BC8065" s="6"/>
    </row>
    <row r="8066" spans="55:55" hidden="1" x14ac:dyDescent="0.2">
      <c r="BC8066" s="6"/>
    </row>
    <row r="8067" spans="55:55" hidden="1" x14ac:dyDescent="0.2">
      <c r="BC8067" s="6"/>
    </row>
    <row r="8068" spans="55:55" hidden="1" x14ac:dyDescent="0.2">
      <c r="BC8068" s="6"/>
    </row>
    <row r="8069" spans="55:55" hidden="1" x14ac:dyDescent="0.2">
      <c r="BC8069" s="6"/>
    </row>
    <row r="8070" spans="55:55" hidden="1" x14ac:dyDescent="0.2">
      <c r="BC8070" s="6"/>
    </row>
    <row r="8071" spans="55:55" hidden="1" x14ac:dyDescent="0.2">
      <c r="BC8071" s="6"/>
    </row>
    <row r="8072" spans="55:55" hidden="1" x14ac:dyDescent="0.2">
      <c r="BC8072" s="6"/>
    </row>
    <row r="8073" spans="55:55" hidden="1" x14ac:dyDescent="0.2">
      <c r="BC8073" s="6"/>
    </row>
    <row r="8074" spans="55:55" hidden="1" x14ac:dyDescent="0.2">
      <c r="BC8074" s="6"/>
    </row>
    <row r="8075" spans="55:55" hidden="1" x14ac:dyDescent="0.2">
      <c r="BC8075" s="6"/>
    </row>
    <row r="8076" spans="55:55" hidden="1" x14ac:dyDescent="0.2">
      <c r="BC8076" s="6"/>
    </row>
    <row r="8077" spans="55:55" hidden="1" x14ac:dyDescent="0.2">
      <c r="BC8077" s="6"/>
    </row>
    <row r="8078" spans="55:55" hidden="1" x14ac:dyDescent="0.2">
      <c r="BC8078" s="6"/>
    </row>
    <row r="8079" spans="55:55" hidden="1" x14ac:dyDescent="0.2">
      <c r="BC8079" s="6"/>
    </row>
    <row r="8080" spans="55:55" hidden="1" x14ac:dyDescent="0.2">
      <c r="BC8080" s="6"/>
    </row>
    <row r="8081" spans="55:55" hidden="1" x14ac:dyDescent="0.2">
      <c r="BC8081" s="6"/>
    </row>
    <row r="8082" spans="55:55" hidden="1" x14ac:dyDescent="0.2">
      <c r="BC8082" s="6"/>
    </row>
    <row r="8083" spans="55:55" hidden="1" x14ac:dyDescent="0.2">
      <c r="BC8083" s="6"/>
    </row>
    <row r="8084" spans="55:55" hidden="1" x14ac:dyDescent="0.2">
      <c r="BC8084" s="6"/>
    </row>
    <row r="8085" spans="55:55" hidden="1" x14ac:dyDescent="0.2">
      <c r="BC8085" s="6"/>
    </row>
    <row r="8086" spans="55:55" hidden="1" x14ac:dyDescent="0.2">
      <c r="BC8086" s="6"/>
    </row>
    <row r="8087" spans="55:55" hidden="1" x14ac:dyDescent="0.2">
      <c r="BC8087" s="6"/>
    </row>
    <row r="8088" spans="55:55" hidden="1" x14ac:dyDescent="0.2">
      <c r="BC8088" s="6"/>
    </row>
    <row r="8089" spans="55:55" hidden="1" x14ac:dyDescent="0.2">
      <c r="BC8089" s="6"/>
    </row>
    <row r="8090" spans="55:55" hidden="1" x14ac:dyDescent="0.2">
      <c r="BC8090" s="6"/>
    </row>
    <row r="8091" spans="55:55" hidden="1" x14ac:dyDescent="0.2">
      <c r="BC8091" s="6"/>
    </row>
    <row r="8092" spans="55:55" hidden="1" x14ac:dyDescent="0.2">
      <c r="BC8092" s="6"/>
    </row>
    <row r="8093" spans="55:55" hidden="1" x14ac:dyDescent="0.2">
      <c r="BC8093" s="6"/>
    </row>
    <row r="8094" spans="55:55" hidden="1" x14ac:dyDescent="0.2">
      <c r="BC8094" s="6"/>
    </row>
    <row r="8095" spans="55:55" hidden="1" x14ac:dyDescent="0.2">
      <c r="BC8095" s="6"/>
    </row>
    <row r="8096" spans="55:55" hidden="1" x14ac:dyDescent="0.2">
      <c r="BC8096" s="6"/>
    </row>
    <row r="8097" spans="55:55" hidden="1" x14ac:dyDescent="0.2">
      <c r="BC8097" s="6"/>
    </row>
    <row r="8098" spans="55:55" hidden="1" x14ac:dyDescent="0.2">
      <c r="BC8098" s="6"/>
    </row>
    <row r="8099" spans="55:55" hidden="1" x14ac:dyDescent="0.2">
      <c r="BC8099" s="6"/>
    </row>
    <row r="8100" spans="55:55" hidden="1" x14ac:dyDescent="0.2">
      <c r="BC8100" s="6"/>
    </row>
    <row r="8101" spans="55:55" hidden="1" x14ac:dyDescent="0.2">
      <c r="BC8101" s="6"/>
    </row>
    <row r="8102" spans="55:55" hidden="1" x14ac:dyDescent="0.2">
      <c r="BC8102" s="6"/>
    </row>
    <row r="8103" spans="55:55" hidden="1" x14ac:dyDescent="0.2">
      <c r="BC8103" s="6"/>
    </row>
    <row r="8104" spans="55:55" hidden="1" x14ac:dyDescent="0.2">
      <c r="BC8104" s="6"/>
    </row>
    <row r="8105" spans="55:55" hidden="1" x14ac:dyDescent="0.2">
      <c r="BC8105" s="6"/>
    </row>
    <row r="8106" spans="55:55" hidden="1" x14ac:dyDescent="0.2">
      <c r="BC8106" s="6"/>
    </row>
    <row r="8107" spans="55:55" hidden="1" x14ac:dyDescent="0.2">
      <c r="BC8107" s="6"/>
    </row>
    <row r="8108" spans="55:55" hidden="1" x14ac:dyDescent="0.2">
      <c r="BC8108" s="6"/>
    </row>
    <row r="8109" spans="55:55" hidden="1" x14ac:dyDescent="0.2">
      <c r="BC8109" s="6"/>
    </row>
    <row r="8110" spans="55:55" hidden="1" x14ac:dyDescent="0.2">
      <c r="BC8110" s="6"/>
    </row>
    <row r="8111" spans="55:55" hidden="1" x14ac:dyDescent="0.2">
      <c r="BC8111" s="6"/>
    </row>
    <row r="8112" spans="55:55" hidden="1" x14ac:dyDescent="0.2">
      <c r="BC8112" s="6"/>
    </row>
    <row r="8113" spans="55:55" hidden="1" x14ac:dyDescent="0.2">
      <c r="BC8113" s="6"/>
    </row>
    <row r="8114" spans="55:55" hidden="1" x14ac:dyDescent="0.2">
      <c r="BC8114" s="6"/>
    </row>
    <row r="8115" spans="55:55" hidden="1" x14ac:dyDescent="0.2">
      <c r="BC8115" s="6"/>
    </row>
    <row r="8116" spans="55:55" hidden="1" x14ac:dyDescent="0.2">
      <c r="BC8116" s="6"/>
    </row>
    <row r="8117" spans="55:55" hidden="1" x14ac:dyDescent="0.2">
      <c r="BC8117" s="6"/>
    </row>
    <row r="8118" spans="55:55" hidden="1" x14ac:dyDescent="0.2">
      <c r="BC8118" s="6"/>
    </row>
    <row r="8119" spans="55:55" hidden="1" x14ac:dyDescent="0.2">
      <c r="BC8119" s="6"/>
    </row>
    <row r="8120" spans="55:55" hidden="1" x14ac:dyDescent="0.2">
      <c r="BC8120" s="6"/>
    </row>
    <row r="8121" spans="55:55" hidden="1" x14ac:dyDescent="0.2">
      <c r="BC8121" s="6"/>
    </row>
    <row r="8122" spans="55:55" hidden="1" x14ac:dyDescent="0.2">
      <c r="BC8122" s="6"/>
    </row>
    <row r="8123" spans="55:55" hidden="1" x14ac:dyDescent="0.2">
      <c r="BC8123" s="6"/>
    </row>
    <row r="8124" spans="55:55" hidden="1" x14ac:dyDescent="0.2">
      <c r="BC8124" s="6"/>
    </row>
    <row r="8125" spans="55:55" hidden="1" x14ac:dyDescent="0.2">
      <c r="BC8125" s="6"/>
    </row>
    <row r="8126" spans="55:55" hidden="1" x14ac:dyDescent="0.2">
      <c r="BC8126" s="6"/>
    </row>
    <row r="8127" spans="55:55" hidden="1" x14ac:dyDescent="0.2">
      <c r="BC8127" s="6"/>
    </row>
    <row r="8128" spans="55:55" hidden="1" x14ac:dyDescent="0.2">
      <c r="BC8128" s="6"/>
    </row>
    <row r="8129" spans="55:55" hidden="1" x14ac:dyDescent="0.2">
      <c r="BC8129" s="6"/>
    </row>
    <row r="8130" spans="55:55" hidden="1" x14ac:dyDescent="0.2">
      <c r="BC8130" s="6"/>
    </row>
    <row r="8131" spans="55:55" hidden="1" x14ac:dyDescent="0.2">
      <c r="BC8131" s="6"/>
    </row>
    <row r="8132" spans="55:55" hidden="1" x14ac:dyDescent="0.2">
      <c r="BC8132" s="6"/>
    </row>
    <row r="8133" spans="55:55" hidden="1" x14ac:dyDescent="0.2">
      <c r="BC8133" s="6"/>
    </row>
    <row r="8134" spans="55:55" hidden="1" x14ac:dyDescent="0.2">
      <c r="BC8134" s="6"/>
    </row>
    <row r="8135" spans="55:55" hidden="1" x14ac:dyDescent="0.2">
      <c r="BC8135" s="6"/>
    </row>
    <row r="8136" spans="55:55" hidden="1" x14ac:dyDescent="0.2">
      <c r="BC8136" s="6"/>
    </row>
    <row r="8137" spans="55:55" hidden="1" x14ac:dyDescent="0.2">
      <c r="BC8137" s="6"/>
    </row>
    <row r="8138" spans="55:55" hidden="1" x14ac:dyDescent="0.2">
      <c r="BC8138" s="6"/>
    </row>
    <row r="8139" spans="55:55" hidden="1" x14ac:dyDescent="0.2">
      <c r="BC8139" s="6"/>
    </row>
    <row r="8140" spans="55:55" hidden="1" x14ac:dyDescent="0.2">
      <c r="BC8140" s="6"/>
    </row>
    <row r="8141" spans="55:55" hidden="1" x14ac:dyDescent="0.2">
      <c r="BC8141" s="6"/>
    </row>
    <row r="8142" spans="55:55" hidden="1" x14ac:dyDescent="0.2">
      <c r="BC8142" s="6"/>
    </row>
    <row r="8143" spans="55:55" hidden="1" x14ac:dyDescent="0.2">
      <c r="BC8143" s="6"/>
    </row>
    <row r="8144" spans="55:55" hidden="1" x14ac:dyDescent="0.2">
      <c r="BC8144" s="6"/>
    </row>
    <row r="8145" spans="55:55" hidden="1" x14ac:dyDescent="0.2">
      <c r="BC8145" s="6"/>
    </row>
    <row r="8146" spans="55:55" hidden="1" x14ac:dyDescent="0.2">
      <c r="BC8146" s="6"/>
    </row>
    <row r="8147" spans="55:55" hidden="1" x14ac:dyDescent="0.2">
      <c r="BC8147" s="6"/>
    </row>
    <row r="8148" spans="55:55" hidden="1" x14ac:dyDescent="0.2">
      <c r="BC8148" s="6"/>
    </row>
    <row r="8149" spans="55:55" hidden="1" x14ac:dyDescent="0.2">
      <c r="BC8149" s="6"/>
    </row>
    <row r="8150" spans="55:55" hidden="1" x14ac:dyDescent="0.2">
      <c r="BC8150" s="6"/>
    </row>
    <row r="8151" spans="55:55" hidden="1" x14ac:dyDescent="0.2">
      <c r="BC8151" s="6"/>
    </row>
    <row r="8152" spans="55:55" hidden="1" x14ac:dyDescent="0.2">
      <c r="BC8152" s="6"/>
    </row>
    <row r="8153" spans="55:55" hidden="1" x14ac:dyDescent="0.2">
      <c r="BC8153" s="6"/>
    </row>
    <row r="8154" spans="55:55" hidden="1" x14ac:dyDescent="0.2">
      <c r="BC8154" s="6"/>
    </row>
    <row r="8155" spans="55:55" hidden="1" x14ac:dyDescent="0.2">
      <c r="BC8155" s="6"/>
    </row>
    <row r="8156" spans="55:55" hidden="1" x14ac:dyDescent="0.2">
      <c r="BC8156" s="6"/>
    </row>
    <row r="8157" spans="55:55" hidden="1" x14ac:dyDescent="0.2">
      <c r="BC8157" s="6"/>
    </row>
    <row r="8158" spans="55:55" hidden="1" x14ac:dyDescent="0.2">
      <c r="BC8158" s="6"/>
    </row>
    <row r="8159" spans="55:55" hidden="1" x14ac:dyDescent="0.2">
      <c r="BC8159" s="6"/>
    </row>
    <row r="8160" spans="55:55" hidden="1" x14ac:dyDescent="0.2">
      <c r="BC8160" s="6"/>
    </row>
    <row r="8161" spans="55:55" hidden="1" x14ac:dyDescent="0.2">
      <c r="BC8161" s="6"/>
    </row>
    <row r="8162" spans="55:55" hidden="1" x14ac:dyDescent="0.2">
      <c r="BC8162" s="6"/>
    </row>
    <row r="8163" spans="55:55" hidden="1" x14ac:dyDescent="0.2">
      <c r="BC8163" s="6"/>
    </row>
    <row r="8164" spans="55:55" hidden="1" x14ac:dyDescent="0.2">
      <c r="BC8164" s="6"/>
    </row>
    <row r="8165" spans="55:55" hidden="1" x14ac:dyDescent="0.2">
      <c r="BC8165" s="6"/>
    </row>
    <row r="8166" spans="55:55" hidden="1" x14ac:dyDescent="0.2">
      <c r="BC8166" s="6"/>
    </row>
    <row r="8167" spans="55:55" hidden="1" x14ac:dyDescent="0.2">
      <c r="BC8167" s="6"/>
    </row>
    <row r="8168" spans="55:55" hidden="1" x14ac:dyDescent="0.2">
      <c r="BC8168" s="6"/>
    </row>
    <row r="8169" spans="55:55" hidden="1" x14ac:dyDescent="0.2">
      <c r="BC8169" s="6"/>
    </row>
    <row r="8170" spans="55:55" hidden="1" x14ac:dyDescent="0.2">
      <c r="BC8170" s="6"/>
    </row>
    <row r="8171" spans="55:55" hidden="1" x14ac:dyDescent="0.2">
      <c r="BC8171" s="6"/>
    </row>
    <row r="8172" spans="55:55" hidden="1" x14ac:dyDescent="0.2">
      <c r="BC8172" s="6"/>
    </row>
    <row r="8173" spans="55:55" hidden="1" x14ac:dyDescent="0.2">
      <c r="BC8173" s="6"/>
    </row>
    <row r="8174" spans="55:55" hidden="1" x14ac:dyDescent="0.2">
      <c r="BC8174" s="6"/>
    </row>
    <row r="8175" spans="55:55" hidden="1" x14ac:dyDescent="0.2">
      <c r="BC8175" s="6"/>
    </row>
    <row r="8176" spans="55:55" hidden="1" x14ac:dyDescent="0.2">
      <c r="BC8176" s="6"/>
    </row>
    <row r="8177" spans="55:55" hidden="1" x14ac:dyDescent="0.2">
      <c r="BC8177" s="6"/>
    </row>
    <row r="8178" spans="55:55" hidden="1" x14ac:dyDescent="0.2">
      <c r="BC8178" s="6"/>
    </row>
    <row r="8179" spans="55:55" hidden="1" x14ac:dyDescent="0.2">
      <c r="BC8179" s="6"/>
    </row>
    <row r="8180" spans="55:55" hidden="1" x14ac:dyDescent="0.2">
      <c r="BC8180" s="6"/>
    </row>
    <row r="8181" spans="55:55" hidden="1" x14ac:dyDescent="0.2">
      <c r="BC8181" s="6"/>
    </row>
    <row r="8182" spans="55:55" hidden="1" x14ac:dyDescent="0.2">
      <c r="BC8182" s="6"/>
    </row>
    <row r="8183" spans="55:55" hidden="1" x14ac:dyDescent="0.2">
      <c r="BC8183" s="6"/>
    </row>
    <row r="8184" spans="55:55" hidden="1" x14ac:dyDescent="0.2">
      <c r="BC8184" s="6"/>
    </row>
    <row r="8185" spans="55:55" hidden="1" x14ac:dyDescent="0.2">
      <c r="BC8185" s="6"/>
    </row>
    <row r="8186" spans="55:55" hidden="1" x14ac:dyDescent="0.2">
      <c r="BC8186" s="6"/>
    </row>
    <row r="8187" spans="55:55" hidden="1" x14ac:dyDescent="0.2">
      <c r="BC8187" s="6"/>
    </row>
    <row r="8188" spans="55:55" hidden="1" x14ac:dyDescent="0.2">
      <c r="BC8188" s="6"/>
    </row>
    <row r="8189" spans="55:55" hidden="1" x14ac:dyDescent="0.2">
      <c r="BC8189" s="6"/>
    </row>
    <row r="8190" spans="55:55" hidden="1" x14ac:dyDescent="0.2">
      <c r="BC8190" s="6"/>
    </row>
    <row r="8191" spans="55:55" hidden="1" x14ac:dyDescent="0.2">
      <c r="BC8191" s="6"/>
    </row>
    <row r="8192" spans="55:55" hidden="1" x14ac:dyDescent="0.2">
      <c r="BC8192" s="6"/>
    </row>
    <row r="8193" spans="55:55" hidden="1" x14ac:dyDescent="0.2">
      <c r="BC8193" s="6"/>
    </row>
    <row r="8194" spans="55:55" hidden="1" x14ac:dyDescent="0.2">
      <c r="BC8194" s="6"/>
    </row>
    <row r="8195" spans="55:55" hidden="1" x14ac:dyDescent="0.2">
      <c r="BC8195" s="6"/>
    </row>
    <row r="8196" spans="55:55" hidden="1" x14ac:dyDescent="0.2">
      <c r="BC8196" s="6"/>
    </row>
    <row r="8197" spans="55:55" hidden="1" x14ac:dyDescent="0.2">
      <c r="BC8197" s="6"/>
    </row>
    <row r="8198" spans="55:55" hidden="1" x14ac:dyDescent="0.2">
      <c r="BC8198" s="6"/>
    </row>
    <row r="8199" spans="55:55" hidden="1" x14ac:dyDescent="0.2">
      <c r="BC8199" s="6"/>
    </row>
    <row r="8200" spans="55:55" hidden="1" x14ac:dyDescent="0.2">
      <c r="BC8200" s="6"/>
    </row>
    <row r="8201" spans="55:55" hidden="1" x14ac:dyDescent="0.2">
      <c r="BC8201" s="6"/>
    </row>
    <row r="8202" spans="55:55" hidden="1" x14ac:dyDescent="0.2">
      <c r="BC8202" s="6"/>
    </row>
    <row r="8203" spans="55:55" hidden="1" x14ac:dyDescent="0.2">
      <c r="BC8203" s="6"/>
    </row>
    <row r="8204" spans="55:55" hidden="1" x14ac:dyDescent="0.2">
      <c r="BC8204" s="6"/>
    </row>
    <row r="8205" spans="55:55" hidden="1" x14ac:dyDescent="0.2">
      <c r="BC8205" s="6"/>
    </row>
    <row r="8206" spans="55:55" hidden="1" x14ac:dyDescent="0.2">
      <c r="BC8206" s="6"/>
    </row>
    <row r="8207" spans="55:55" hidden="1" x14ac:dyDescent="0.2">
      <c r="BC8207" s="6"/>
    </row>
    <row r="8208" spans="55:55" hidden="1" x14ac:dyDescent="0.2">
      <c r="BC8208" s="6"/>
    </row>
    <row r="8209" spans="55:55" hidden="1" x14ac:dyDescent="0.2">
      <c r="BC8209" s="6"/>
    </row>
    <row r="8210" spans="55:55" hidden="1" x14ac:dyDescent="0.2">
      <c r="BC8210" s="6"/>
    </row>
    <row r="8211" spans="55:55" hidden="1" x14ac:dyDescent="0.2">
      <c r="BC8211" s="6"/>
    </row>
    <row r="8212" spans="55:55" hidden="1" x14ac:dyDescent="0.2">
      <c r="BC8212" s="6"/>
    </row>
    <row r="8213" spans="55:55" hidden="1" x14ac:dyDescent="0.2">
      <c r="BC8213" s="6"/>
    </row>
    <row r="8214" spans="55:55" hidden="1" x14ac:dyDescent="0.2">
      <c r="BC8214" s="6"/>
    </row>
    <row r="8215" spans="55:55" hidden="1" x14ac:dyDescent="0.2">
      <c r="BC8215" s="6"/>
    </row>
    <row r="8216" spans="55:55" hidden="1" x14ac:dyDescent="0.2">
      <c r="BC8216" s="6"/>
    </row>
    <row r="8217" spans="55:55" hidden="1" x14ac:dyDescent="0.2">
      <c r="BC8217" s="6"/>
    </row>
    <row r="8218" spans="55:55" hidden="1" x14ac:dyDescent="0.2">
      <c r="BC8218" s="6"/>
    </row>
    <row r="8219" spans="55:55" hidden="1" x14ac:dyDescent="0.2">
      <c r="BC8219" s="6"/>
    </row>
    <row r="8220" spans="55:55" hidden="1" x14ac:dyDescent="0.2">
      <c r="BC8220" s="6"/>
    </row>
    <row r="8221" spans="55:55" hidden="1" x14ac:dyDescent="0.2">
      <c r="BC8221" s="6"/>
    </row>
    <row r="8222" spans="55:55" hidden="1" x14ac:dyDescent="0.2">
      <c r="BC8222" s="6"/>
    </row>
    <row r="8223" spans="55:55" hidden="1" x14ac:dyDescent="0.2">
      <c r="BC8223" s="6"/>
    </row>
    <row r="8224" spans="55:55" hidden="1" x14ac:dyDescent="0.2">
      <c r="BC8224" s="6"/>
    </row>
    <row r="8225" spans="55:55" hidden="1" x14ac:dyDescent="0.2">
      <c r="BC8225" s="6"/>
    </row>
    <row r="8226" spans="55:55" hidden="1" x14ac:dyDescent="0.2">
      <c r="BC8226" s="6"/>
    </row>
    <row r="8227" spans="55:55" hidden="1" x14ac:dyDescent="0.2">
      <c r="BC8227" s="6"/>
    </row>
    <row r="8228" spans="55:55" hidden="1" x14ac:dyDescent="0.2">
      <c r="BC8228" s="6"/>
    </row>
    <row r="8229" spans="55:55" hidden="1" x14ac:dyDescent="0.2">
      <c r="BC8229" s="6"/>
    </row>
    <row r="8230" spans="55:55" hidden="1" x14ac:dyDescent="0.2">
      <c r="BC8230" s="6"/>
    </row>
    <row r="8231" spans="55:55" hidden="1" x14ac:dyDescent="0.2">
      <c r="BC8231" s="6"/>
    </row>
    <row r="8232" spans="55:55" hidden="1" x14ac:dyDescent="0.2">
      <c r="BC8232" s="6"/>
    </row>
    <row r="8233" spans="55:55" hidden="1" x14ac:dyDescent="0.2">
      <c r="BC8233" s="6"/>
    </row>
    <row r="8234" spans="55:55" hidden="1" x14ac:dyDescent="0.2">
      <c r="BC8234" s="6"/>
    </row>
    <row r="8235" spans="55:55" hidden="1" x14ac:dyDescent="0.2">
      <c r="BC8235" s="6"/>
    </row>
    <row r="8236" spans="55:55" hidden="1" x14ac:dyDescent="0.2">
      <c r="BC8236" s="6"/>
    </row>
    <row r="8237" spans="55:55" hidden="1" x14ac:dyDescent="0.2">
      <c r="BC8237" s="6"/>
    </row>
    <row r="8238" spans="55:55" hidden="1" x14ac:dyDescent="0.2">
      <c r="BC8238" s="6"/>
    </row>
    <row r="8239" spans="55:55" hidden="1" x14ac:dyDescent="0.2">
      <c r="BC8239" s="6"/>
    </row>
    <row r="8240" spans="55:55" hidden="1" x14ac:dyDescent="0.2">
      <c r="BC8240" s="6"/>
    </row>
    <row r="8241" spans="55:55" hidden="1" x14ac:dyDescent="0.2">
      <c r="BC8241" s="6"/>
    </row>
    <row r="8242" spans="55:55" hidden="1" x14ac:dyDescent="0.2">
      <c r="BC8242" s="6"/>
    </row>
    <row r="8243" spans="55:55" hidden="1" x14ac:dyDescent="0.2">
      <c r="BC8243" s="6"/>
    </row>
    <row r="8244" spans="55:55" hidden="1" x14ac:dyDescent="0.2">
      <c r="BC8244" s="6"/>
    </row>
    <row r="8245" spans="55:55" hidden="1" x14ac:dyDescent="0.2">
      <c r="BC8245" s="6"/>
    </row>
    <row r="8246" spans="55:55" hidden="1" x14ac:dyDescent="0.2">
      <c r="BC8246" s="6"/>
    </row>
    <row r="8247" spans="55:55" hidden="1" x14ac:dyDescent="0.2">
      <c r="BC8247" s="6"/>
    </row>
    <row r="8248" spans="55:55" hidden="1" x14ac:dyDescent="0.2">
      <c r="BC8248" s="6"/>
    </row>
    <row r="8249" spans="55:55" hidden="1" x14ac:dyDescent="0.2">
      <c r="BC8249" s="6"/>
    </row>
    <row r="8250" spans="55:55" hidden="1" x14ac:dyDescent="0.2">
      <c r="BC8250" s="6"/>
    </row>
    <row r="8251" spans="55:55" hidden="1" x14ac:dyDescent="0.2">
      <c r="BC8251" s="6"/>
    </row>
    <row r="8252" spans="55:55" hidden="1" x14ac:dyDescent="0.2">
      <c r="BC8252" s="6"/>
    </row>
    <row r="8253" spans="55:55" hidden="1" x14ac:dyDescent="0.2">
      <c r="BC8253" s="6"/>
    </row>
    <row r="8254" spans="55:55" hidden="1" x14ac:dyDescent="0.2">
      <c r="BC8254" s="6"/>
    </row>
    <row r="8255" spans="55:55" hidden="1" x14ac:dyDescent="0.2">
      <c r="BC8255" s="6"/>
    </row>
    <row r="8256" spans="55:55" hidden="1" x14ac:dyDescent="0.2">
      <c r="BC8256" s="6"/>
    </row>
    <row r="8257" spans="55:55" hidden="1" x14ac:dyDescent="0.2">
      <c r="BC8257" s="6"/>
    </row>
    <row r="8258" spans="55:55" hidden="1" x14ac:dyDescent="0.2">
      <c r="BC8258" s="6"/>
    </row>
    <row r="8259" spans="55:55" hidden="1" x14ac:dyDescent="0.2">
      <c r="BC8259" s="6"/>
    </row>
    <row r="8260" spans="55:55" hidden="1" x14ac:dyDescent="0.2">
      <c r="BC8260" s="6"/>
    </row>
    <row r="8261" spans="55:55" hidden="1" x14ac:dyDescent="0.2">
      <c r="BC8261" s="6"/>
    </row>
    <row r="8262" spans="55:55" hidden="1" x14ac:dyDescent="0.2">
      <c r="BC8262" s="6"/>
    </row>
    <row r="8263" spans="55:55" hidden="1" x14ac:dyDescent="0.2">
      <c r="BC8263" s="6"/>
    </row>
    <row r="8264" spans="55:55" hidden="1" x14ac:dyDescent="0.2">
      <c r="BC8264" s="6"/>
    </row>
    <row r="8265" spans="55:55" hidden="1" x14ac:dyDescent="0.2">
      <c r="BC8265" s="6"/>
    </row>
    <row r="8266" spans="55:55" hidden="1" x14ac:dyDescent="0.2">
      <c r="BC8266" s="6"/>
    </row>
    <row r="8267" spans="55:55" hidden="1" x14ac:dyDescent="0.2">
      <c r="BC8267" s="6"/>
    </row>
    <row r="8268" spans="55:55" hidden="1" x14ac:dyDescent="0.2">
      <c r="BC8268" s="6"/>
    </row>
    <row r="8269" spans="55:55" hidden="1" x14ac:dyDescent="0.2">
      <c r="BC8269" s="6"/>
    </row>
    <row r="8270" spans="55:55" hidden="1" x14ac:dyDescent="0.2">
      <c r="BC8270" s="6"/>
    </row>
    <row r="8271" spans="55:55" hidden="1" x14ac:dyDescent="0.2">
      <c r="BC8271" s="6"/>
    </row>
    <row r="8272" spans="55:55" hidden="1" x14ac:dyDescent="0.2">
      <c r="BC8272" s="6"/>
    </row>
    <row r="8273" spans="55:55" hidden="1" x14ac:dyDescent="0.2">
      <c r="BC8273" s="6"/>
    </row>
    <row r="8274" spans="55:55" hidden="1" x14ac:dyDescent="0.2">
      <c r="BC8274" s="6"/>
    </row>
    <row r="8275" spans="55:55" hidden="1" x14ac:dyDescent="0.2">
      <c r="BC8275" s="6"/>
    </row>
    <row r="8276" spans="55:55" hidden="1" x14ac:dyDescent="0.2">
      <c r="BC8276" s="6"/>
    </row>
    <row r="8277" spans="55:55" hidden="1" x14ac:dyDescent="0.2">
      <c r="BC8277" s="6"/>
    </row>
    <row r="8278" spans="55:55" hidden="1" x14ac:dyDescent="0.2">
      <c r="BC8278" s="6"/>
    </row>
    <row r="8279" spans="55:55" hidden="1" x14ac:dyDescent="0.2">
      <c r="BC8279" s="6"/>
    </row>
    <row r="8280" spans="55:55" hidden="1" x14ac:dyDescent="0.2">
      <c r="BC8280" s="6"/>
    </row>
    <row r="8281" spans="55:55" hidden="1" x14ac:dyDescent="0.2">
      <c r="BC8281" s="6"/>
    </row>
    <row r="8282" spans="55:55" hidden="1" x14ac:dyDescent="0.2">
      <c r="BC8282" s="6"/>
    </row>
    <row r="8283" spans="55:55" hidden="1" x14ac:dyDescent="0.2">
      <c r="BC8283" s="6"/>
    </row>
    <row r="8284" spans="55:55" hidden="1" x14ac:dyDescent="0.2">
      <c r="BC8284" s="6"/>
    </row>
    <row r="8285" spans="55:55" hidden="1" x14ac:dyDescent="0.2">
      <c r="BC8285" s="6"/>
    </row>
    <row r="8286" spans="55:55" hidden="1" x14ac:dyDescent="0.2">
      <c r="BC8286" s="6"/>
    </row>
    <row r="8287" spans="55:55" hidden="1" x14ac:dyDescent="0.2">
      <c r="BC8287" s="6"/>
    </row>
    <row r="8288" spans="55:55" hidden="1" x14ac:dyDescent="0.2">
      <c r="BC8288" s="6"/>
    </row>
    <row r="8289" spans="55:55" hidden="1" x14ac:dyDescent="0.2">
      <c r="BC8289" s="6"/>
    </row>
    <row r="8290" spans="55:55" hidden="1" x14ac:dyDescent="0.2">
      <c r="BC8290" s="6"/>
    </row>
    <row r="8291" spans="55:55" hidden="1" x14ac:dyDescent="0.2">
      <c r="BC8291" s="6"/>
    </row>
    <row r="8292" spans="55:55" hidden="1" x14ac:dyDescent="0.2">
      <c r="BC8292" s="6"/>
    </row>
    <row r="8293" spans="55:55" hidden="1" x14ac:dyDescent="0.2">
      <c r="BC8293" s="6"/>
    </row>
    <row r="8294" spans="55:55" hidden="1" x14ac:dyDescent="0.2">
      <c r="BC8294" s="6"/>
    </row>
    <row r="8295" spans="55:55" hidden="1" x14ac:dyDescent="0.2">
      <c r="BC8295" s="6"/>
    </row>
    <row r="8296" spans="55:55" hidden="1" x14ac:dyDescent="0.2">
      <c r="BC8296" s="6"/>
    </row>
    <row r="8297" spans="55:55" hidden="1" x14ac:dyDescent="0.2">
      <c r="BC8297" s="6"/>
    </row>
    <row r="8298" spans="55:55" hidden="1" x14ac:dyDescent="0.2">
      <c r="BC8298" s="6"/>
    </row>
    <row r="8299" spans="55:55" hidden="1" x14ac:dyDescent="0.2">
      <c r="BC8299" s="6"/>
    </row>
    <row r="8300" spans="55:55" hidden="1" x14ac:dyDescent="0.2">
      <c r="BC8300" s="6"/>
    </row>
    <row r="8301" spans="55:55" hidden="1" x14ac:dyDescent="0.2">
      <c r="BC8301" s="6"/>
    </row>
    <row r="8302" spans="55:55" hidden="1" x14ac:dyDescent="0.2">
      <c r="BC8302" s="6"/>
    </row>
    <row r="8303" spans="55:55" hidden="1" x14ac:dyDescent="0.2">
      <c r="BC8303" s="6"/>
    </row>
    <row r="8304" spans="55:55" hidden="1" x14ac:dyDescent="0.2">
      <c r="BC8304" s="6"/>
    </row>
    <row r="8305" spans="55:55" hidden="1" x14ac:dyDescent="0.2">
      <c r="BC8305" s="6"/>
    </row>
    <row r="8306" spans="55:55" hidden="1" x14ac:dyDescent="0.2">
      <c r="BC8306" s="6"/>
    </row>
    <row r="8307" spans="55:55" hidden="1" x14ac:dyDescent="0.2">
      <c r="BC8307" s="6"/>
    </row>
    <row r="8308" spans="55:55" hidden="1" x14ac:dyDescent="0.2">
      <c r="BC8308" s="6"/>
    </row>
    <row r="8309" spans="55:55" hidden="1" x14ac:dyDescent="0.2">
      <c r="BC8309" s="6"/>
    </row>
    <row r="8310" spans="55:55" hidden="1" x14ac:dyDescent="0.2">
      <c r="BC8310" s="6"/>
    </row>
    <row r="8311" spans="55:55" hidden="1" x14ac:dyDescent="0.2">
      <c r="BC8311" s="6"/>
    </row>
    <row r="8312" spans="55:55" hidden="1" x14ac:dyDescent="0.2">
      <c r="BC8312" s="6"/>
    </row>
    <row r="8313" spans="55:55" hidden="1" x14ac:dyDescent="0.2">
      <c r="BC8313" s="6"/>
    </row>
    <row r="8314" spans="55:55" hidden="1" x14ac:dyDescent="0.2">
      <c r="BC8314" s="6"/>
    </row>
    <row r="8315" spans="55:55" hidden="1" x14ac:dyDescent="0.2">
      <c r="BC8315" s="6"/>
    </row>
    <row r="8316" spans="55:55" hidden="1" x14ac:dyDescent="0.2">
      <c r="BC8316" s="6"/>
    </row>
    <row r="8317" spans="55:55" hidden="1" x14ac:dyDescent="0.2">
      <c r="BC8317" s="6"/>
    </row>
    <row r="8318" spans="55:55" hidden="1" x14ac:dyDescent="0.2">
      <c r="BC8318" s="6"/>
    </row>
    <row r="8319" spans="55:55" hidden="1" x14ac:dyDescent="0.2">
      <c r="BC8319" s="6"/>
    </row>
    <row r="8320" spans="55:55" hidden="1" x14ac:dyDescent="0.2">
      <c r="BC8320" s="6"/>
    </row>
    <row r="8321" spans="55:55" hidden="1" x14ac:dyDescent="0.2">
      <c r="BC8321" s="6"/>
    </row>
    <row r="8322" spans="55:55" hidden="1" x14ac:dyDescent="0.2">
      <c r="BC8322" s="6"/>
    </row>
    <row r="8323" spans="55:55" hidden="1" x14ac:dyDescent="0.2">
      <c r="BC8323" s="6"/>
    </row>
    <row r="8324" spans="55:55" hidden="1" x14ac:dyDescent="0.2">
      <c r="BC8324" s="6"/>
    </row>
    <row r="8325" spans="55:55" hidden="1" x14ac:dyDescent="0.2">
      <c r="BC8325" s="6"/>
    </row>
    <row r="8326" spans="55:55" hidden="1" x14ac:dyDescent="0.2">
      <c r="BC8326" s="6"/>
    </row>
    <row r="8327" spans="55:55" hidden="1" x14ac:dyDescent="0.2">
      <c r="BC8327" s="6"/>
    </row>
    <row r="8328" spans="55:55" hidden="1" x14ac:dyDescent="0.2">
      <c r="BC8328" s="6"/>
    </row>
    <row r="8329" spans="55:55" hidden="1" x14ac:dyDescent="0.2">
      <c r="BC8329" s="6"/>
    </row>
    <row r="8330" spans="55:55" hidden="1" x14ac:dyDescent="0.2">
      <c r="BC8330" s="6"/>
    </row>
    <row r="8331" spans="55:55" hidden="1" x14ac:dyDescent="0.2">
      <c r="BC8331" s="6"/>
    </row>
    <row r="8332" spans="55:55" hidden="1" x14ac:dyDescent="0.2">
      <c r="BC8332" s="6"/>
    </row>
    <row r="8333" spans="55:55" hidden="1" x14ac:dyDescent="0.2">
      <c r="BC8333" s="6"/>
    </row>
    <row r="8334" spans="55:55" hidden="1" x14ac:dyDescent="0.2">
      <c r="BC8334" s="6"/>
    </row>
    <row r="8335" spans="55:55" hidden="1" x14ac:dyDescent="0.2">
      <c r="BC8335" s="6"/>
    </row>
    <row r="8336" spans="55:55" hidden="1" x14ac:dyDescent="0.2">
      <c r="BC8336" s="6"/>
    </row>
    <row r="8337" spans="55:55" hidden="1" x14ac:dyDescent="0.2">
      <c r="BC8337" s="6"/>
    </row>
    <row r="8338" spans="55:55" hidden="1" x14ac:dyDescent="0.2">
      <c r="BC8338" s="6"/>
    </row>
    <row r="8339" spans="55:55" hidden="1" x14ac:dyDescent="0.2">
      <c r="BC8339" s="6"/>
    </row>
    <row r="8340" spans="55:55" hidden="1" x14ac:dyDescent="0.2">
      <c r="BC8340" s="6"/>
    </row>
    <row r="8341" spans="55:55" hidden="1" x14ac:dyDescent="0.2">
      <c r="BC8341" s="6"/>
    </row>
    <row r="8342" spans="55:55" hidden="1" x14ac:dyDescent="0.2">
      <c r="BC8342" s="6"/>
    </row>
    <row r="8343" spans="55:55" hidden="1" x14ac:dyDescent="0.2">
      <c r="BC8343" s="6"/>
    </row>
    <row r="8344" spans="55:55" hidden="1" x14ac:dyDescent="0.2">
      <c r="BC8344" s="6"/>
    </row>
    <row r="8345" spans="55:55" hidden="1" x14ac:dyDescent="0.2">
      <c r="BC8345" s="6"/>
    </row>
    <row r="8346" spans="55:55" hidden="1" x14ac:dyDescent="0.2">
      <c r="BC8346" s="6"/>
    </row>
    <row r="8347" spans="55:55" hidden="1" x14ac:dyDescent="0.2">
      <c r="BC8347" s="6"/>
    </row>
    <row r="8348" spans="55:55" hidden="1" x14ac:dyDescent="0.2">
      <c r="BC8348" s="6"/>
    </row>
    <row r="8349" spans="55:55" hidden="1" x14ac:dyDescent="0.2">
      <c r="BC8349" s="6"/>
    </row>
    <row r="8350" spans="55:55" hidden="1" x14ac:dyDescent="0.2">
      <c r="BC8350" s="6"/>
    </row>
    <row r="8351" spans="55:55" hidden="1" x14ac:dyDescent="0.2">
      <c r="BC8351" s="6"/>
    </row>
    <row r="8352" spans="55:55" hidden="1" x14ac:dyDescent="0.2">
      <c r="BC8352" s="6"/>
    </row>
    <row r="8353" spans="55:55" hidden="1" x14ac:dyDescent="0.2">
      <c r="BC8353" s="6"/>
    </row>
    <row r="8354" spans="55:55" hidden="1" x14ac:dyDescent="0.2">
      <c r="BC8354" s="6"/>
    </row>
    <row r="8355" spans="55:55" hidden="1" x14ac:dyDescent="0.2">
      <c r="BC8355" s="6"/>
    </row>
    <row r="8356" spans="55:55" hidden="1" x14ac:dyDescent="0.2">
      <c r="BC8356" s="6"/>
    </row>
    <row r="8357" spans="55:55" hidden="1" x14ac:dyDescent="0.2">
      <c r="BC8357" s="6"/>
    </row>
    <row r="8358" spans="55:55" hidden="1" x14ac:dyDescent="0.2">
      <c r="BC8358" s="6"/>
    </row>
    <row r="8359" spans="55:55" hidden="1" x14ac:dyDescent="0.2">
      <c r="BC8359" s="6"/>
    </row>
    <row r="8360" spans="55:55" hidden="1" x14ac:dyDescent="0.2">
      <c r="BC8360" s="6"/>
    </row>
    <row r="8361" spans="55:55" hidden="1" x14ac:dyDescent="0.2">
      <c r="BC8361" s="6"/>
    </row>
    <row r="8362" spans="55:55" hidden="1" x14ac:dyDescent="0.2">
      <c r="BC8362" s="6"/>
    </row>
    <row r="8363" spans="55:55" hidden="1" x14ac:dyDescent="0.2">
      <c r="BC8363" s="6"/>
    </row>
    <row r="8364" spans="55:55" hidden="1" x14ac:dyDescent="0.2">
      <c r="BC8364" s="6"/>
    </row>
    <row r="8365" spans="55:55" hidden="1" x14ac:dyDescent="0.2">
      <c r="BC8365" s="6"/>
    </row>
    <row r="8366" spans="55:55" hidden="1" x14ac:dyDescent="0.2">
      <c r="BC8366" s="6"/>
    </row>
    <row r="8367" spans="55:55" hidden="1" x14ac:dyDescent="0.2">
      <c r="BC8367" s="6"/>
    </row>
    <row r="8368" spans="55:55" hidden="1" x14ac:dyDescent="0.2">
      <c r="BC8368" s="6"/>
    </row>
    <row r="8369" spans="55:55" hidden="1" x14ac:dyDescent="0.2">
      <c r="BC8369" s="6"/>
    </row>
    <row r="8370" spans="55:55" hidden="1" x14ac:dyDescent="0.2">
      <c r="BC8370" s="6"/>
    </row>
    <row r="8371" spans="55:55" hidden="1" x14ac:dyDescent="0.2">
      <c r="BC8371" s="6"/>
    </row>
    <row r="8372" spans="55:55" hidden="1" x14ac:dyDescent="0.2">
      <c r="BC8372" s="6"/>
    </row>
    <row r="8373" spans="55:55" hidden="1" x14ac:dyDescent="0.2">
      <c r="BC8373" s="6"/>
    </row>
    <row r="8374" spans="55:55" hidden="1" x14ac:dyDescent="0.2">
      <c r="BC8374" s="6"/>
    </row>
    <row r="8375" spans="55:55" hidden="1" x14ac:dyDescent="0.2">
      <c r="BC8375" s="6"/>
    </row>
    <row r="8376" spans="55:55" hidden="1" x14ac:dyDescent="0.2">
      <c r="BC8376" s="6"/>
    </row>
    <row r="8377" spans="55:55" hidden="1" x14ac:dyDescent="0.2">
      <c r="BC8377" s="6"/>
    </row>
    <row r="8378" spans="55:55" hidden="1" x14ac:dyDescent="0.2">
      <c r="BC8378" s="6"/>
    </row>
    <row r="8379" spans="55:55" hidden="1" x14ac:dyDescent="0.2">
      <c r="BC8379" s="6"/>
    </row>
    <row r="8380" spans="55:55" hidden="1" x14ac:dyDescent="0.2">
      <c r="BC8380" s="6"/>
    </row>
    <row r="8381" spans="55:55" hidden="1" x14ac:dyDescent="0.2">
      <c r="BC8381" s="6"/>
    </row>
    <row r="8382" spans="55:55" hidden="1" x14ac:dyDescent="0.2">
      <c r="BC8382" s="6"/>
    </row>
    <row r="8383" spans="55:55" hidden="1" x14ac:dyDescent="0.2">
      <c r="BC8383" s="6"/>
    </row>
    <row r="8384" spans="55:55" hidden="1" x14ac:dyDescent="0.2">
      <c r="BC8384" s="6"/>
    </row>
    <row r="8385" spans="55:55" hidden="1" x14ac:dyDescent="0.2">
      <c r="BC8385" s="6"/>
    </row>
    <row r="8386" spans="55:55" hidden="1" x14ac:dyDescent="0.2">
      <c r="BC8386" s="6"/>
    </row>
    <row r="8387" spans="55:55" hidden="1" x14ac:dyDescent="0.2">
      <c r="BC8387" s="6"/>
    </row>
    <row r="8388" spans="55:55" hidden="1" x14ac:dyDescent="0.2">
      <c r="BC8388" s="6"/>
    </row>
    <row r="8389" spans="55:55" hidden="1" x14ac:dyDescent="0.2">
      <c r="BC8389" s="6"/>
    </row>
    <row r="8390" spans="55:55" hidden="1" x14ac:dyDescent="0.2">
      <c r="BC8390" s="6"/>
    </row>
    <row r="8391" spans="55:55" hidden="1" x14ac:dyDescent="0.2">
      <c r="BC8391" s="6"/>
    </row>
    <row r="8392" spans="55:55" hidden="1" x14ac:dyDescent="0.2">
      <c r="BC8392" s="6"/>
    </row>
    <row r="8393" spans="55:55" hidden="1" x14ac:dyDescent="0.2">
      <c r="BC8393" s="6"/>
    </row>
    <row r="8394" spans="55:55" hidden="1" x14ac:dyDescent="0.2">
      <c r="BC8394" s="6"/>
    </row>
    <row r="8395" spans="55:55" hidden="1" x14ac:dyDescent="0.2">
      <c r="BC8395" s="6"/>
    </row>
    <row r="8396" spans="55:55" hidden="1" x14ac:dyDescent="0.2">
      <c r="BC8396" s="6"/>
    </row>
    <row r="8397" spans="55:55" hidden="1" x14ac:dyDescent="0.2">
      <c r="BC8397" s="6"/>
    </row>
    <row r="8398" spans="55:55" hidden="1" x14ac:dyDescent="0.2">
      <c r="BC8398" s="6"/>
    </row>
    <row r="8399" spans="55:55" hidden="1" x14ac:dyDescent="0.2">
      <c r="BC8399" s="6"/>
    </row>
    <row r="8400" spans="55:55" hidden="1" x14ac:dyDescent="0.2">
      <c r="BC8400" s="6"/>
    </row>
    <row r="8401" spans="55:55" hidden="1" x14ac:dyDescent="0.2">
      <c r="BC8401" s="6"/>
    </row>
    <row r="8402" spans="55:55" hidden="1" x14ac:dyDescent="0.2">
      <c r="BC8402" s="6"/>
    </row>
    <row r="8403" spans="55:55" hidden="1" x14ac:dyDescent="0.2">
      <c r="BC8403" s="6"/>
    </row>
    <row r="8404" spans="55:55" hidden="1" x14ac:dyDescent="0.2">
      <c r="BC8404" s="6"/>
    </row>
    <row r="8405" spans="55:55" hidden="1" x14ac:dyDescent="0.2">
      <c r="BC8405" s="6"/>
    </row>
    <row r="8406" spans="55:55" hidden="1" x14ac:dyDescent="0.2">
      <c r="BC8406" s="6"/>
    </row>
    <row r="8407" spans="55:55" hidden="1" x14ac:dyDescent="0.2">
      <c r="BC8407" s="6"/>
    </row>
    <row r="8408" spans="55:55" hidden="1" x14ac:dyDescent="0.2">
      <c r="BC8408" s="6"/>
    </row>
    <row r="8409" spans="55:55" hidden="1" x14ac:dyDescent="0.2">
      <c r="BC8409" s="6"/>
    </row>
    <row r="8410" spans="55:55" hidden="1" x14ac:dyDescent="0.2">
      <c r="BC8410" s="6"/>
    </row>
    <row r="8411" spans="55:55" hidden="1" x14ac:dyDescent="0.2">
      <c r="BC8411" s="6"/>
    </row>
    <row r="8412" spans="55:55" hidden="1" x14ac:dyDescent="0.2">
      <c r="BC8412" s="6"/>
    </row>
    <row r="8413" spans="55:55" hidden="1" x14ac:dyDescent="0.2">
      <c r="BC8413" s="6"/>
    </row>
    <row r="8414" spans="55:55" hidden="1" x14ac:dyDescent="0.2">
      <c r="BC8414" s="6"/>
    </row>
    <row r="8415" spans="55:55" hidden="1" x14ac:dyDescent="0.2">
      <c r="BC8415" s="6"/>
    </row>
    <row r="8416" spans="55:55" hidden="1" x14ac:dyDescent="0.2">
      <c r="BC8416" s="6"/>
    </row>
    <row r="8417" spans="55:55" hidden="1" x14ac:dyDescent="0.2">
      <c r="BC8417" s="6"/>
    </row>
    <row r="8418" spans="55:55" hidden="1" x14ac:dyDescent="0.2">
      <c r="BC8418" s="6"/>
    </row>
    <row r="8419" spans="55:55" hidden="1" x14ac:dyDescent="0.2">
      <c r="BC8419" s="6"/>
    </row>
    <row r="8420" spans="55:55" hidden="1" x14ac:dyDescent="0.2">
      <c r="BC8420" s="6"/>
    </row>
    <row r="8421" spans="55:55" hidden="1" x14ac:dyDescent="0.2">
      <c r="BC8421" s="6"/>
    </row>
    <row r="8422" spans="55:55" hidden="1" x14ac:dyDescent="0.2">
      <c r="BC8422" s="6"/>
    </row>
    <row r="8423" spans="55:55" hidden="1" x14ac:dyDescent="0.2">
      <c r="BC8423" s="6"/>
    </row>
    <row r="8424" spans="55:55" hidden="1" x14ac:dyDescent="0.2">
      <c r="BC8424" s="6"/>
    </row>
    <row r="8425" spans="55:55" hidden="1" x14ac:dyDescent="0.2">
      <c r="BC8425" s="6"/>
    </row>
    <row r="8426" spans="55:55" hidden="1" x14ac:dyDescent="0.2">
      <c r="BC8426" s="6"/>
    </row>
    <row r="8427" spans="55:55" hidden="1" x14ac:dyDescent="0.2">
      <c r="BC8427" s="6"/>
    </row>
    <row r="8428" spans="55:55" hidden="1" x14ac:dyDescent="0.2">
      <c r="BC8428" s="6"/>
    </row>
    <row r="8429" spans="55:55" hidden="1" x14ac:dyDescent="0.2">
      <c r="BC8429" s="6"/>
    </row>
    <row r="8430" spans="55:55" hidden="1" x14ac:dyDescent="0.2">
      <c r="BC8430" s="6"/>
    </row>
    <row r="8431" spans="55:55" hidden="1" x14ac:dyDescent="0.2">
      <c r="BC8431" s="6"/>
    </row>
    <row r="8432" spans="55:55" hidden="1" x14ac:dyDescent="0.2">
      <c r="BC8432" s="6"/>
    </row>
    <row r="8433" spans="55:55" hidden="1" x14ac:dyDescent="0.2">
      <c r="BC8433" s="6"/>
    </row>
    <row r="8434" spans="55:55" hidden="1" x14ac:dyDescent="0.2">
      <c r="BC8434" s="6"/>
    </row>
    <row r="8435" spans="55:55" hidden="1" x14ac:dyDescent="0.2">
      <c r="BC8435" s="6"/>
    </row>
    <row r="8436" spans="55:55" hidden="1" x14ac:dyDescent="0.2">
      <c r="BC8436" s="6"/>
    </row>
    <row r="8437" spans="55:55" hidden="1" x14ac:dyDescent="0.2">
      <c r="BC8437" s="6"/>
    </row>
    <row r="8438" spans="55:55" hidden="1" x14ac:dyDescent="0.2">
      <c r="BC8438" s="6"/>
    </row>
    <row r="8439" spans="55:55" hidden="1" x14ac:dyDescent="0.2">
      <c r="BC8439" s="6"/>
    </row>
    <row r="8440" spans="55:55" hidden="1" x14ac:dyDescent="0.2">
      <c r="BC8440" s="6"/>
    </row>
    <row r="8441" spans="55:55" hidden="1" x14ac:dyDescent="0.2">
      <c r="BC8441" s="6"/>
    </row>
    <row r="8442" spans="55:55" hidden="1" x14ac:dyDescent="0.2">
      <c r="BC8442" s="6"/>
    </row>
    <row r="8443" spans="55:55" hidden="1" x14ac:dyDescent="0.2">
      <c r="BC8443" s="6"/>
    </row>
    <row r="8444" spans="55:55" hidden="1" x14ac:dyDescent="0.2">
      <c r="BC8444" s="6"/>
    </row>
    <row r="8445" spans="55:55" hidden="1" x14ac:dyDescent="0.2">
      <c r="BC8445" s="6"/>
    </row>
    <row r="8446" spans="55:55" hidden="1" x14ac:dyDescent="0.2">
      <c r="BC8446" s="6"/>
    </row>
    <row r="8447" spans="55:55" hidden="1" x14ac:dyDescent="0.2">
      <c r="BC8447" s="6"/>
    </row>
    <row r="8448" spans="55:55" hidden="1" x14ac:dyDescent="0.2">
      <c r="BC8448" s="6"/>
    </row>
    <row r="8449" spans="55:55" hidden="1" x14ac:dyDescent="0.2">
      <c r="BC8449" s="6"/>
    </row>
    <row r="8450" spans="55:55" hidden="1" x14ac:dyDescent="0.2">
      <c r="BC8450" s="6"/>
    </row>
    <row r="8451" spans="55:55" hidden="1" x14ac:dyDescent="0.2">
      <c r="BC8451" s="6"/>
    </row>
    <row r="8452" spans="55:55" hidden="1" x14ac:dyDescent="0.2">
      <c r="BC8452" s="6"/>
    </row>
    <row r="8453" spans="55:55" hidden="1" x14ac:dyDescent="0.2">
      <c r="BC8453" s="6"/>
    </row>
    <row r="8454" spans="55:55" hidden="1" x14ac:dyDescent="0.2">
      <c r="BC8454" s="6"/>
    </row>
    <row r="8455" spans="55:55" hidden="1" x14ac:dyDescent="0.2">
      <c r="BC8455" s="6"/>
    </row>
    <row r="8456" spans="55:55" hidden="1" x14ac:dyDescent="0.2">
      <c r="BC8456" s="6"/>
    </row>
    <row r="8457" spans="55:55" hidden="1" x14ac:dyDescent="0.2">
      <c r="BC8457" s="6"/>
    </row>
    <row r="8458" spans="55:55" hidden="1" x14ac:dyDescent="0.2">
      <c r="BC8458" s="6"/>
    </row>
    <row r="8459" spans="55:55" hidden="1" x14ac:dyDescent="0.2">
      <c r="BC8459" s="6"/>
    </row>
    <row r="8460" spans="55:55" hidden="1" x14ac:dyDescent="0.2">
      <c r="BC8460" s="6"/>
    </row>
    <row r="8461" spans="55:55" hidden="1" x14ac:dyDescent="0.2">
      <c r="BC8461" s="6"/>
    </row>
    <row r="8462" spans="55:55" hidden="1" x14ac:dyDescent="0.2">
      <c r="BC8462" s="6"/>
    </row>
    <row r="8463" spans="55:55" hidden="1" x14ac:dyDescent="0.2">
      <c r="BC8463" s="6"/>
    </row>
    <row r="8464" spans="55:55" hidden="1" x14ac:dyDescent="0.2">
      <c r="BC8464" s="6"/>
    </row>
    <row r="8465" spans="55:55" hidden="1" x14ac:dyDescent="0.2">
      <c r="BC8465" s="6"/>
    </row>
    <row r="8466" spans="55:55" hidden="1" x14ac:dyDescent="0.2">
      <c r="BC8466" s="6"/>
    </row>
    <row r="8467" spans="55:55" hidden="1" x14ac:dyDescent="0.2">
      <c r="BC8467" s="6"/>
    </row>
    <row r="8468" spans="55:55" hidden="1" x14ac:dyDescent="0.2">
      <c r="BC8468" s="6"/>
    </row>
    <row r="8469" spans="55:55" hidden="1" x14ac:dyDescent="0.2">
      <c r="BC8469" s="6"/>
    </row>
    <row r="8470" spans="55:55" hidden="1" x14ac:dyDescent="0.2">
      <c r="BC8470" s="6"/>
    </row>
    <row r="8471" spans="55:55" hidden="1" x14ac:dyDescent="0.2">
      <c r="BC8471" s="6"/>
    </row>
    <row r="8472" spans="55:55" hidden="1" x14ac:dyDescent="0.2">
      <c r="BC8472" s="6"/>
    </row>
    <row r="8473" spans="55:55" hidden="1" x14ac:dyDescent="0.2">
      <c r="BC8473" s="6"/>
    </row>
    <row r="8474" spans="55:55" hidden="1" x14ac:dyDescent="0.2">
      <c r="BC8474" s="6"/>
    </row>
    <row r="8475" spans="55:55" hidden="1" x14ac:dyDescent="0.2">
      <c r="BC8475" s="6"/>
    </row>
    <row r="8476" spans="55:55" hidden="1" x14ac:dyDescent="0.2">
      <c r="BC8476" s="6"/>
    </row>
    <row r="8477" spans="55:55" hidden="1" x14ac:dyDescent="0.2">
      <c r="BC8477" s="6"/>
    </row>
    <row r="8478" spans="55:55" hidden="1" x14ac:dyDescent="0.2">
      <c r="BC8478" s="6"/>
    </row>
    <row r="8479" spans="55:55" hidden="1" x14ac:dyDescent="0.2">
      <c r="BC8479" s="6"/>
    </row>
    <row r="8480" spans="55:55" hidden="1" x14ac:dyDescent="0.2">
      <c r="BC8480" s="6"/>
    </row>
    <row r="8481" spans="55:55" hidden="1" x14ac:dyDescent="0.2">
      <c r="BC8481" s="6"/>
    </row>
    <row r="8482" spans="55:55" hidden="1" x14ac:dyDescent="0.2">
      <c r="BC8482" s="6"/>
    </row>
    <row r="8483" spans="55:55" hidden="1" x14ac:dyDescent="0.2">
      <c r="BC8483" s="6"/>
    </row>
    <row r="8484" spans="55:55" hidden="1" x14ac:dyDescent="0.2">
      <c r="BC8484" s="6"/>
    </row>
    <row r="8485" spans="55:55" hidden="1" x14ac:dyDescent="0.2">
      <c r="BC8485" s="6"/>
    </row>
    <row r="8486" spans="55:55" hidden="1" x14ac:dyDescent="0.2">
      <c r="BC8486" s="6"/>
    </row>
    <row r="8487" spans="55:55" hidden="1" x14ac:dyDescent="0.2">
      <c r="BC8487" s="6"/>
    </row>
    <row r="8488" spans="55:55" hidden="1" x14ac:dyDescent="0.2">
      <c r="BC8488" s="6"/>
    </row>
    <row r="8489" spans="55:55" hidden="1" x14ac:dyDescent="0.2">
      <c r="BC8489" s="6"/>
    </row>
    <row r="8490" spans="55:55" hidden="1" x14ac:dyDescent="0.2">
      <c r="BC8490" s="6"/>
    </row>
    <row r="8491" spans="55:55" hidden="1" x14ac:dyDescent="0.2">
      <c r="BC8491" s="6"/>
    </row>
    <row r="8492" spans="55:55" hidden="1" x14ac:dyDescent="0.2">
      <c r="BC8492" s="6"/>
    </row>
    <row r="8493" spans="55:55" hidden="1" x14ac:dyDescent="0.2">
      <c r="BC8493" s="6"/>
    </row>
    <row r="8494" spans="55:55" hidden="1" x14ac:dyDescent="0.2">
      <c r="BC8494" s="6"/>
    </row>
    <row r="8495" spans="55:55" hidden="1" x14ac:dyDescent="0.2">
      <c r="BC8495" s="6"/>
    </row>
    <row r="8496" spans="55:55" hidden="1" x14ac:dyDescent="0.2">
      <c r="BC8496" s="6"/>
    </row>
    <row r="8497" spans="55:55" hidden="1" x14ac:dyDescent="0.2">
      <c r="BC8497" s="6"/>
    </row>
    <row r="8498" spans="55:55" hidden="1" x14ac:dyDescent="0.2">
      <c r="BC8498" s="6"/>
    </row>
    <row r="8499" spans="55:55" hidden="1" x14ac:dyDescent="0.2">
      <c r="BC8499" s="6"/>
    </row>
    <row r="8500" spans="55:55" hidden="1" x14ac:dyDescent="0.2">
      <c r="BC8500" s="6"/>
    </row>
    <row r="8501" spans="55:55" hidden="1" x14ac:dyDescent="0.2">
      <c r="BC8501" s="6"/>
    </row>
    <row r="8502" spans="55:55" hidden="1" x14ac:dyDescent="0.2">
      <c r="BC8502" s="6"/>
    </row>
    <row r="8503" spans="55:55" hidden="1" x14ac:dyDescent="0.2">
      <c r="BC8503" s="6"/>
    </row>
    <row r="8504" spans="55:55" hidden="1" x14ac:dyDescent="0.2">
      <c r="BC8504" s="6"/>
    </row>
    <row r="8505" spans="55:55" hidden="1" x14ac:dyDescent="0.2">
      <c r="BC8505" s="6"/>
    </row>
    <row r="8506" spans="55:55" hidden="1" x14ac:dyDescent="0.2">
      <c r="BC8506" s="6"/>
    </row>
    <row r="8507" spans="55:55" hidden="1" x14ac:dyDescent="0.2">
      <c r="BC8507" s="6"/>
    </row>
    <row r="8508" spans="55:55" hidden="1" x14ac:dyDescent="0.2">
      <c r="BC8508" s="6"/>
    </row>
    <row r="8509" spans="55:55" hidden="1" x14ac:dyDescent="0.2">
      <c r="BC8509" s="6"/>
    </row>
    <row r="8510" spans="55:55" hidden="1" x14ac:dyDescent="0.2">
      <c r="BC8510" s="6"/>
    </row>
    <row r="8511" spans="55:55" hidden="1" x14ac:dyDescent="0.2">
      <c r="BC8511" s="6"/>
    </row>
    <row r="8512" spans="55:55" hidden="1" x14ac:dyDescent="0.2">
      <c r="BC8512" s="6"/>
    </row>
    <row r="8513" spans="55:55" hidden="1" x14ac:dyDescent="0.2">
      <c r="BC8513" s="6"/>
    </row>
    <row r="8514" spans="55:55" hidden="1" x14ac:dyDescent="0.2">
      <c r="BC8514" s="6"/>
    </row>
    <row r="8515" spans="55:55" hidden="1" x14ac:dyDescent="0.2">
      <c r="BC8515" s="6"/>
    </row>
    <row r="8516" spans="55:55" hidden="1" x14ac:dyDescent="0.2">
      <c r="BC8516" s="6"/>
    </row>
    <row r="8517" spans="55:55" hidden="1" x14ac:dyDescent="0.2">
      <c r="BC8517" s="6"/>
    </row>
    <row r="8518" spans="55:55" hidden="1" x14ac:dyDescent="0.2">
      <c r="BC8518" s="6"/>
    </row>
    <row r="8519" spans="55:55" hidden="1" x14ac:dyDescent="0.2">
      <c r="BC8519" s="6"/>
    </row>
    <row r="8520" spans="55:55" hidden="1" x14ac:dyDescent="0.2">
      <c r="BC8520" s="6"/>
    </row>
    <row r="8521" spans="55:55" hidden="1" x14ac:dyDescent="0.2">
      <c r="BC8521" s="6"/>
    </row>
    <row r="8522" spans="55:55" hidden="1" x14ac:dyDescent="0.2">
      <c r="BC8522" s="6"/>
    </row>
    <row r="8523" spans="55:55" hidden="1" x14ac:dyDescent="0.2">
      <c r="BC8523" s="6"/>
    </row>
    <row r="8524" spans="55:55" hidden="1" x14ac:dyDescent="0.2">
      <c r="BC8524" s="6"/>
    </row>
    <row r="8525" spans="55:55" hidden="1" x14ac:dyDescent="0.2">
      <c r="BC8525" s="6"/>
    </row>
    <row r="8526" spans="55:55" hidden="1" x14ac:dyDescent="0.2">
      <c r="BC8526" s="6"/>
    </row>
    <row r="8527" spans="55:55" hidden="1" x14ac:dyDescent="0.2">
      <c r="BC8527" s="6"/>
    </row>
    <row r="8528" spans="55:55" hidden="1" x14ac:dyDescent="0.2">
      <c r="BC8528" s="6"/>
    </row>
    <row r="8529" spans="55:55" hidden="1" x14ac:dyDescent="0.2">
      <c r="BC8529" s="6"/>
    </row>
    <row r="8530" spans="55:55" hidden="1" x14ac:dyDescent="0.2">
      <c r="BC8530" s="6"/>
    </row>
    <row r="8531" spans="55:55" hidden="1" x14ac:dyDescent="0.2">
      <c r="BC8531" s="6"/>
    </row>
    <row r="8532" spans="55:55" hidden="1" x14ac:dyDescent="0.2">
      <c r="BC8532" s="6"/>
    </row>
    <row r="8533" spans="55:55" hidden="1" x14ac:dyDescent="0.2">
      <c r="BC8533" s="6"/>
    </row>
    <row r="8534" spans="55:55" hidden="1" x14ac:dyDescent="0.2">
      <c r="BC8534" s="6"/>
    </row>
    <row r="8535" spans="55:55" hidden="1" x14ac:dyDescent="0.2">
      <c r="BC8535" s="6"/>
    </row>
    <row r="8536" spans="55:55" hidden="1" x14ac:dyDescent="0.2">
      <c r="BC8536" s="6"/>
    </row>
    <row r="8537" spans="55:55" hidden="1" x14ac:dyDescent="0.2">
      <c r="BC8537" s="6"/>
    </row>
    <row r="8538" spans="55:55" hidden="1" x14ac:dyDescent="0.2">
      <c r="BC8538" s="6"/>
    </row>
    <row r="8539" spans="55:55" hidden="1" x14ac:dyDescent="0.2">
      <c r="BC8539" s="6"/>
    </row>
    <row r="8540" spans="55:55" hidden="1" x14ac:dyDescent="0.2">
      <c r="BC8540" s="6"/>
    </row>
    <row r="8541" spans="55:55" hidden="1" x14ac:dyDescent="0.2">
      <c r="BC8541" s="6"/>
    </row>
    <row r="8542" spans="55:55" hidden="1" x14ac:dyDescent="0.2">
      <c r="BC8542" s="6"/>
    </row>
    <row r="8543" spans="55:55" hidden="1" x14ac:dyDescent="0.2">
      <c r="BC8543" s="6"/>
    </row>
    <row r="8544" spans="55:55" hidden="1" x14ac:dyDescent="0.2">
      <c r="BC8544" s="6"/>
    </row>
    <row r="8545" spans="55:55" hidden="1" x14ac:dyDescent="0.2">
      <c r="BC8545" s="6"/>
    </row>
    <row r="8546" spans="55:55" hidden="1" x14ac:dyDescent="0.2">
      <c r="BC8546" s="6"/>
    </row>
    <row r="8547" spans="55:55" hidden="1" x14ac:dyDescent="0.2">
      <c r="BC8547" s="6"/>
    </row>
    <row r="8548" spans="55:55" hidden="1" x14ac:dyDescent="0.2">
      <c r="BC8548" s="6"/>
    </row>
    <row r="8549" spans="55:55" hidden="1" x14ac:dyDescent="0.2">
      <c r="BC8549" s="6"/>
    </row>
    <row r="8550" spans="55:55" hidden="1" x14ac:dyDescent="0.2">
      <c r="BC8550" s="6"/>
    </row>
    <row r="8551" spans="55:55" hidden="1" x14ac:dyDescent="0.2">
      <c r="BC8551" s="6"/>
    </row>
    <row r="8552" spans="55:55" hidden="1" x14ac:dyDescent="0.2">
      <c r="BC8552" s="6"/>
    </row>
    <row r="8553" spans="55:55" hidden="1" x14ac:dyDescent="0.2">
      <c r="BC8553" s="6"/>
    </row>
    <row r="8554" spans="55:55" hidden="1" x14ac:dyDescent="0.2">
      <c r="BC8554" s="6"/>
    </row>
    <row r="8555" spans="55:55" hidden="1" x14ac:dyDescent="0.2">
      <c r="BC8555" s="6"/>
    </row>
    <row r="8556" spans="55:55" hidden="1" x14ac:dyDescent="0.2">
      <c r="BC8556" s="6"/>
    </row>
    <row r="8557" spans="55:55" hidden="1" x14ac:dyDescent="0.2">
      <c r="BC8557" s="6"/>
    </row>
    <row r="8558" spans="55:55" hidden="1" x14ac:dyDescent="0.2">
      <c r="BC8558" s="6"/>
    </row>
    <row r="8559" spans="55:55" hidden="1" x14ac:dyDescent="0.2">
      <c r="BC8559" s="6"/>
    </row>
    <row r="8560" spans="55:55" hidden="1" x14ac:dyDescent="0.2">
      <c r="BC8560" s="6"/>
    </row>
    <row r="8561" spans="55:55" hidden="1" x14ac:dyDescent="0.2">
      <c r="BC8561" s="6"/>
    </row>
    <row r="8562" spans="55:55" hidden="1" x14ac:dyDescent="0.2">
      <c r="BC8562" s="6"/>
    </row>
    <row r="8563" spans="55:55" hidden="1" x14ac:dyDescent="0.2">
      <c r="BC8563" s="6"/>
    </row>
    <row r="8564" spans="55:55" hidden="1" x14ac:dyDescent="0.2">
      <c r="BC8564" s="6"/>
    </row>
    <row r="8565" spans="55:55" hidden="1" x14ac:dyDescent="0.2">
      <c r="BC8565" s="6"/>
    </row>
    <row r="8566" spans="55:55" hidden="1" x14ac:dyDescent="0.2">
      <c r="BC8566" s="6"/>
    </row>
    <row r="8567" spans="55:55" hidden="1" x14ac:dyDescent="0.2">
      <c r="BC8567" s="6"/>
    </row>
    <row r="8568" spans="55:55" hidden="1" x14ac:dyDescent="0.2">
      <c r="BC8568" s="6"/>
    </row>
    <row r="8569" spans="55:55" hidden="1" x14ac:dyDescent="0.2">
      <c r="BC8569" s="6"/>
    </row>
    <row r="8570" spans="55:55" hidden="1" x14ac:dyDescent="0.2">
      <c r="BC8570" s="6"/>
    </row>
    <row r="8571" spans="55:55" hidden="1" x14ac:dyDescent="0.2">
      <c r="BC8571" s="6"/>
    </row>
    <row r="8572" spans="55:55" hidden="1" x14ac:dyDescent="0.2">
      <c r="BC8572" s="6"/>
    </row>
    <row r="8573" spans="55:55" hidden="1" x14ac:dyDescent="0.2">
      <c r="BC8573" s="6"/>
    </row>
    <row r="8574" spans="55:55" hidden="1" x14ac:dyDescent="0.2">
      <c r="BC8574" s="6"/>
    </row>
    <row r="8575" spans="55:55" hidden="1" x14ac:dyDescent="0.2">
      <c r="BC8575" s="6"/>
    </row>
    <row r="8576" spans="55:55" hidden="1" x14ac:dyDescent="0.2">
      <c r="BC8576" s="6"/>
    </row>
    <row r="8577" spans="55:55" hidden="1" x14ac:dyDescent="0.2">
      <c r="BC8577" s="6"/>
    </row>
    <row r="8578" spans="55:55" hidden="1" x14ac:dyDescent="0.2">
      <c r="BC8578" s="6"/>
    </row>
    <row r="8579" spans="55:55" hidden="1" x14ac:dyDescent="0.2">
      <c r="BC8579" s="6"/>
    </row>
    <row r="8580" spans="55:55" hidden="1" x14ac:dyDescent="0.2">
      <c r="BC8580" s="6"/>
    </row>
    <row r="8581" spans="55:55" hidden="1" x14ac:dyDescent="0.2">
      <c r="BC8581" s="6"/>
    </row>
    <row r="8582" spans="55:55" hidden="1" x14ac:dyDescent="0.2">
      <c r="BC8582" s="6"/>
    </row>
    <row r="8583" spans="55:55" hidden="1" x14ac:dyDescent="0.2">
      <c r="BC8583" s="6"/>
    </row>
    <row r="8584" spans="55:55" hidden="1" x14ac:dyDescent="0.2">
      <c r="BC8584" s="6"/>
    </row>
    <row r="8585" spans="55:55" hidden="1" x14ac:dyDescent="0.2">
      <c r="BC8585" s="6"/>
    </row>
    <row r="8586" spans="55:55" hidden="1" x14ac:dyDescent="0.2">
      <c r="BC8586" s="6"/>
    </row>
    <row r="8587" spans="55:55" hidden="1" x14ac:dyDescent="0.2">
      <c r="BC8587" s="6"/>
    </row>
    <row r="8588" spans="55:55" hidden="1" x14ac:dyDescent="0.2">
      <c r="BC8588" s="6"/>
    </row>
    <row r="8589" spans="55:55" hidden="1" x14ac:dyDescent="0.2">
      <c r="BC8589" s="6"/>
    </row>
    <row r="8590" spans="55:55" hidden="1" x14ac:dyDescent="0.2">
      <c r="BC8590" s="6"/>
    </row>
    <row r="8591" spans="55:55" hidden="1" x14ac:dyDescent="0.2">
      <c r="BC8591" s="6"/>
    </row>
    <row r="8592" spans="55:55" hidden="1" x14ac:dyDescent="0.2">
      <c r="BC8592" s="6"/>
    </row>
    <row r="8593" spans="55:55" hidden="1" x14ac:dyDescent="0.2">
      <c r="BC8593" s="6"/>
    </row>
    <row r="8594" spans="55:55" hidden="1" x14ac:dyDescent="0.2">
      <c r="BC8594" s="6"/>
    </row>
    <row r="8595" spans="55:55" hidden="1" x14ac:dyDescent="0.2">
      <c r="BC8595" s="6"/>
    </row>
    <row r="8596" spans="55:55" hidden="1" x14ac:dyDescent="0.2">
      <c r="BC8596" s="6"/>
    </row>
    <row r="8597" spans="55:55" hidden="1" x14ac:dyDescent="0.2">
      <c r="BC8597" s="6"/>
    </row>
    <row r="8598" spans="55:55" hidden="1" x14ac:dyDescent="0.2">
      <c r="BC8598" s="6"/>
    </row>
    <row r="8599" spans="55:55" hidden="1" x14ac:dyDescent="0.2">
      <c r="BC8599" s="6"/>
    </row>
    <row r="8600" spans="55:55" hidden="1" x14ac:dyDescent="0.2">
      <c r="BC8600" s="6"/>
    </row>
    <row r="8601" spans="55:55" hidden="1" x14ac:dyDescent="0.2">
      <c r="BC8601" s="6"/>
    </row>
    <row r="8602" spans="55:55" hidden="1" x14ac:dyDescent="0.2">
      <c r="BC8602" s="6"/>
    </row>
    <row r="8603" spans="55:55" hidden="1" x14ac:dyDescent="0.2">
      <c r="BC8603" s="6"/>
    </row>
    <row r="8604" spans="55:55" hidden="1" x14ac:dyDescent="0.2">
      <c r="BC8604" s="6"/>
    </row>
    <row r="8605" spans="55:55" hidden="1" x14ac:dyDescent="0.2">
      <c r="BC8605" s="6"/>
    </row>
    <row r="8606" spans="55:55" hidden="1" x14ac:dyDescent="0.2">
      <c r="BC8606" s="6"/>
    </row>
    <row r="8607" spans="55:55" hidden="1" x14ac:dyDescent="0.2">
      <c r="BC8607" s="6"/>
    </row>
    <row r="8608" spans="55:55" hidden="1" x14ac:dyDescent="0.2">
      <c r="BC8608" s="6"/>
    </row>
    <row r="8609" spans="55:55" hidden="1" x14ac:dyDescent="0.2">
      <c r="BC8609" s="6"/>
    </row>
    <row r="8610" spans="55:55" hidden="1" x14ac:dyDescent="0.2">
      <c r="BC8610" s="6"/>
    </row>
    <row r="8611" spans="55:55" hidden="1" x14ac:dyDescent="0.2">
      <c r="BC8611" s="6"/>
    </row>
    <row r="8612" spans="55:55" hidden="1" x14ac:dyDescent="0.2">
      <c r="BC8612" s="6"/>
    </row>
    <row r="8613" spans="55:55" hidden="1" x14ac:dyDescent="0.2">
      <c r="BC8613" s="6"/>
    </row>
    <row r="8614" spans="55:55" hidden="1" x14ac:dyDescent="0.2">
      <c r="BC8614" s="6"/>
    </row>
    <row r="8615" spans="55:55" hidden="1" x14ac:dyDescent="0.2">
      <c r="BC8615" s="6"/>
    </row>
    <row r="8616" spans="55:55" hidden="1" x14ac:dyDescent="0.2">
      <c r="BC8616" s="6"/>
    </row>
    <row r="8617" spans="55:55" hidden="1" x14ac:dyDescent="0.2">
      <c r="BC8617" s="6"/>
    </row>
    <row r="8618" spans="55:55" hidden="1" x14ac:dyDescent="0.2">
      <c r="BC8618" s="6"/>
    </row>
    <row r="8619" spans="55:55" hidden="1" x14ac:dyDescent="0.2">
      <c r="BC8619" s="6"/>
    </row>
    <row r="8620" spans="55:55" hidden="1" x14ac:dyDescent="0.2">
      <c r="BC8620" s="6"/>
    </row>
    <row r="8621" spans="55:55" hidden="1" x14ac:dyDescent="0.2">
      <c r="BC8621" s="6"/>
    </row>
    <row r="8622" spans="55:55" hidden="1" x14ac:dyDescent="0.2">
      <c r="BC8622" s="6"/>
    </row>
    <row r="8623" spans="55:55" hidden="1" x14ac:dyDescent="0.2">
      <c r="BC8623" s="6"/>
    </row>
    <row r="8624" spans="55:55" hidden="1" x14ac:dyDescent="0.2">
      <c r="BC8624" s="6"/>
    </row>
    <row r="8625" spans="55:55" hidden="1" x14ac:dyDescent="0.2">
      <c r="BC8625" s="6"/>
    </row>
    <row r="8626" spans="55:55" hidden="1" x14ac:dyDescent="0.2">
      <c r="BC8626" s="6"/>
    </row>
    <row r="8627" spans="55:55" hidden="1" x14ac:dyDescent="0.2">
      <c r="BC8627" s="6"/>
    </row>
    <row r="8628" spans="55:55" hidden="1" x14ac:dyDescent="0.2">
      <c r="BC8628" s="6"/>
    </row>
    <row r="8629" spans="55:55" hidden="1" x14ac:dyDescent="0.2">
      <c r="BC8629" s="6"/>
    </row>
    <row r="8630" spans="55:55" hidden="1" x14ac:dyDescent="0.2">
      <c r="BC8630" s="6"/>
    </row>
    <row r="8631" spans="55:55" hidden="1" x14ac:dyDescent="0.2">
      <c r="BC8631" s="6"/>
    </row>
    <row r="8632" spans="55:55" hidden="1" x14ac:dyDescent="0.2">
      <c r="BC8632" s="6"/>
    </row>
    <row r="8633" spans="55:55" hidden="1" x14ac:dyDescent="0.2">
      <c r="BC8633" s="6"/>
    </row>
    <row r="8634" spans="55:55" hidden="1" x14ac:dyDescent="0.2">
      <c r="BC8634" s="6"/>
    </row>
    <row r="8635" spans="55:55" hidden="1" x14ac:dyDescent="0.2">
      <c r="BC8635" s="6"/>
    </row>
    <row r="8636" spans="55:55" hidden="1" x14ac:dyDescent="0.2">
      <c r="BC8636" s="6"/>
    </row>
    <row r="8637" spans="55:55" hidden="1" x14ac:dyDescent="0.2">
      <c r="BC8637" s="6"/>
    </row>
    <row r="8638" spans="55:55" hidden="1" x14ac:dyDescent="0.2">
      <c r="BC8638" s="6"/>
    </row>
    <row r="8639" spans="55:55" hidden="1" x14ac:dyDescent="0.2">
      <c r="BC8639" s="6"/>
    </row>
    <row r="8640" spans="55:55" hidden="1" x14ac:dyDescent="0.2">
      <c r="BC8640" s="6"/>
    </row>
    <row r="8641" spans="55:55" hidden="1" x14ac:dyDescent="0.2">
      <c r="BC8641" s="6"/>
    </row>
    <row r="8642" spans="55:55" hidden="1" x14ac:dyDescent="0.2">
      <c r="BC8642" s="6"/>
    </row>
    <row r="8643" spans="55:55" hidden="1" x14ac:dyDescent="0.2">
      <c r="BC8643" s="6"/>
    </row>
    <row r="8644" spans="55:55" hidden="1" x14ac:dyDescent="0.2">
      <c r="BC8644" s="6"/>
    </row>
    <row r="8645" spans="55:55" hidden="1" x14ac:dyDescent="0.2">
      <c r="BC8645" s="6"/>
    </row>
    <row r="8646" spans="55:55" hidden="1" x14ac:dyDescent="0.2">
      <c r="BC8646" s="6"/>
    </row>
    <row r="8647" spans="55:55" hidden="1" x14ac:dyDescent="0.2">
      <c r="BC8647" s="6"/>
    </row>
    <row r="8648" spans="55:55" hidden="1" x14ac:dyDescent="0.2">
      <c r="BC8648" s="6"/>
    </row>
    <row r="8649" spans="55:55" hidden="1" x14ac:dyDescent="0.2">
      <c r="BC8649" s="6"/>
    </row>
    <row r="8650" spans="55:55" hidden="1" x14ac:dyDescent="0.2">
      <c r="BC8650" s="6"/>
    </row>
    <row r="8651" spans="55:55" hidden="1" x14ac:dyDescent="0.2">
      <c r="BC8651" s="6"/>
    </row>
    <row r="8652" spans="55:55" hidden="1" x14ac:dyDescent="0.2">
      <c r="BC8652" s="6"/>
    </row>
    <row r="8653" spans="55:55" hidden="1" x14ac:dyDescent="0.2">
      <c r="BC8653" s="6"/>
    </row>
    <row r="8654" spans="55:55" hidden="1" x14ac:dyDescent="0.2">
      <c r="BC8654" s="6"/>
    </row>
    <row r="8655" spans="55:55" hidden="1" x14ac:dyDescent="0.2">
      <c r="BC8655" s="6"/>
    </row>
    <row r="8656" spans="55:55" hidden="1" x14ac:dyDescent="0.2">
      <c r="BC8656" s="6"/>
    </row>
    <row r="8657" spans="55:55" hidden="1" x14ac:dyDescent="0.2">
      <c r="BC8657" s="6"/>
    </row>
    <row r="8658" spans="55:55" hidden="1" x14ac:dyDescent="0.2">
      <c r="BC8658" s="6"/>
    </row>
    <row r="8659" spans="55:55" hidden="1" x14ac:dyDescent="0.2">
      <c r="BC8659" s="6"/>
    </row>
    <row r="8660" spans="55:55" hidden="1" x14ac:dyDescent="0.2">
      <c r="BC8660" s="6"/>
    </row>
    <row r="8661" spans="55:55" hidden="1" x14ac:dyDescent="0.2">
      <c r="BC8661" s="6"/>
    </row>
    <row r="8662" spans="55:55" hidden="1" x14ac:dyDescent="0.2">
      <c r="BC8662" s="6"/>
    </row>
    <row r="8663" spans="55:55" hidden="1" x14ac:dyDescent="0.2">
      <c r="BC8663" s="6"/>
    </row>
    <row r="8664" spans="55:55" hidden="1" x14ac:dyDescent="0.2">
      <c r="BC8664" s="6"/>
    </row>
    <row r="8665" spans="55:55" hidden="1" x14ac:dyDescent="0.2">
      <c r="BC8665" s="6"/>
    </row>
    <row r="8666" spans="55:55" hidden="1" x14ac:dyDescent="0.2">
      <c r="BC8666" s="6"/>
    </row>
    <row r="8667" spans="55:55" hidden="1" x14ac:dyDescent="0.2">
      <c r="BC8667" s="6"/>
    </row>
    <row r="8668" spans="55:55" hidden="1" x14ac:dyDescent="0.2">
      <c r="BC8668" s="6"/>
    </row>
    <row r="8669" spans="55:55" hidden="1" x14ac:dyDescent="0.2">
      <c r="BC8669" s="6"/>
    </row>
    <row r="8670" spans="55:55" hidden="1" x14ac:dyDescent="0.2">
      <c r="BC8670" s="6"/>
    </row>
    <row r="8671" spans="55:55" hidden="1" x14ac:dyDescent="0.2">
      <c r="BC8671" s="6"/>
    </row>
    <row r="8672" spans="55:55" hidden="1" x14ac:dyDescent="0.2">
      <c r="BC8672" s="6"/>
    </row>
    <row r="8673" spans="55:55" hidden="1" x14ac:dyDescent="0.2">
      <c r="BC8673" s="6"/>
    </row>
    <row r="8674" spans="55:55" hidden="1" x14ac:dyDescent="0.2">
      <c r="BC8674" s="6"/>
    </row>
    <row r="8675" spans="55:55" hidden="1" x14ac:dyDescent="0.2">
      <c r="BC8675" s="6"/>
    </row>
    <row r="8676" spans="55:55" hidden="1" x14ac:dyDescent="0.2">
      <c r="BC8676" s="6"/>
    </row>
    <row r="8677" spans="55:55" hidden="1" x14ac:dyDescent="0.2">
      <c r="BC8677" s="6"/>
    </row>
    <row r="8678" spans="55:55" hidden="1" x14ac:dyDescent="0.2">
      <c r="BC8678" s="6"/>
    </row>
    <row r="8679" spans="55:55" hidden="1" x14ac:dyDescent="0.2">
      <c r="BC8679" s="6"/>
    </row>
    <row r="8680" spans="55:55" hidden="1" x14ac:dyDescent="0.2">
      <c r="BC8680" s="6"/>
    </row>
    <row r="8681" spans="55:55" hidden="1" x14ac:dyDescent="0.2">
      <c r="BC8681" s="6"/>
    </row>
    <row r="8682" spans="55:55" hidden="1" x14ac:dyDescent="0.2">
      <c r="BC8682" s="6"/>
    </row>
    <row r="8683" spans="55:55" hidden="1" x14ac:dyDescent="0.2">
      <c r="BC8683" s="6"/>
    </row>
    <row r="8684" spans="55:55" hidden="1" x14ac:dyDescent="0.2">
      <c r="BC8684" s="6"/>
    </row>
    <row r="8685" spans="55:55" hidden="1" x14ac:dyDescent="0.2">
      <c r="BC8685" s="6"/>
    </row>
    <row r="8686" spans="55:55" hidden="1" x14ac:dyDescent="0.2">
      <c r="BC8686" s="6"/>
    </row>
    <row r="8687" spans="55:55" hidden="1" x14ac:dyDescent="0.2">
      <c r="BC8687" s="6"/>
    </row>
    <row r="8688" spans="55:55" hidden="1" x14ac:dyDescent="0.2">
      <c r="BC8688" s="6"/>
    </row>
    <row r="8689" spans="55:55" hidden="1" x14ac:dyDescent="0.2">
      <c r="BC8689" s="6"/>
    </row>
    <row r="8690" spans="55:55" hidden="1" x14ac:dyDescent="0.2">
      <c r="BC8690" s="6"/>
    </row>
    <row r="8691" spans="55:55" hidden="1" x14ac:dyDescent="0.2">
      <c r="BC8691" s="6"/>
    </row>
    <row r="8692" spans="55:55" hidden="1" x14ac:dyDescent="0.2">
      <c r="BC8692" s="6"/>
    </row>
    <row r="8693" spans="55:55" hidden="1" x14ac:dyDescent="0.2">
      <c r="BC8693" s="6"/>
    </row>
    <row r="8694" spans="55:55" hidden="1" x14ac:dyDescent="0.2">
      <c r="BC8694" s="6"/>
    </row>
    <row r="8695" spans="55:55" hidden="1" x14ac:dyDescent="0.2">
      <c r="BC8695" s="6"/>
    </row>
    <row r="8696" spans="55:55" hidden="1" x14ac:dyDescent="0.2">
      <c r="BC8696" s="6"/>
    </row>
    <row r="8697" spans="55:55" hidden="1" x14ac:dyDescent="0.2">
      <c r="BC8697" s="6"/>
    </row>
    <row r="8698" spans="55:55" hidden="1" x14ac:dyDescent="0.2">
      <c r="BC8698" s="6"/>
    </row>
    <row r="8699" spans="55:55" hidden="1" x14ac:dyDescent="0.2">
      <c r="BC8699" s="6"/>
    </row>
    <row r="8700" spans="55:55" hidden="1" x14ac:dyDescent="0.2">
      <c r="BC8700" s="6"/>
    </row>
    <row r="8701" spans="55:55" hidden="1" x14ac:dyDescent="0.2">
      <c r="BC8701" s="6"/>
    </row>
    <row r="8702" spans="55:55" hidden="1" x14ac:dyDescent="0.2">
      <c r="BC8702" s="6"/>
    </row>
    <row r="8703" spans="55:55" hidden="1" x14ac:dyDescent="0.2">
      <c r="BC8703" s="6"/>
    </row>
    <row r="8704" spans="55:55" hidden="1" x14ac:dyDescent="0.2">
      <c r="BC8704" s="6"/>
    </row>
    <row r="8705" spans="55:55" hidden="1" x14ac:dyDescent="0.2">
      <c r="BC8705" s="6"/>
    </row>
    <row r="8706" spans="55:55" hidden="1" x14ac:dyDescent="0.2">
      <c r="BC8706" s="6"/>
    </row>
    <row r="8707" spans="55:55" hidden="1" x14ac:dyDescent="0.2">
      <c r="BC8707" s="6"/>
    </row>
    <row r="8708" spans="55:55" hidden="1" x14ac:dyDescent="0.2">
      <c r="BC8708" s="6"/>
    </row>
    <row r="8709" spans="55:55" hidden="1" x14ac:dyDescent="0.2">
      <c r="BC8709" s="6"/>
    </row>
    <row r="8710" spans="55:55" hidden="1" x14ac:dyDescent="0.2">
      <c r="BC8710" s="6"/>
    </row>
    <row r="8711" spans="55:55" hidden="1" x14ac:dyDescent="0.2">
      <c r="BC8711" s="6"/>
    </row>
    <row r="8712" spans="55:55" hidden="1" x14ac:dyDescent="0.2">
      <c r="BC8712" s="6"/>
    </row>
    <row r="8713" spans="55:55" hidden="1" x14ac:dyDescent="0.2">
      <c r="BC8713" s="6"/>
    </row>
    <row r="8714" spans="55:55" hidden="1" x14ac:dyDescent="0.2">
      <c r="BC8714" s="6"/>
    </row>
    <row r="8715" spans="55:55" hidden="1" x14ac:dyDescent="0.2">
      <c r="BC8715" s="6"/>
    </row>
    <row r="8716" spans="55:55" hidden="1" x14ac:dyDescent="0.2">
      <c r="BC8716" s="6"/>
    </row>
    <row r="8717" spans="55:55" hidden="1" x14ac:dyDescent="0.2">
      <c r="BC8717" s="6"/>
    </row>
    <row r="8718" spans="55:55" hidden="1" x14ac:dyDescent="0.2">
      <c r="BC8718" s="6"/>
    </row>
    <row r="8719" spans="55:55" hidden="1" x14ac:dyDescent="0.2">
      <c r="BC8719" s="6"/>
    </row>
    <row r="8720" spans="55:55" hidden="1" x14ac:dyDescent="0.2">
      <c r="BC8720" s="6"/>
    </row>
    <row r="8721" spans="55:55" hidden="1" x14ac:dyDescent="0.2">
      <c r="BC8721" s="6"/>
    </row>
    <row r="8722" spans="55:55" hidden="1" x14ac:dyDescent="0.2">
      <c r="BC8722" s="6"/>
    </row>
    <row r="8723" spans="55:55" hidden="1" x14ac:dyDescent="0.2">
      <c r="BC8723" s="6"/>
    </row>
    <row r="8724" spans="55:55" hidden="1" x14ac:dyDescent="0.2">
      <c r="BC8724" s="6"/>
    </row>
    <row r="8725" spans="55:55" hidden="1" x14ac:dyDescent="0.2">
      <c r="BC8725" s="6"/>
    </row>
    <row r="8726" spans="55:55" hidden="1" x14ac:dyDescent="0.2">
      <c r="BC8726" s="6"/>
    </row>
    <row r="8727" spans="55:55" hidden="1" x14ac:dyDescent="0.2">
      <c r="BC8727" s="6"/>
    </row>
    <row r="8728" spans="55:55" hidden="1" x14ac:dyDescent="0.2">
      <c r="BC8728" s="6"/>
    </row>
    <row r="8729" spans="55:55" hidden="1" x14ac:dyDescent="0.2">
      <c r="BC8729" s="6"/>
    </row>
    <row r="8730" spans="55:55" hidden="1" x14ac:dyDescent="0.2">
      <c r="BC8730" s="6"/>
    </row>
    <row r="8731" spans="55:55" hidden="1" x14ac:dyDescent="0.2">
      <c r="BC8731" s="6"/>
    </row>
    <row r="8732" spans="55:55" hidden="1" x14ac:dyDescent="0.2">
      <c r="BC8732" s="6"/>
    </row>
    <row r="8733" spans="55:55" hidden="1" x14ac:dyDescent="0.2">
      <c r="BC8733" s="6"/>
    </row>
    <row r="8734" spans="55:55" hidden="1" x14ac:dyDescent="0.2">
      <c r="BC8734" s="6"/>
    </row>
    <row r="8735" spans="55:55" hidden="1" x14ac:dyDescent="0.2">
      <c r="BC8735" s="6"/>
    </row>
    <row r="8736" spans="55:55" hidden="1" x14ac:dyDescent="0.2">
      <c r="BC8736" s="6"/>
    </row>
    <row r="8737" spans="55:55" hidden="1" x14ac:dyDescent="0.2">
      <c r="BC8737" s="6"/>
    </row>
    <row r="8738" spans="55:55" hidden="1" x14ac:dyDescent="0.2">
      <c r="BC8738" s="6"/>
    </row>
    <row r="8739" spans="55:55" hidden="1" x14ac:dyDescent="0.2">
      <c r="BC8739" s="6"/>
    </row>
    <row r="8740" spans="55:55" hidden="1" x14ac:dyDescent="0.2">
      <c r="BC8740" s="6"/>
    </row>
    <row r="8741" spans="55:55" hidden="1" x14ac:dyDescent="0.2">
      <c r="BC8741" s="6"/>
    </row>
    <row r="8742" spans="55:55" hidden="1" x14ac:dyDescent="0.2">
      <c r="BC8742" s="6"/>
    </row>
    <row r="8743" spans="55:55" hidden="1" x14ac:dyDescent="0.2">
      <c r="BC8743" s="6"/>
    </row>
    <row r="8744" spans="55:55" hidden="1" x14ac:dyDescent="0.2">
      <c r="BC8744" s="6"/>
    </row>
    <row r="8745" spans="55:55" hidden="1" x14ac:dyDescent="0.2">
      <c r="BC8745" s="6"/>
    </row>
    <row r="8746" spans="55:55" hidden="1" x14ac:dyDescent="0.2">
      <c r="BC8746" s="6"/>
    </row>
    <row r="8747" spans="55:55" hidden="1" x14ac:dyDescent="0.2">
      <c r="BC8747" s="6"/>
    </row>
    <row r="8748" spans="55:55" hidden="1" x14ac:dyDescent="0.2">
      <c r="BC8748" s="6"/>
    </row>
    <row r="8749" spans="55:55" hidden="1" x14ac:dyDescent="0.2">
      <c r="BC8749" s="6"/>
    </row>
    <row r="8750" spans="55:55" hidden="1" x14ac:dyDescent="0.2">
      <c r="BC8750" s="6"/>
    </row>
    <row r="8751" spans="55:55" hidden="1" x14ac:dyDescent="0.2">
      <c r="BC8751" s="6"/>
    </row>
    <row r="8752" spans="55:55" hidden="1" x14ac:dyDescent="0.2">
      <c r="BC8752" s="6"/>
    </row>
    <row r="8753" spans="55:55" hidden="1" x14ac:dyDescent="0.2">
      <c r="BC8753" s="6"/>
    </row>
    <row r="8754" spans="55:55" hidden="1" x14ac:dyDescent="0.2">
      <c r="BC8754" s="6"/>
    </row>
    <row r="8755" spans="55:55" hidden="1" x14ac:dyDescent="0.2">
      <c r="BC8755" s="6"/>
    </row>
    <row r="8756" spans="55:55" hidden="1" x14ac:dyDescent="0.2">
      <c r="BC8756" s="6"/>
    </row>
    <row r="8757" spans="55:55" hidden="1" x14ac:dyDescent="0.2">
      <c r="BC8757" s="6"/>
    </row>
    <row r="8758" spans="55:55" hidden="1" x14ac:dyDescent="0.2">
      <c r="BC8758" s="6"/>
    </row>
    <row r="8759" spans="55:55" hidden="1" x14ac:dyDescent="0.2">
      <c r="BC8759" s="6"/>
    </row>
    <row r="8760" spans="55:55" hidden="1" x14ac:dyDescent="0.2">
      <c r="BC8760" s="6"/>
    </row>
    <row r="8761" spans="55:55" hidden="1" x14ac:dyDescent="0.2">
      <c r="BC8761" s="6"/>
    </row>
    <row r="8762" spans="55:55" hidden="1" x14ac:dyDescent="0.2">
      <c r="BC8762" s="6"/>
    </row>
    <row r="8763" spans="55:55" hidden="1" x14ac:dyDescent="0.2">
      <c r="BC8763" s="6"/>
    </row>
    <row r="8764" spans="55:55" hidden="1" x14ac:dyDescent="0.2">
      <c r="BC8764" s="6"/>
    </row>
    <row r="8765" spans="55:55" hidden="1" x14ac:dyDescent="0.2">
      <c r="BC8765" s="6"/>
    </row>
    <row r="8766" spans="55:55" hidden="1" x14ac:dyDescent="0.2">
      <c r="BC8766" s="6"/>
    </row>
    <row r="8767" spans="55:55" hidden="1" x14ac:dyDescent="0.2">
      <c r="BC8767" s="6"/>
    </row>
    <row r="8768" spans="55:55" hidden="1" x14ac:dyDescent="0.2">
      <c r="BC8768" s="6"/>
    </row>
    <row r="8769" spans="55:55" hidden="1" x14ac:dyDescent="0.2">
      <c r="BC8769" s="6"/>
    </row>
    <row r="8770" spans="55:55" hidden="1" x14ac:dyDescent="0.2">
      <c r="BC8770" s="6"/>
    </row>
    <row r="8771" spans="55:55" hidden="1" x14ac:dyDescent="0.2">
      <c r="BC8771" s="6"/>
    </row>
    <row r="8772" spans="55:55" hidden="1" x14ac:dyDescent="0.2">
      <c r="BC8772" s="6"/>
    </row>
    <row r="8773" spans="55:55" hidden="1" x14ac:dyDescent="0.2">
      <c r="BC8773" s="6"/>
    </row>
    <row r="8774" spans="55:55" hidden="1" x14ac:dyDescent="0.2">
      <c r="BC8774" s="6"/>
    </row>
    <row r="8775" spans="55:55" hidden="1" x14ac:dyDescent="0.2">
      <c r="BC8775" s="6"/>
    </row>
    <row r="8776" spans="55:55" hidden="1" x14ac:dyDescent="0.2">
      <c r="BC8776" s="6"/>
    </row>
    <row r="8777" spans="55:55" hidden="1" x14ac:dyDescent="0.2">
      <c r="BC8777" s="6"/>
    </row>
    <row r="8778" spans="55:55" hidden="1" x14ac:dyDescent="0.2">
      <c r="BC8778" s="6"/>
    </row>
    <row r="8779" spans="55:55" hidden="1" x14ac:dyDescent="0.2">
      <c r="BC8779" s="6"/>
    </row>
    <row r="8780" spans="55:55" hidden="1" x14ac:dyDescent="0.2">
      <c r="BC8780" s="6"/>
    </row>
    <row r="8781" spans="55:55" hidden="1" x14ac:dyDescent="0.2">
      <c r="BC8781" s="6"/>
    </row>
    <row r="8782" spans="55:55" hidden="1" x14ac:dyDescent="0.2">
      <c r="BC8782" s="6"/>
    </row>
    <row r="8783" spans="55:55" hidden="1" x14ac:dyDescent="0.2">
      <c r="BC8783" s="6"/>
    </row>
    <row r="8784" spans="55:55" hidden="1" x14ac:dyDescent="0.2">
      <c r="BC8784" s="6"/>
    </row>
    <row r="8785" spans="55:55" hidden="1" x14ac:dyDescent="0.2">
      <c r="BC8785" s="6"/>
    </row>
    <row r="8786" spans="55:55" hidden="1" x14ac:dyDescent="0.2">
      <c r="BC8786" s="6"/>
    </row>
    <row r="8787" spans="55:55" hidden="1" x14ac:dyDescent="0.2">
      <c r="BC8787" s="6"/>
    </row>
    <row r="8788" spans="55:55" hidden="1" x14ac:dyDescent="0.2">
      <c r="BC8788" s="6"/>
    </row>
    <row r="8789" spans="55:55" hidden="1" x14ac:dyDescent="0.2">
      <c r="BC8789" s="6"/>
    </row>
    <row r="8790" spans="55:55" hidden="1" x14ac:dyDescent="0.2">
      <c r="BC8790" s="6"/>
    </row>
    <row r="8791" spans="55:55" hidden="1" x14ac:dyDescent="0.2">
      <c r="BC8791" s="6"/>
    </row>
    <row r="8792" spans="55:55" hidden="1" x14ac:dyDescent="0.2">
      <c r="BC8792" s="6"/>
    </row>
    <row r="8793" spans="55:55" hidden="1" x14ac:dyDescent="0.2">
      <c r="BC8793" s="6"/>
    </row>
    <row r="8794" spans="55:55" hidden="1" x14ac:dyDescent="0.2">
      <c r="BC8794" s="6"/>
    </row>
    <row r="8795" spans="55:55" hidden="1" x14ac:dyDescent="0.2">
      <c r="BC8795" s="6"/>
    </row>
    <row r="8796" spans="55:55" hidden="1" x14ac:dyDescent="0.2">
      <c r="BC8796" s="6"/>
    </row>
    <row r="8797" spans="55:55" hidden="1" x14ac:dyDescent="0.2">
      <c r="BC8797" s="6"/>
    </row>
    <row r="8798" spans="55:55" hidden="1" x14ac:dyDescent="0.2">
      <c r="BC8798" s="6"/>
    </row>
    <row r="8799" spans="55:55" hidden="1" x14ac:dyDescent="0.2">
      <c r="BC8799" s="6"/>
    </row>
    <row r="8800" spans="55:55" hidden="1" x14ac:dyDescent="0.2">
      <c r="BC8800" s="6"/>
    </row>
    <row r="8801" spans="55:55" hidden="1" x14ac:dyDescent="0.2">
      <c r="BC8801" s="6"/>
    </row>
    <row r="8802" spans="55:55" hidden="1" x14ac:dyDescent="0.2">
      <c r="BC8802" s="6"/>
    </row>
    <row r="8803" spans="55:55" hidden="1" x14ac:dyDescent="0.2">
      <c r="BC8803" s="6"/>
    </row>
    <row r="8804" spans="55:55" hidden="1" x14ac:dyDescent="0.2">
      <c r="BC8804" s="6"/>
    </row>
    <row r="8805" spans="55:55" hidden="1" x14ac:dyDescent="0.2">
      <c r="BC8805" s="6"/>
    </row>
    <row r="8806" spans="55:55" hidden="1" x14ac:dyDescent="0.2">
      <c r="BC8806" s="6"/>
    </row>
    <row r="8807" spans="55:55" hidden="1" x14ac:dyDescent="0.2">
      <c r="BC8807" s="6"/>
    </row>
    <row r="8808" spans="55:55" hidden="1" x14ac:dyDescent="0.2">
      <c r="BC8808" s="6"/>
    </row>
    <row r="8809" spans="55:55" hidden="1" x14ac:dyDescent="0.2">
      <c r="BC8809" s="6"/>
    </row>
    <row r="8810" spans="55:55" hidden="1" x14ac:dyDescent="0.2">
      <c r="BC8810" s="6"/>
    </row>
    <row r="8811" spans="55:55" hidden="1" x14ac:dyDescent="0.2">
      <c r="BC8811" s="6"/>
    </row>
    <row r="8812" spans="55:55" hidden="1" x14ac:dyDescent="0.2">
      <c r="BC8812" s="6"/>
    </row>
    <row r="8813" spans="55:55" hidden="1" x14ac:dyDescent="0.2">
      <c r="BC8813" s="6"/>
    </row>
    <row r="8814" spans="55:55" hidden="1" x14ac:dyDescent="0.2">
      <c r="BC8814" s="6"/>
    </row>
    <row r="8815" spans="55:55" hidden="1" x14ac:dyDescent="0.2">
      <c r="BC8815" s="6"/>
    </row>
    <row r="8816" spans="55:55" hidden="1" x14ac:dyDescent="0.2">
      <c r="BC8816" s="6"/>
    </row>
    <row r="8817" spans="55:55" hidden="1" x14ac:dyDescent="0.2">
      <c r="BC8817" s="6"/>
    </row>
    <row r="8818" spans="55:55" hidden="1" x14ac:dyDescent="0.2">
      <c r="BC8818" s="6"/>
    </row>
    <row r="8819" spans="55:55" hidden="1" x14ac:dyDescent="0.2">
      <c r="BC8819" s="6"/>
    </row>
    <row r="8820" spans="55:55" hidden="1" x14ac:dyDescent="0.2">
      <c r="BC8820" s="6"/>
    </row>
    <row r="8821" spans="55:55" hidden="1" x14ac:dyDescent="0.2">
      <c r="BC8821" s="6"/>
    </row>
    <row r="8822" spans="55:55" hidden="1" x14ac:dyDescent="0.2">
      <c r="BC8822" s="6"/>
    </row>
    <row r="8823" spans="55:55" hidden="1" x14ac:dyDescent="0.2">
      <c r="BC8823" s="6"/>
    </row>
    <row r="8824" spans="55:55" hidden="1" x14ac:dyDescent="0.2">
      <c r="BC8824" s="6"/>
    </row>
    <row r="8825" spans="55:55" hidden="1" x14ac:dyDescent="0.2">
      <c r="BC8825" s="6"/>
    </row>
    <row r="8826" spans="55:55" hidden="1" x14ac:dyDescent="0.2">
      <c r="BC8826" s="6"/>
    </row>
    <row r="8827" spans="55:55" hidden="1" x14ac:dyDescent="0.2">
      <c r="BC8827" s="6"/>
    </row>
    <row r="8828" spans="55:55" hidden="1" x14ac:dyDescent="0.2">
      <c r="BC8828" s="6"/>
    </row>
    <row r="8829" spans="55:55" hidden="1" x14ac:dyDescent="0.2">
      <c r="BC8829" s="6"/>
    </row>
    <row r="8830" spans="55:55" hidden="1" x14ac:dyDescent="0.2">
      <c r="BC8830" s="6"/>
    </row>
    <row r="8831" spans="55:55" hidden="1" x14ac:dyDescent="0.2">
      <c r="BC8831" s="6"/>
    </row>
    <row r="8832" spans="55:55" hidden="1" x14ac:dyDescent="0.2">
      <c r="BC8832" s="6"/>
    </row>
    <row r="8833" spans="55:55" hidden="1" x14ac:dyDescent="0.2">
      <c r="BC8833" s="6"/>
    </row>
    <row r="8834" spans="55:55" hidden="1" x14ac:dyDescent="0.2">
      <c r="BC8834" s="6"/>
    </row>
    <row r="8835" spans="55:55" hidden="1" x14ac:dyDescent="0.2">
      <c r="BC8835" s="6"/>
    </row>
    <row r="8836" spans="55:55" hidden="1" x14ac:dyDescent="0.2">
      <c r="BC8836" s="6"/>
    </row>
    <row r="8837" spans="55:55" hidden="1" x14ac:dyDescent="0.2">
      <c r="BC8837" s="6"/>
    </row>
    <row r="8838" spans="55:55" hidden="1" x14ac:dyDescent="0.2">
      <c r="BC8838" s="6"/>
    </row>
    <row r="8839" spans="55:55" hidden="1" x14ac:dyDescent="0.2">
      <c r="BC8839" s="6"/>
    </row>
    <row r="8840" spans="55:55" hidden="1" x14ac:dyDescent="0.2">
      <c r="BC8840" s="6"/>
    </row>
    <row r="8841" spans="55:55" hidden="1" x14ac:dyDescent="0.2">
      <c r="BC8841" s="6"/>
    </row>
    <row r="8842" spans="55:55" hidden="1" x14ac:dyDescent="0.2">
      <c r="BC8842" s="6"/>
    </row>
    <row r="8843" spans="55:55" hidden="1" x14ac:dyDescent="0.2">
      <c r="BC8843" s="6"/>
    </row>
    <row r="8844" spans="55:55" hidden="1" x14ac:dyDescent="0.2">
      <c r="BC8844" s="6"/>
    </row>
    <row r="8845" spans="55:55" hidden="1" x14ac:dyDescent="0.2">
      <c r="BC8845" s="6"/>
    </row>
    <row r="8846" spans="55:55" hidden="1" x14ac:dyDescent="0.2">
      <c r="BC8846" s="6"/>
    </row>
    <row r="8847" spans="55:55" hidden="1" x14ac:dyDescent="0.2">
      <c r="BC8847" s="6"/>
    </row>
    <row r="8848" spans="55:55" hidden="1" x14ac:dyDescent="0.2">
      <c r="BC8848" s="6"/>
    </row>
    <row r="8849" spans="55:55" hidden="1" x14ac:dyDescent="0.2">
      <c r="BC8849" s="6"/>
    </row>
    <row r="8850" spans="55:55" hidden="1" x14ac:dyDescent="0.2">
      <c r="BC8850" s="6"/>
    </row>
    <row r="8851" spans="55:55" hidden="1" x14ac:dyDescent="0.2">
      <c r="BC8851" s="6"/>
    </row>
    <row r="8852" spans="55:55" hidden="1" x14ac:dyDescent="0.2">
      <c r="BC8852" s="6"/>
    </row>
    <row r="8853" spans="55:55" hidden="1" x14ac:dyDescent="0.2">
      <c r="BC8853" s="6"/>
    </row>
    <row r="8854" spans="55:55" hidden="1" x14ac:dyDescent="0.2">
      <c r="BC8854" s="6"/>
    </row>
    <row r="8855" spans="55:55" hidden="1" x14ac:dyDescent="0.2">
      <c r="BC8855" s="6"/>
    </row>
    <row r="8856" spans="55:55" hidden="1" x14ac:dyDescent="0.2">
      <c r="BC8856" s="6"/>
    </row>
    <row r="8857" spans="55:55" hidden="1" x14ac:dyDescent="0.2">
      <c r="BC8857" s="6"/>
    </row>
    <row r="8858" spans="55:55" hidden="1" x14ac:dyDescent="0.2">
      <c r="BC8858" s="6"/>
    </row>
    <row r="8859" spans="55:55" hidden="1" x14ac:dyDescent="0.2">
      <c r="BC8859" s="6"/>
    </row>
    <row r="8860" spans="55:55" hidden="1" x14ac:dyDescent="0.2">
      <c r="BC8860" s="6"/>
    </row>
    <row r="8861" spans="55:55" hidden="1" x14ac:dyDescent="0.2">
      <c r="BC8861" s="6"/>
    </row>
    <row r="8862" spans="55:55" hidden="1" x14ac:dyDescent="0.2">
      <c r="BC8862" s="6"/>
    </row>
    <row r="8863" spans="55:55" hidden="1" x14ac:dyDescent="0.2">
      <c r="BC8863" s="6"/>
    </row>
    <row r="8864" spans="55:55" hidden="1" x14ac:dyDescent="0.2">
      <c r="BC8864" s="6"/>
    </row>
    <row r="8865" spans="55:55" hidden="1" x14ac:dyDescent="0.2">
      <c r="BC8865" s="6"/>
    </row>
    <row r="8866" spans="55:55" hidden="1" x14ac:dyDescent="0.2">
      <c r="BC8866" s="6"/>
    </row>
    <row r="8867" spans="55:55" hidden="1" x14ac:dyDescent="0.2">
      <c r="BC8867" s="6"/>
    </row>
    <row r="8868" spans="55:55" hidden="1" x14ac:dyDescent="0.2">
      <c r="BC8868" s="6"/>
    </row>
    <row r="8869" spans="55:55" hidden="1" x14ac:dyDescent="0.2">
      <c r="BC8869" s="6"/>
    </row>
    <row r="8870" spans="55:55" hidden="1" x14ac:dyDescent="0.2">
      <c r="BC8870" s="6"/>
    </row>
    <row r="8871" spans="55:55" hidden="1" x14ac:dyDescent="0.2">
      <c r="BC8871" s="6"/>
    </row>
    <row r="8872" spans="55:55" hidden="1" x14ac:dyDescent="0.2">
      <c r="BC8872" s="6"/>
    </row>
    <row r="8873" spans="55:55" hidden="1" x14ac:dyDescent="0.2">
      <c r="BC8873" s="6"/>
    </row>
    <row r="8874" spans="55:55" hidden="1" x14ac:dyDescent="0.2">
      <c r="BC8874" s="6"/>
    </row>
    <row r="8875" spans="55:55" hidden="1" x14ac:dyDescent="0.2">
      <c r="BC8875" s="6"/>
    </row>
    <row r="8876" spans="55:55" hidden="1" x14ac:dyDescent="0.2">
      <c r="BC8876" s="6"/>
    </row>
    <row r="8877" spans="55:55" hidden="1" x14ac:dyDescent="0.2">
      <c r="BC8877" s="6"/>
    </row>
    <row r="8878" spans="55:55" hidden="1" x14ac:dyDescent="0.2">
      <c r="BC8878" s="6"/>
    </row>
    <row r="8879" spans="55:55" hidden="1" x14ac:dyDescent="0.2">
      <c r="BC8879" s="6"/>
    </row>
    <row r="8880" spans="55:55" hidden="1" x14ac:dyDescent="0.2">
      <c r="BC8880" s="6"/>
    </row>
    <row r="8881" spans="55:55" hidden="1" x14ac:dyDescent="0.2">
      <c r="BC8881" s="6"/>
    </row>
    <row r="8882" spans="55:55" hidden="1" x14ac:dyDescent="0.2">
      <c r="BC8882" s="6"/>
    </row>
    <row r="8883" spans="55:55" hidden="1" x14ac:dyDescent="0.2">
      <c r="BC8883" s="6"/>
    </row>
    <row r="8884" spans="55:55" hidden="1" x14ac:dyDescent="0.2">
      <c r="BC8884" s="6"/>
    </row>
    <row r="8885" spans="55:55" hidden="1" x14ac:dyDescent="0.2">
      <c r="BC8885" s="6"/>
    </row>
    <row r="8886" spans="55:55" hidden="1" x14ac:dyDescent="0.2">
      <c r="BC8886" s="6"/>
    </row>
    <row r="8887" spans="55:55" hidden="1" x14ac:dyDescent="0.2">
      <c r="BC8887" s="6"/>
    </row>
    <row r="8888" spans="55:55" hidden="1" x14ac:dyDescent="0.2">
      <c r="BC8888" s="6"/>
    </row>
    <row r="8889" spans="55:55" hidden="1" x14ac:dyDescent="0.2">
      <c r="BC8889" s="6"/>
    </row>
    <row r="8890" spans="55:55" hidden="1" x14ac:dyDescent="0.2">
      <c r="BC8890" s="6"/>
    </row>
    <row r="8891" spans="55:55" hidden="1" x14ac:dyDescent="0.2">
      <c r="BC8891" s="6"/>
    </row>
    <row r="8892" spans="55:55" hidden="1" x14ac:dyDescent="0.2">
      <c r="BC8892" s="6"/>
    </row>
    <row r="8893" spans="55:55" hidden="1" x14ac:dyDescent="0.2">
      <c r="BC8893" s="6"/>
    </row>
    <row r="8894" spans="55:55" hidden="1" x14ac:dyDescent="0.2">
      <c r="BC8894" s="6"/>
    </row>
    <row r="8895" spans="55:55" hidden="1" x14ac:dyDescent="0.2">
      <c r="BC8895" s="6"/>
    </row>
    <row r="8896" spans="55:55" hidden="1" x14ac:dyDescent="0.2">
      <c r="BC8896" s="6"/>
    </row>
    <row r="8897" spans="55:55" hidden="1" x14ac:dyDescent="0.2">
      <c r="BC8897" s="6"/>
    </row>
    <row r="8898" spans="55:55" hidden="1" x14ac:dyDescent="0.2">
      <c r="BC8898" s="6"/>
    </row>
    <row r="8899" spans="55:55" hidden="1" x14ac:dyDescent="0.2">
      <c r="BC8899" s="6"/>
    </row>
    <row r="8900" spans="55:55" hidden="1" x14ac:dyDescent="0.2">
      <c r="BC8900" s="6"/>
    </row>
    <row r="8901" spans="55:55" hidden="1" x14ac:dyDescent="0.2">
      <c r="BC8901" s="6"/>
    </row>
    <row r="8902" spans="55:55" hidden="1" x14ac:dyDescent="0.2">
      <c r="BC8902" s="6"/>
    </row>
    <row r="8903" spans="55:55" hidden="1" x14ac:dyDescent="0.2">
      <c r="BC8903" s="6"/>
    </row>
    <row r="8904" spans="55:55" hidden="1" x14ac:dyDescent="0.2">
      <c r="BC8904" s="6"/>
    </row>
    <row r="8905" spans="55:55" hidden="1" x14ac:dyDescent="0.2">
      <c r="BC8905" s="6"/>
    </row>
    <row r="8906" spans="55:55" hidden="1" x14ac:dyDescent="0.2">
      <c r="BC8906" s="6"/>
    </row>
    <row r="8907" spans="55:55" hidden="1" x14ac:dyDescent="0.2">
      <c r="BC8907" s="6"/>
    </row>
    <row r="8908" spans="55:55" hidden="1" x14ac:dyDescent="0.2">
      <c r="BC8908" s="6"/>
    </row>
    <row r="8909" spans="55:55" hidden="1" x14ac:dyDescent="0.2">
      <c r="BC8909" s="6"/>
    </row>
    <row r="8910" spans="55:55" hidden="1" x14ac:dyDescent="0.2">
      <c r="BC8910" s="6"/>
    </row>
    <row r="8911" spans="55:55" hidden="1" x14ac:dyDescent="0.2">
      <c r="BC8911" s="6"/>
    </row>
    <row r="8912" spans="55:55" hidden="1" x14ac:dyDescent="0.2">
      <c r="BC8912" s="6"/>
    </row>
    <row r="8913" spans="55:55" hidden="1" x14ac:dyDescent="0.2">
      <c r="BC8913" s="6"/>
    </row>
    <row r="8914" spans="55:55" hidden="1" x14ac:dyDescent="0.2">
      <c r="BC8914" s="6"/>
    </row>
    <row r="8915" spans="55:55" hidden="1" x14ac:dyDescent="0.2">
      <c r="BC8915" s="6"/>
    </row>
    <row r="8916" spans="55:55" hidden="1" x14ac:dyDescent="0.2">
      <c r="BC8916" s="6"/>
    </row>
    <row r="8917" spans="55:55" hidden="1" x14ac:dyDescent="0.2">
      <c r="BC8917" s="6"/>
    </row>
    <row r="8918" spans="55:55" hidden="1" x14ac:dyDescent="0.2">
      <c r="BC8918" s="6"/>
    </row>
    <row r="8919" spans="55:55" hidden="1" x14ac:dyDescent="0.2">
      <c r="BC8919" s="6"/>
    </row>
    <row r="8920" spans="55:55" hidden="1" x14ac:dyDescent="0.2">
      <c r="BC8920" s="6"/>
    </row>
    <row r="8921" spans="55:55" hidden="1" x14ac:dyDescent="0.2">
      <c r="BC8921" s="6"/>
    </row>
    <row r="8922" spans="55:55" hidden="1" x14ac:dyDescent="0.2">
      <c r="BC8922" s="6"/>
    </row>
    <row r="8923" spans="55:55" hidden="1" x14ac:dyDescent="0.2">
      <c r="BC8923" s="6"/>
    </row>
    <row r="8924" spans="55:55" hidden="1" x14ac:dyDescent="0.2">
      <c r="BC8924" s="6"/>
    </row>
    <row r="8925" spans="55:55" hidden="1" x14ac:dyDescent="0.2">
      <c r="BC8925" s="6"/>
    </row>
    <row r="8926" spans="55:55" hidden="1" x14ac:dyDescent="0.2">
      <c r="BC8926" s="6"/>
    </row>
    <row r="8927" spans="55:55" hidden="1" x14ac:dyDescent="0.2">
      <c r="BC8927" s="6"/>
    </row>
    <row r="8928" spans="55:55" hidden="1" x14ac:dyDescent="0.2">
      <c r="BC8928" s="6"/>
    </row>
    <row r="8929" spans="55:55" hidden="1" x14ac:dyDescent="0.2">
      <c r="BC8929" s="6"/>
    </row>
    <row r="8930" spans="55:55" hidden="1" x14ac:dyDescent="0.2">
      <c r="BC8930" s="6"/>
    </row>
    <row r="8931" spans="55:55" hidden="1" x14ac:dyDescent="0.2">
      <c r="BC8931" s="6"/>
    </row>
    <row r="8932" spans="55:55" hidden="1" x14ac:dyDescent="0.2">
      <c r="BC8932" s="6"/>
    </row>
    <row r="8933" spans="55:55" hidden="1" x14ac:dyDescent="0.2">
      <c r="BC8933" s="6"/>
    </row>
    <row r="8934" spans="55:55" hidden="1" x14ac:dyDescent="0.2">
      <c r="BC8934" s="6"/>
    </row>
    <row r="8935" spans="55:55" hidden="1" x14ac:dyDescent="0.2">
      <c r="BC8935" s="6"/>
    </row>
    <row r="8936" spans="55:55" hidden="1" x14ac:dyDescent="0.2">
      <c r="BC8936" s="6"/>
    </row>
    <row r="8937" spans="55:55" hidden="1" x14ac:dyDescent="0.2">
      <c r="BC8937" s="6"/>
    </row>
    <row r="8938" spans="55:55" hidden="1" x14ac:dyDescent="0.2">
      <c r="BC8938" s="6"/>
    </row>
    <row r="8939" spans="55:55" hidden="1" x14ac:dyDescent="0.2">
      <c r="BC8939" s="6"/>
    </row>
    <row r="8940" spans="55:55" hidden="1" x14ac:dyDescent="0.2">
      <c r="BC8940" s="6"/>
    </row>
    <row r="8941" spans="55:55" hidden="1" x14ac:dyDescent="0.2">
      <c r="BC8941" s="6"/>
    </row>
    <row r="8942" spans="55:55" hidden="1" x14ac:dyDescent="0.2">
      <c r="BC8942" s="6"/>
    </row>
    <row r="8943" spans="55:55" hidden="1" x14ac:dyDescent="0.2">
      <c r="BC8943" s="6"/>
    </row>
    <row r="8944" spans="55:55" hidden="1" x14ac:dyDescent="0.2">
      <c r="BC8944" s="6"/>
    </row>
    <row r="8945" spans="55:55" hidden="1" x14ac:dyDescent="0.2">
      <c r="BC8945" s="6"/>
    </row>
    <row r="8946" spans="55:55" hidden="1" x14ac:dyDescent="0.2">
      <c r="BC8946" s="6"/>
    </row>
    <row r="8947" spans="55:55" hidden="1" x14ac:dyDescent="0.2">
      <c r="BC8947" s="6"/>
    </row>
    <row r="8948" spans="55:55" hidden="1" x14ac:dyDescent="0.2">
      <c r="BC8948" s="6"/>
    </row>
    <row r="8949" spans="55:55" hidden="1" x14ac:dyDescent="0.2">
      <c r="BC8949" s="6"/>
    </row>
    <row r="8950" spans="55:55" hidden="1" x14ac:dyDescent="0.2">
      <c r="BC8950" s="6"/>
    </row>
    <row r="8951" spans="55:55" hidden="1" x14ac:dyDescent="0.2">
      <c r="BC8951" s="6"/>
    </row>
    <row r="8952" spans="55:55" hidden="1" x14ac:dyDescent="0.2">
      <c r="BC8952" s="6"/>
    </row>
    <row r="8953" spans="55:55" hidden="1" x14ac:dyDescent="0.2">
      <c r="BC8953" s="6"/>
    </row>
    <row r="8954" spans="55:55" hidden="1" x14ac:dyDescent="0.2">
      <c r="BC8954" s="6"/>
    </row>
    <row r="8955" spans="55:55" hidden="1" x14ac:dyDescent="0.2">
      <c r="BC8955" s="6"/>
    </row>
    <row r="8956" spans="55:55" hidden="1" x14ac:dyDescent="0.2">
      <c r="BC8956" s="6"/>
    </row>
    <row r="8957" spans="55:55" hidden="1" x14ac:dyDescent="0.2">
      <c r="BC8957" s="6"/>
    </row>
    <row r="8958" spans="55:55" hidden="1" x14ac:dyDescent="0.2">
      <c r="BC8958" s="6"/>
    </row>
    <row r="8959" spans="55:55" hidden="1" x14ac:dyDescent="0.2">
      <c r="BC8959" s="6"/>
    </row>
    <row r="8960" spans="55:55" hidden="1" x14ac:dyDescent="0.2">
      <c r="BC8960" s="6"/>
    </row>
    <row r="8961" spans="55:55" hidden="1" x14ac:dyDescent="0.2">
      <c r="BC8961" s="6"/>
    </row>
    <row r="8962" spans="55:55" hidden="1" x14ac:dyDescent="0.2">
      <c r="BC8962" s="6"/>
    </row>
    <row r="8963" spans="55:55" hidden="1" x14ac:dyDescent="0.2">
      <c r="BC8963" s="6"/>
    </row>
    <row r="8964" spans="55:55" hidden="1" x14ac:dyDescent="0.2">
      <c r="BC8964" s="6"/>
    </row>
    <row r="8965" spans="55:55" hidden="1" x14ac:dyDescent="0.2">
      <c r="BC8965" s="6"/>
    </row>
    <row r="8966" spans="55:55" hidden="1" x14ac:dyDescent="0.2">
      <c r="BC8966" s="6"/>
    </row>
    <row r="8967" spans="55:55" hidden="1" x14ac:dyDescent="0.2">
      <c r="BC8967" s="6"/>
    </row>
    <row r="8968" spans="55:55" hidden="1" x14ac:dyDescent="0.2">
      <c r="BC8968" s="6"/>
    </row>
    <row r="8969" spans="55:55" hidden="1" x14ac:dyDescent="0.2">
      <c r="BC8969" s="6"/>
    </row>
    <row r="8970" spans="55:55" hidden="1" x14ac:dyDescent="0.2">
      <c r="BC8970" s="6"/>
    </row>
    <row r="8971" spans="55:55" hidden="1" x14ac:dyDescent="0.2">
      <c r="BC8971" s="6"/>
    </row>
    <row r="8972" spans="55:55" hidden="1" x14ac:dyDescent="0.2">
      <c r="BC8972" s="6"/>
    </row>
    <row r="8973" spans="55:55" hidden="1" x14ac:dyDescent="0.2">
      <c r="BC8973" s="6"/>
    </row>
    <row r="8974" spans="55:55" hidden="1" x14ac:dyDescent="0.2">
      <c r="BC8974" s="6"/>
    </row>
    <row r="8975" spans="55:55" hidden="1" x14ac:dyDescent="0.2">
      <c r="BC8975" s="6"/>
    </row>
    <row r="8976" spans="55:55" hidden="1" x14ac:dyDescent="0.2">
      <c r="BC8976" s="6"/>
    </row>
    <row r="8977" spans="55:55" hidden="1" x14ac:dyDescent="0.2">
      <c r="BC8977" s="6"/>
    </row>
    <row r="8978" spans="55:55" hidden="1" x14ac:dyDescent="0.2">
      <c r="BC8978" s="6"/>
    </row>
    <row r="8979" spans="55:55" hidden="1" x14ac:dyDescent="0.2">
      <c r="BC8979" s="6"/>
    </row>
    <row r="8980" spans="55:55" hidden="1" x14ac:dyDescent="0.2">
      <c r="BC8980" s="6"/>
    </row>
    <row r="8981" spans="55:55" hidden="1" x14ac:dyDescent="0.2">
      <c r="BC8981" s="6"/>
    </row>
    <row r="8982" spans="55:55" hidden="1" x14ac:dyDescent="0.2">
      <c r="BC8982" s="6"/>
    </row>
    <row r="8983" spans="55:55" hidden="1" x14ac:dyDescent="0.2">
      <c r="BC8983" s="6"/>
    </row>
    <row r="8984" spans="55:55" hidden="1" x14ac:dyDescent="0.2">
      <c r="BC8984" s="6"/>
    </row>
    <row r="8985" spans="55:55" hidden="1" x14ac:dyDescent="0.2">
      <c r="BC8985" s="6"/>
    </row>
    <row r="8986" spans="55:55" hidden="1" x14ac:dyDescent="0.2">
      <c r="BC8986" s="6"/>
    </row>
    <row r="8987" spans="55:55" hidden="1" x14ac:dyDescent="0.2">
      <c r="BC8987" s="6"/>
    </row>
    <row r="8988" spans="55:55" hidden="1" x14ac:dyDescent="0.2">
      <c r="BC8988" s="6"/>
    </row>
    <row r="8989" spans="55:55" hidden="1" x14ac:dyDescent="0.2">
      <c r="BC8989" s="6"/>
    </row>
    <row r="8990" spans="55:55" hidden="1" x14ac:dyDescent="0.2">
      <c r="BC8990" s="6"/>
    </row>
    <row r="8991" spans="55:55" hidden="1" x14ac:dyDescent="0.2">
      <c r="BC8991" s="6"/>
    </row>
    <row r="8992" spans="55:55" hidden="1" x14ac:dyDescent="0.2">
      <c r="BC8992" s="6"/>
    </row>
    <row r="8993" spans="55:55" hidden="1" x14ac:dyDescent="0.2">
      <c r="BC8993" s="6"/>
    </row>
    <row r="8994" spans="55:55" hidden="1" x14ac:dyDescent="0.2">
      <c r="BC8994" s="6"/>
    </row>
    <row r="8995" spans="55:55" hidden="1" x14ac:dyDescent="0.2">
      <c r="BC8995" s="6"/>
    </row>
    <row r="8996" spans="55:55" hidden="1" x14ac:dyDescent="0.2">
      <c r="BC8996" s="6"/>
    </row>
    <row r="8997" spans="55:55" hidden="1" x14ac:dyDescent="0.2">
      <c r="BC8997" s="6"/>
    </row>
    <row r="8998" spans="55:55" hidden="1" x14ac:dyDescent="0.2">
      <c r="BC8998" s="6"/>
    </row>
    <row r="8999" spans="55:55" hidden="1" x14ac:dyDescent="0.2">
      <c r="BC8999" s="6"/>
    </row>
    <row r="9000" spans="55:55" hidden="1" x14ac:dyDescent="0.2">
      <c r="BC9000" s="6"/>
    </row>
    <row r="9001" spans="55:55" hidden="1" x14ac:dyDescent="0.2">
      <c r="BC9001" s="6"/>
    </row>
    <row r="9002" spans="55:55" hidden="1" x14ac:dyDescent="0.2">
      <c r="BC9002" s="6"/>
    </row>
    <row r="9003" spans="55:55" hidden="1" x14ac:dyDescent="0.2">
      <c r="BC9003" s="6"/>
    </row>
    <row r="9004" spans="55:55" hidden="1" x14ac:dyDescent="0.2">
      <c r="BC9004" s="6"/>
    </row>
    <row r="9005" spans="55:55" hidden="1" x14ac:dyDescent="0.2">
      <c r="BC9005" s="6"/>
    </row>
    <row r="9006" spans="55:55" hidden="1" x14ac:dyDescent="0.2">
      <c r="BC9006" s="6"/>
    </row>
    <row r="9007" spans="55:55" hidden="1" x14ac:dyDescent="0.2">
      <c r="BC9007" s="6"/>
    </row>
    <row r="9008" spans="55:55" hidden="1" x14ac:dyDescent="0.2">
      <c r="BC9008" s="6"/>
    </row>
    <row r="9009" spans="55:55" hidden="1" x14ac:dyDescent="0.2">
      <c r="BC9009" s="6"/>
    </row>
    <row r="9010" spans="55:55" hidden="1" x14ac:dyDescent="0.2">
      <c r="BC9010" s="6"/>
    </row>
    <row r="9011" spans="55:55" hidden="1" x14ac:dyDescent="0.2">
      <c r="BC9011" s="6"/>
    </row>
    <row r="9012" spans="55:55" hidden="1" x14ac:dyDescent="0.2">
      <c r="BC9012" s="6"/>
    </row>
    <row r="9013" spans="55:55" hidden="1" x14ac:dyDescent="0.2">
      <c r="BC9013" s="6"/>
    </row>
    <row r="9014" spans="55:55" hidden="1" x14ac:dyDescent="0.2">
      <c r="BC9014" s="6"/>
    </row>
    <row r="9015" spans="55:55" hidden="1" x14ac:dyDescent="0.2">
      <c r="BC9015" s="6"/>
    </row>
    <row r="9016" spans="55:55" hidden="1" x14ac:dyDescent="0.2">
      <c r="BC9016" s="6"/>
    </row>
    <row r="9017" spans="55:55" hidden="1" x14ac:dyDescent="0.2">
      <c r="BC9017" s="6"/>
    </row>
    <row r="9018" spans="55:55" hidden="1" x14ac:dyDescent="0.2">
      <c r="BC9018" s="6"/>
    </row>
    <row r="9019" spans="55:55" hidden="1" x14ac:dyDescent="0.2">
      <c r="BC9019" s="6"/>
    </row>
    <row r="9020" spans="55:55" hidden="1" x14ac:dyDescent="0.2">
      <c r="BC9020" s="6"/>
    </row>
    <row r="9021" spans="55:55" hidden="1" x14ac:dyDescent="0.2">
      <c r="BC9021" s="6"/>
    </row>
    <row r="9022" spans="55:55" hidden="1" x14ac:dyDescent="0.2">
      <c r="BC9022" s="6"/>
    </row>
    <row r="9023" spans="55:55" hidden="1" x14ac:dyDescent="0.2">
      <c r="BC9023" s="6"/>
    </row>
    <row r="9024" spans="55:55" hidden="1" x14ac:dyDescent="0.2">
      <c r="BC9024" s="6"/>
    </row>
    <row r="9025" spans="55:55" hidden="1" x14ac:dyDescent="0.2">
      <c r="BC9025" s="6"/>
    </row>
    <row r="9026" spans="55:55" hidden="1" x14ac:dyDescent="0.2">
      <c r="BC9026" s="6"/>
    </row>
    <row r="9027" spans="55:55" hidden="1" x14ac:dyDescent="0.2">
      <c r="BC9027" s="6"/>
    </row>
    <row r="9028" spans="55:55" hidden="1" x14ac:dyDescent="0.2">
      <c r="BC9028" s="6"/>
    </row>
    <row r="9029" spans="55:55" hidden="1" x14ac:dyDescent="0.2">
      <c r="BC9029" s="6"/>
    </row>
    <row r="9030" spans="55:55" hidden="1" x14ac:dyDescent="0.2">
      <c r="BC9030" s="6"/>
    </row>
    <row r="9031" spans="55:55" hidden="1" x14ac:dyDescent="0.2">
      <c r="BC9031" s="6"/>
    </row>
    <row r="9032" spans="55:55" hidden="1" x14ac:dyDescent="0.2">
      <c r="BC9032" s="6"/>
    </row>
    <row r="9033" spans="55:55" hidden="1" x14ac:dyDescent="0.2">
      <c r="BC9033" s="6"/>
    </row>
    <row r="9034" spans="55:55" hidden="1" x14ac:dyDescent="0.2">
      <c r="BC9034" s="6"/>
    </row>
    <row r="9035" spans="55:55" hidden="1" x14ac:dyDescent="0.2">
      <c r="BC9035" s="6"/>
    </row>
    <row r="9036" spans="55:55" hidden="1" x14ac:dyDescent="0.2">
      <c r="BC9036" s="6"/>
    </row>
    <row r="9037" spans="55:55" hidden="1" x14ac:dyDescent="0.2">
      <c r="BC9037" s="6"/>
    </row>
    <row r="9038" spans="55:55" hidden="1" x14ac:dyDescent="0.2">
      <c r="BC9038" s="6"/>
    </row>
    <row r="9039" spans="55:55" hidden="1" x14ac:dyDescent="0.2">
      <c r="BC9039" s="6"/>
    </row>
    <row r="9040" spans="55:55" hidden="1" x14ac:dyDescent="0.2">
      <c r="BC9040" s="6"/>
    </row>
    <row r="9041" spans="55:55" hidden="1" x14ac:dyDescent="0.2">
      <c r="BC9041" s="6"/>
    </row>
    <row r="9042" spans="55:55" hidden="1" x14ac:dyDescent="0.2">
      <c r="BC9042" s="6"/>
    </row>
    <row r="9043" spans="55:55" hidden="1" x14ac:dyDescent="0.2">
      <c r="BC9043" s="6"/>
    </row>
    <row r="9044" spans="55:55" hidden="1" x14ac:dyDescent="0.2">
      <c r="BC9044" s="6"/>
    </row>
    <row r="9045" spans="55:55" hidden="1" x14ac:dyDescent="0.2">
      <c r="BC9045" s="6"/>
    </row>
    <row r="9046" spans="55:55" hidden="1" x14ac:dyDescent="0.2">
      <c r="BC9046" s="6"/>
    </row>
    <row r="9047" spans="55:55" hidden="1" x14ac:dyDescent="0.2">
      <c r="BC9047" s="6"/>
    </row>
    <row r="9048" spans="55:55" hidden="1" x14ac:dyDescent="0.2">
      <c r="BC9048" s="6"/>
    </row>
    <row r="9049" spans="55:55" hidden="1" x14ac:dyDescent="0.2">
      <c r="BC9049" s="6"/>
    </row>
    <row r="9050" spans="55:55" hidden="1" x14ac:dyDescent="0.2">
      <c r="BC9050" s="6"/>
    </row>
    <row r="9051" spans="55:55" hidden="1" x14ac:dyDescent="0.2">
      <c r="BC9051" s="6"/>
    </row>
    <row r="9052" spans="55:55" hidden="1" x14ac:dyDescent="0.2">
      <c r="BC9052" s="6"/>
    </row>
    <row r="9053" spans="55:55" hidden="1" x14ac:dyDescent="0.2">
      <c r="BC9053" s="6"/>
    </row>
    <row r="9054" spans="55:55" hidden="1" x14ac:dyDescent="0.2">
      <c r="BC9054" s="6"/>
    </row>
    <row r="9055" spans="55:55" hidden="1" x14ac:dyDescent="0.2">
      <c r="BC9055" s="6"/>
    </row>
    <row r="9056" spans="55:55" hidden="1" x14ac:dyDescent="0.2">
      <c r="BC9056" s="6"/>
    </row>
    <row r="9057" spans="55:55" hidden="1" x14ac:dyDescent="0.2">
      <c r="BC9057" s="6"/>
    </row>
    <row r="9058" spans="55:55" hidden="1" x14ac:dyDescent="0.2">
      <c r="BC9058" s="6"/>
    </row>
    <row r="9059" spans="55:55" hidden="1" x14ac:dyDescent="0.2">
      <c r="BC9059" s="6"/>
    </row>
    <row r="9060" spans="55:55" hidden="1" x14ac:dyDescent="0.2">
      <c r="BC9060" s="6"/>
    </row>
    <row r="9061" spans="55:55" hidden="1" x14ac:dyDescent="0.2">
      <c r="BC9061" s="6"/>
    </row>
    <row r="9062" spans="55:55" hidden="1" x14ac:dyDescent="0.2">
      <c r="BC9062" s="6"/>
    </row>
    <row r="9063" spans="55:55" hidden="1" x14ac:dyDescent="0.2">
      <c r="BC9063" s="6"/>
    </row>
    <row r="9064" spans="55:55" hidden="1" x14ac:dyDescent="0.2">
      <c r="BC9064" s="6"/>
    </row>
    <row r="9065" spans="55:55" hidden="1" x14ac:dyDescent="0.2">
      <c r="BC9065" s="6"/>
    </row>
    <row r="9066" spans="55:55" hidden="1" x14ac:dyDescent="0.2">
      <c r="BC9066" s="6"/>
    </row>
    <row r="9067" spans="55:55" hidden="1" x14ac:dyDescent="0.2">
      <c r="BC9067" s="6"/>
    </row>
    <row r="9068" spans="55:55" hidden="1" x14ac:dyDescent="0.2">
      <c r="BC9068" s="6"/>
    </row>
    <row r="9069" spans="55:55" hidden="1" x14ac:dyDescent="0.2">
      <c r="BC9069" s="6"/>
    </row>
    <row r="9070" spans="55:55" hidden="1" x14ac:dyDescent="0.2">
      <c r="BC9070" s="6"/>
    </row>
    <row r="9071" spans="55:55" hidden="1" x14ac:dyDescent="0.2">
      <c r="BC9071" s="6"/>
    </row>
    <row r="9072" spans="55:55" hidden="1" x14ac:dyDescent="0.2">
      <c r="BC9072" s="6"/>
    </row>
    <row r="9073" spans="55:55" hidden="1" x14ac:dyDescent="0.2">
      <c r="BC9073" s="6"/>
    </row>
    <row r="9074" spans="55:55" hidden="1" x14ac:dyDescent="0.2">
      <c r="BC9074" s="6"/>
    </row>
    <row r="9075" spans="55:55" hidden="1" x14ac:dyDescent="0.2">
      <c r="BC9075" s="6"/>
    </row>
    <row r="9076" spans="55:55" hidden="1" x14ac:dyDescent="0.2">
      <c r="BC9076" s="6"/>
    </row>
    <row r="9077" spans="55:55" hidden="1" x14ac:dyDescent="0.2">
      <c r="BC9077" s="6"/>
    </row>
    <row r="9078" spans="55:55" hidden="1" x14ac:dyDescent="0.2">
      <c r="BC9078" s="6"/>
    </row>
    <row r="9079" spans="55:55" hidden="1" x14ac:dyDescent="0.2">
      <c r="BC9079" s="6"/>
    </row>
    <row r="9080" spans="55:55" hidden="1" x14ac:dyDescent="0.2">
      <c r="BC9080" s="6"/>
    </row>
    <row r="9081" spans="55:55" hidden="1" x14ac:dyDescent="0.2">
      <c r="BC9081" s="6"/>
    </row>
    <row r="9082" spans="55:55" hidden="1" x14ac:dyDescent="0.2">
      <c r="BC9082" s="6"/>
    </row>
    <row r="9083" spans="55:55" hidden="1" x14ac:dyDescent="0.2">
      <c r="BC9083" s="6"/>
    </row>
    <row r="9084" spans="55:55" hidden="1" x14ac:dyDescent="0.2">
      <c r="BC9084" s="6"/>
    </row>
    <row r="9085" spans="55:55" hidden="1" x14ac:dyDescent="0.2">
      <c r="BC9085" s="6"/>
    </row>
    <row r="9086" spans="55:55" hidden="1" x14ac:dyDescent="0.2">
      <c r="BC9086" s="6"/>
    </row>
    <row r="9087" spans="55:55" hidden="1" x14ac:dyDescent="0.2">
      <c r="BC9087" s="6"/>
    </row>
    <row r="9088" spans="55:55" hidden="1" x14ac:dyDescent="0.2">
      <c r="BC9088" s="6"/>
    </row>
    <row r="9089" spans="55:55" hidden="1" x14ac:dyDescent="0.2">
      <c r="BC9089" s="6"/>
    </row>
    <row r="9090" spans="55:55" hidden="1" x14ac:dyDescent="0.2">
      <c r="BC9090" s="6"/>
    </row>
    <row r="9091" spans="55:55" hidden="1" x14ac:dyDescent="0.2">
      <c r="BC9091" s="6"/>
    </row>
    <row r="9092" spans="55:55" hidden="1" x14ac:dyDescent="0.2">
      <c r="BC9092" s="6"/>
    </row>
    <row r="9093" spans="55:55" hidden="1" x14ac:dyDescent="0.2">
      <c r="BC9093" s="6"/>
    </row>
    <row r="9094" spans="55:55" hidden="1" x14ac:dyDescent="0.2">
      <c r="BC9094" s="6"/>
    </row>
    <row r="9095" spans="55:55" hidden="1" x14ac:dyDescent="0.2">
      <c r="BC9095" s="6"/>
    </row>
    <row r="9096" spans="55:55" hidden="1" x14ac:dyDescent="0.2">
      <c r="BC9096" s="6"/>
    </row>
    <row r="9097" spans="55:55" hidden="1" x14ac:dyDescent="0.2">
      <c r="BC9097" s="6"/>
    </row>
    <row r="9098" spans="55:55" hidden="1" x14ac:dyDescent="0.2">
      <c r="BC9098" s="6"/>
    </row>
    <row r="9099" spans="55:55" hidden="1" x14ac:dyDescent="0.2">
      <c r="BC9099" s="6"/>
    </row>
    <row r="9100" spans="55:55" hidden="1" x14ac:dyDescent="0.2">
      <c r="BC9100" s="6"/>
    </row>
    <row r="9101" spans="55:55" hidden="1" x14ac:dyDescent="0.2">
      <c r="BC9101" s="6"/>
    </row>
    <row r="9102" spans="55:55" hidden="1" x14ac:dyDescent="0.2">
      <c r="BC9102" s="6"/>
    </row>
    <row r="9103" spans="55:55" hidden="1" x14ac:dyDescent="0.2">
      <c r="BC9103" s="6"/>
    </row>
    <row r="9104" spans="55:55" hidden="1" x14ac:dyDescent="0.2">
      <c r="BC9104" s="6"/>
    </row>
    <row r="9105" spans="55:55" hidden="1" x14ac:dyDescent="0.2">
      <c r="BC9105" s="6"/>
    </row>
    <row r="9106" spans="55:55" hidden="1" x14ac:dyDescent="0.2">
      <c r="BC9106" s="6"/>
    </row>
    <row r="9107" spans="55:55" hidden="1" x14ac:dyDescent="0.2">
      <c r="BC9107" s="6"/>
    </row>
    <row r="9108" spans="55:55" hidden="1" x14ac:dyDescent="0.2">
      <c r="BC9108" s="6"/>
    </row>
    <row r="9109" spans="55:55" hidden="1" x14ac:dyDescent="0.2">
      <c r="BC9109" s="6"/>
    </row>
    <row r="9110" spans="55:55" hidden="1" x14ac:dyDescent="0.2">
      <c r="BC9110" s="6"/>
    </row>
    <row r="9111" spans="55:55" hidden="1" x14ac:dyDescent="0.2">
      <c r="BC9111" s="6"/>
    </row>
    <row r="9112" spans="55:55" hidden="1" x14ac:dyDescent="0.2">
      <c r="BC9112" s="6"/>
    </row>
    <row r="9113" spans="55:55" hidden="1" x14ac:dyDescent="0.2">
      <c r="BC9113" s="6"/>
    </row>
    <row r="9114" spans="55:55" hidden="1" x14ac:dyDescent="0.2">
      <c r="BC9114" s="6"/>
    </row>
    <row r="9115" spans="55:55" hidden="1" x14ac:dyDescent="0.2">
      <c r="BC9115" s="6"/>
    </row>
    <row r="9116" spans="55:55" hidden="1" x14ac:dyDescent="0.2">
      <c r="BC9116" s="6"/>
    </row>
    <row r="9117" spans="55:55" hidden="1" x14ac:dyDescent="0.2">
      <c r="BC9117" s="6"/>
    </row>
    <row r="9118" spans="55:55" hidden="1" x14ac:dyDescent="0.2">
      <c r="BC9118" s="6"/>
    </row>
    <row r="9119" spans="55:55" hidden="1" x14ac:dyDescent="0.2">
      <c r="BC9119" s="6"/>
    </row>
    <row r="9120" spans="55:55" hidden="1" x14ac:dyDescent="0.2">
      <c r="BC9120" s="6"/>
    </row>
    <row r="9121" spans="55:55" hidden="1" x14ac:dyDescent="0.2">
      <c r="BC9121" s="6"/>
    </row>
    <row r="9122" spans="55:55" hidden="1" x14ac:dyDescent="0.2">
      <c r="BC9122" s="6"/>
    </row>
    <row r="9123" spans="55:55" hidden="1" x14ac:dyDescent="0.2">
      <c r="BC9123" s="6"/>
    </row>
    <row r="9124" spans="55:55" hidden="1" x14ac:dyDescent="0.2">
      <c r="BC9124" s="6"/>
    </row>
    <row r="9125" spans="55:55" hidden="1" x14ac:dyDescent="0.2">
      <c r="BC9125" s="6"/>
    </row>
    <row r="9126" spans="55:55" hidden="1" x14ac:dyDescent="0.2">
      <c r="BC9126" s="6"/>
    </row>
    <row r="9127" spans="55:55" hidden="1" x14ac:dyDescent="0.2">
      <c r="BC9127" s="6"/>
    </row>
    <row r="9128" spans="55:55" hidden="1" x14ac:dyDescent="0.2">
      <c r="BC9128" s="6"/>
    </row>
    <row r="9129" spans="55:55" hidden="1" x14ac:dyDescent="0.2">
      <c r="BC9129" s="6"/>
    </row>
    <row r="9130" spans="55:55" hidden="1" x14ac:dyDescent="0.2">
      <c r="BC9130" s="6"/>
    </row>
    <row r="9131" spans="55:55" hidden="1" x14ac:dyDescent="0.2">
      <c r="BC9131" s="6"/>
    </row>
    <row r="9132" spans="55:55" hidden="1" x14ac:dyDescent="0.2">
      <c r="BC9132" s="6"/>
    </row>
    <row r="9133" spans="55:55" hidden="1" x14ac:dyDescent="0.2">
      <c r="BC9133" s="6"/>
    </row>
    <row r="9134" spans="55:55" hidden="1" x14ac:dyDescent="0.2">
      <c r="BC9134" s="6"/>
    </row>
    <row r="9135" spans="55:55" hidden="1" x14ac:dyDescent="0.2">
      <c r="BC9135" s="6"/>
    </row>
    <row r="9136" spans="55:55" hidden="1" x14ac:dyDescent="0.2">
      <c r="BC9136" s="6"/>
    </row>
    <row r="9137" spans="55:55" hidden="1" x14ac:dyDescent="0.2">
      <c r="BC9137" s="6"/>
    </row>
    <row r="9138" spans="55:55" hidden="1" x14ac:dyDescent="0.2">
      <c r="BC9138" s="6"/>
    </row>
    <row r="9139" spans="55:55" hidden="1" x14ac:dyDescent="0.2">
      <c r="BC9139" s="6"/>
    </row>
    <row r="9140" spans="55:55" hidden="1" x14ac:dyDescent="0.2">
      <c r="BC9140" s="6"/>
    </row>
    <row r="9141" spans="55:55" hidden="1" x14ac:dyDescent="0.2">
      <c r="BC9141" s="6"/>
    </row>
    <row r="9142" spans="55:55" hidden="1" x14ac:dyDescent="0.2">
      <c r="BC9142" s="6"/>
    </row>
    <row r="9143" spans="55:55" hidden="1" x14ac:dyDescent="0.2">
      <c r="BC9143" s="6"/>
    </row>
    <row r="9144" spans="55:55" hidden="1" x14ac:dyDescent="0.2">
      <c r="BC9144" s="6"/>
    </row>
    <row r="9145" spans="55:55" hidden="1" x14ac:dyDescent="0.2">
      <c r="BC9145" s="6"/>
    </row>
    <row r="9146" spans="55:55" hidden="1" x14ac:dyDescent="0.2">
      <c r="BC9146" s="6"/>
    </row>
    <row r="9147" spans="55:55" hidden="1" x14ac:dyDescent="0.2">
      <c r="BC9147" s="6"/>
    </row>
    <row r="9148" spans="55:55" hidden="1" x14ac:dyDescent="0.2">
      <c r="BC9148" s="6"/>
    </row>
    <row r="9149" spans="55:55" hidden="1" x14ac:dyDescent="0.2">
      <c r="BC9149" s="6"/>
    </row>
    <row r="9150" spans="55:55" hidden="1" x14ac:dyDescent="0.2">
      <c r="BC9150" s="6"/>
    </row>
    <row r="9151" spans="55:55" hidden="1" x14ac:dyDescent="0.2">
      <c r="BC9151" s="6"/>
    </row>
    <row r="9152" spans="55:55" hidden="1" x14ac:dyDescent="0.2">
      <c r="BC9152" s="6"/>
    </row>
    <row r="9153" spans="55:55" hidden="1" x14ac:dyDescent="0.2">
      <c r="BC9153" s="6"/>
    </row>
    <row r="9154" spans="55:55" hidden="1" x14ac:dyDescent="0.2">
      <c r="BC9154" s="6"/>
    </row>
    <row r="9155" spans="55:55" hidden="1" x14ac:dyDescent="0.2">
      <c r="BC9155" s="6"/>
    </row>
    <row r="9156" spans="55:55" hidden="1" x14ac:dyDescent="0.2">
      <c r="BC9156" s="6"/>
    </row>
    <row r="9157" spans="55:55" hidden="1" x14ac:dyDescent="0.2">
      <c r="BC9157" s="6"/>
    </row>
    <row r="9158" spans="55:55" hidden="1" x14ac:dyDescent="0.2">
      <c r="BC9158" s="6"/>
    </row>
    <row r="9159" spans="55:55" hidden="1" x14ac:dyDescent="0.2">
      <c r="BC9159" s="6"/>
    </row>
    <row r="9160" spans="55:55" hidden="1" x14ac:dyDescent="0.2">
      <c r="BC9160" s="6"/>
    </row>
    <row r="9161" spans="55:55" hidden="1" x14ac:dyDescent="0.2">
      <c r="BC9161" s="6"/>
    </row>
    <row r="9162" spans="55:55" hidden="1" x14ac:dyDescent="0.2">
      <c r="BC9162" s="6"/>
    </row>
    <row r="9163" spans="55:55" hidden="1" x14ac:dyDescent="0.2">
      <c r="BC9163" s="6"/>
    </row>
    <row r="9164" spans="55:55" hidden="1" x14ac:dyDescent="0.2">
      <c r="BC9164" s="6"/>
    </row>
    <row r="9165" spans="55:55" hidden="1" x14ac:dyDescent="0.2">
      <c r="BC9165" s="6"/>
    </row>
    <row r="9166" spans="55:55" hidden="1" x14ac:dyDescent="0.2">
      <c r="BC9166" s="6"/>
    </row>
    <row r="9167" spans="55:55" hidden="1" x14ac:dyDescent="0.2">
      <c r="BC9167" s="6"/>
    </row>
    <row r="9168" spans="55:55" hidden="1" x14ac:dyDescent="0.2">
      <c r="BC9168" s="6"/>
    </row>
    <row r="9169" spans="55:55" hidden="1" x14ac:dyDescent="0.2">
      <c r="BC9169" s="6"/>
    </row>
    <row r="9170" spans="55:55" hidden="1" x14ac:dyDescent="0.2">
      <c r="BC9170" s="6"/>
    </row>
    <row r="9171" spans="55:55" hidden="1" x14ac:dyDescent="0.2">
      <c r="BC9171" s="6"/>
    </row>
    <row r="9172" spans="55:55" hidden="1" x14ac:dyDescent="0.2">
      <c r="BC9172" s="6"/>
    </row>
    <row r="9173" spans="55:55" hidden="1" x14ac:dyDescent="0.2">
      <c r="BC9173" s="6"/>
    </row>
    <row r="9174" spans="55:55" hidden="1" x14ac:dyDescent="0.2">
      <c r="BC9174" s="6"/>
    </row>
    <row r="9175" spans="55:55" hidden="1" x14ac:dyDescent="0.2">
      <c r="BC9175" s="6"/>
    </row>
    <row r="9176" spans="55:55" hidden="1" x14ac:dyDescent="0.2">
      <c r="BC9176" s="6"/>
    </row>
    <row r="9177" spans="55:55" hidden="1" x14ac:dyDescent="0.2">
      <c r="BC9177" s="6"/>
    </row>
    <row r="9178" spans="55:55" hidden="1" x14ac:dyDescent="0.2">
      <c r="BC9178" s="6"/>
    </row>
    <row r="9179" spans="55:55" hidden="1" x14ac:dyDescent="0.2">
      <c r="BC9179" s="6"/>
    </row>
    <row r="9180" spans="55:55" hidden="1" x14ac:dyDescent="0.2">
      <c r="BC9180" s="6"/>
    </row>
    <row r="9181" spans="55:55" hidden="1" x14ac:dyDescent="0.2">
      <c r="BC9181" s="6"/>
    </row>
    <row r="9182" spans="55:55" hidden="1" x14ac:dyDescent="0.2">
      <c r="BC9182" s="6"/>
    </row>
    <row r="9183" spans="55:55" hidden="1" x14ac:dyDescent="0.2">
      <c r="BC9183" s="6"/>
    </row>
    <row r="9184" spans="55:55" hidden="1" x14ac:dyDescent="0.2">
      <c r="BC9184" s="6"/>
    </row>
    <row r="9185" spans="55:55" hidden="1" x14ac:dyDescent="0.2">
      <c r="BC9185" s="6"/>
    </row>
    <row r="9186" spans="55:55" hidden="1" x14ac:dyDescent="0.2">
      <c r="BC9186" s="6"/>
    </row>
    <row r="9187" spans="55:55" hidden="1" x14ac:dyDescent="0.2">
      <c r="BC9187" s="6"/>
    </row>
    <row r="9188" spans="55:55" hidden="1" x14ac:dyDescent="0.2">
      <c r="BC9188" s="6"/>
    </row>
    <row r="9189" spans="55:55" hidden="1" x14ac:dyDescent="0.2">
      <c r="BC9189" s="6"/>
    </row>
    <row r="9190" spans="55:55" hidden="1" x14ac:dyDescent="0.2">
      <c r="BC9190" s="6"/>
    </row>
    <row r="9191" spans="55:55" hidden="1" x14ac:dyDescent="0.2">
      <c r="BC9191" s="6"/>
    </row>
    <row r="9192" spans="55:55" hidden="1" x14ac:dyDescent="0.2">
      <c r="BC9192" s="6"/>
    </row>
    <row r="9193" spans="55:55" hidden="1" x14ac:dyDescent="0.2">
      <c r="BC9193" s="6"/>
    </row>
    <row r="9194" spans="55:55" hidden="1" x14ac:dyDescent="0.2">
      <c r="BC9194" s="6"/>
    </row>
    <row r="9195" spans="55:55" hidden="1" x14ac:dyDescent="0.2">
      <c r="BC9195" s="6"/>
    </row>
    <row r="9196" spans="55:55" hidden="1" x14ac:dyDescent="0.2">
      <c r="BC9196" s="6"/>
    </row>
    <row r="9197" spans="55:55" hidden="1" x14ac:dyDescent="0.2">
      <c r="BC9197" s="6"/>
    </row>
    <row r="9198" spans="55:55" hidden="1" x14ac:dyDescent="0.2">
      <c r="BC9198" s="6"/>
    </row>
    <row r="9199" spans="55:55" hidden="1" x14ac:dyDescent="0.2">
      <c r="BC9199" s="6"/>
    </row>
    <row r="9200" spans="55:55" hidden="1" x14ac:dyDescent="0.2">
      <c r="BC9200" s="6"/>
    </row>
    <row r="9201" spans="55:55" hidden="1" x14ac:dyDescent="0.2">
      <c r="BC9201" s="6"/>
    </row>
    <row r="9202" spans="55:55" hidden="1" x14ac:dyDescent="0.2">
      <c r="BC9202" s="6"/>
    </row>
    <row r="9203" spans="55:55" hidden="1" x14ac:dyDescent="0.2">
      <c r="BC9203" s="6"/>
    </row>
    <row r="9204" spans="55:55" hidden="1" x14ac:dyDescent="0.2">
      <c r="BC9204" s="6"/>
    </row>
    <row r="9205" spans="55:55" hidden="1" x14ac:dyDescent="0.2">
      <c r="BC9205" s="6"/>
    </row>
    <row r="9206" spans="55:55" hidden="1" x14ac:dyDescent="0.2">
      <c r="BC9206" s="6"/>
    </row>
    <row r="9207" spans="55:55" hidden="1" x14ac:dyDescent="0.2">
      <c r="BC9207" s="6"/>
    </row>
    <row r="9208" spans="55:55" hidden="1" x14ac:dyDescent="0.2">
      <c r="BC9208" s="6"/>
    </row>
    <row r="9209" spans="55:55" hidden="1" x14ac:dyDescent="0.2">
      <c r="BC9209" s="6"/>
    </row>
    <row r="9210" spans="55:55" hidden="1" x14ac:dyDescent="0.2">
      <c r="BC9210" s="6"/>
    </row>
    <row r="9211" spans="55:55" hidden="1" x14ac:dyDescent="0.2">
      <c r="BC9211" s="6"/>
    </row>
    <row r="9212" spans="55:55" hidden="1" x14ac:dyDescent="0.2">
      <c r="BC9212" s="6"/>
    </row>
    <row r="9213" spans="55:55" hidden="1" x14ac:dyDescent="0.2">
      <c r="BC9213" s="6"/>
    </row>
    <row r="9214" spans="55:55" hidden="1" x14ac:dyDescent="0.2">
      <c r="BC9214" s="6"/>
    </row>
    <row r="9215" spans="55:55" hidden="1" x14ac:dyDescent="0.2">
      <c r="BC9215" s="6"/>
    </row>
    <row r="9216" spans="55:55" hidden="1" x14ac:dyDescent="0.2">
      <c r="BC9216" s="6"/>
    </row>
    <row r="9217" spans="55:55" hidden="1" x14ac:dyDescent="0.2">
      <c r="BC9217" s="6"/>
    </row>
    <row r="9218" spans="55:55" hidden="1" x14ac:dyDescent="0.2">
      <c r="BC9218" s="6"/>
    </row>
    <row r="9219" spans="55:55" hidden="1" x14ac:dyDescent="0.2">
      <c r="BC9219" s="6"/>
    </row>
    <row r="9220" spans="55:55" hidden="1" x14ac:dyDescent="0.2">
      <c r="BC9220" s="6"/>
    </row>
    <row r="9221" spans="55:55" hidden="1" x14ac:dyDescent="0.2">
      <c r="BC9221" s="6"/>
    </row>
    <row r="9222" spans="55:55" hidden="1" x14ac:dyDescent="0.2">
      <c r="BC9222" s="6"/>
    </row>
    <row r="9223" spans="55:55" hidden="1" x14ac:dyDescent="0.2">
      <c r="BC9223" s="6"/>
    </row>
    <row r="9224" spans="55:55" hidden="1" x14ac:dyDescent="0.2">
      <c r="BC9224" s="6"/>
    </row>
    <row r="9225" spans="55:55" hidden="1" x14ac:dyDescent="0.2">
      <c r="BC9225" s="6"/>
    </row>
    <row r="9226" spans="55:55" hidden="1" x14ac:dyDescent="0.2">
      <c r="BC9226" s="6"/>
    </row>
    <row r="9227" spans="55:55" hidden="1" x14ac:dyDescent="0.2">
      <c r="BC9227" s="6"/>
    </row>
    <row r="9228" spans="55:55" hidden="1" x14ac:dyDescent="0.2">
      <c r="BC9228" s="6"/>
    </row>
    <row r="9229" spans="55:55" hidden="1" x14ac:dyDescent="0.2">
      <c r="BC9229" s="6"/>
    </row>
    <row r="9230" spans="55:55" hidden="1" x14ac:dyDescent="0.2">
      <c r="BC9230" s="6"/>
    </row>
    <row r="9231" spans="55:55" hidden="1" x14ac:dyDescent="0.2">
      <c r="BC9231" s="6"/>
    </row>
    <row r="9232" spans="55:55" hidden="1" x14ac:dyDescent="0.2">
      <c r="BC9232" s="6"/>
    </row>
    <row r="9233" spans="55:55" hidden="1" x14ac:dyDescent="0.2">
      <c r="BC9233" s="6"/>
    </row>
    <row r="9234" spans="55:55" hidden="1" x14ac:dyDescent="0.2">
      <c r="BC9234" s="6"/>
    </row>
    <row r="9235" spans="55:55" hidden="1" x14ac:dyDescent="0.2">
      <c r="BC9235" s="6"/>
    </row>
    <row r="9236" spans="55:55" hidden="1" x14ac:dyDescent="0.2">
      <c r="BC9236" s="6"/>
    </row>
    <row r="9237" spans="55:55" hidden="1" x14ac:dyDescent="0.2">
      <c r="BC9237" s="6"/>
    </row>
    <row r="9238" spans="55:55" hidden="1" x14ac:dyDescent="0.2">
      <c r="BC9238" s="6"/>
    </row>
    <row r="9239" spans="55:55" hidden="1" x14ac:dyDescent="0.2">
      <c r="BC9239" s="6"/>
    </row>
    <row r="9240" spans="55:55" hidden="1" x14ac:dyDescent="0.2">
      <c r="BC9240" s="6"/>
    </row>
    <row r="9241" spans="55:55" hidden="1" x14ac:dyDescent="0.2">
      <c r="BC9241" s="6"/>
    </row>
    <row r="9242" spans="55:55" hidden="1" x14ac:dyDescent="0.2">
      <c r="BC9242" s="6"/>
    </row>
    <row r="9243" spans="55:55" hidden="1" x14ac:dyDescent="0.2">
      <c r="BC9243" s="6"/>
    </row>
    <row r="9244" spans="55:55" hidden="1" x14ac:dyDescent="0.2">
      <c r="BC9244" s="6"/>
    </row>
    <row r="9245" spans="55:55" hidden="1" x14ac:dyDescent="0.2">
      <c r="BC9245" s="6"/>
    </row>
    <row r="9246" spans="55:55" hidden="1" x14ac:dyDescent="0.2">
      <c r="BC9246" s="6"/>
    </row>
    <row r="9247" spans="55:55" hidden="1" x14ac:dyDescent="0.2">
      <c r="BC9247" s="6"/>
    </row>
    <row r="9248" spans="55:55" hidden="1" x14ac:dyDescent="0.2">
      <c r="BC9248" s="6"/>
    </row>
    <row r="9249" spans="55:55" hidden="1" x14ac:dyDescent="0.2">
      <c r="BC9249" s="6"/>
    </row>
    <row r="9250" spans="55:55" hidden="1" x14ac:dyDescent="0.2">
      <c r="BC9250" s="6"/>
    </row>
    <row r="9251" spans="55:55" hidden="1" x14ac:dyDescent="0.2">
      <c r="BC9251" s="6"/>
    </row>
    <row r="9252" spans="55:55" hidden="1" x14ac:dyDescent="0.2">
      <c r="BC9252" s="6"/>
    </row>
    <row r="9253" spans="55:55" hidden="1" x14ac:dyDescent="0.2">
      <c r="BC9253" s="6"/>
    </row>
    <row r="9254" spans="55:55" hidden="1" x14ac:dyDescent="0.2">
      <c r="BC9254" s="6"/>
    </row>
    <row r="9255" spans="55:55" hidden="1" x14ac:dyDescent="0.2">
      <c r="BC9255" s="6"/>
    </row>
    <row r="9256" spans="55:55" hidden="1" x14ac:dyDescent="0.2">
      <c r="BC9256" s="6"/>
    </row>
    <row r="9257" spans="55:55" hidden="1" x14ac:dyDescent="0.2">
      <c r="BC9257" s="6"/>
    </row>
    <row r="9258" spans="55:55" hidden="1" x14ac:dyDescent="0.2">
      <c r="BC9258" s="6"/>
    </row>
    <row r="9259" spans="55:55" hidden="1" x14ac:dyDescent="0.2">
      <c r="BC9259" s="6"/>
    </row>
    <row r="9260" spans="55:55" hidden="1" x14ac:dyDescent="0.2">
      <c r="BC9260" s="6"/>
    </row>
    <row r="9261" spans="55:55" hidden="1" x14ac:dyDescent="0.2">
      <c r="BC9261" s="6"/>
    </row>
    <row r="9262" spans="55:55" hidden="1" x14ac:dyDescent="0.2">
      <c r="BC9262" s="6"/>
    </row>
    <row r="9263" spans="55:55" hidden="1" x14ac:dyDescent="0.2">
      <c r="BC9263" s="6"/>
    </row>
    <row r="9264" spans="55:55" hidden="1" x14ac:dyDescent="0.2">
      <c r="BC9264" s="6"/>
    </row>
    <row r="9265" spans="55:55" hidden="1" x14ac:dyDescent="0.2">
      <c r="BC9265" s="6"/>
    </row>
    <row r="9266" spans="55:55" hidden="1" x14ac:dyDescent="0.2">
      <c r="BC9266" s="6"/>
    </row>
    <row r="9267" spans="55:55" hidden="1" x14ac:dyDescent="0.2">
      <c r="BC9267" s="6"/>
    </row>
    <row r="9268" spans="55:55" hidden="1" x14ac:dyDescent="0.2">
      <c r="BC9268" s="6"/>
    </row>
    <row r="9269" spans="55:55" hidden="1" x14ac:dyDescent="0.2">
      <c r="BC9269" s="6"/>
    </row>
    <row r="9270" spans="55:55" hidden="1" x14ac:dyDescent="0.2">
      <c r="BC9270" s="6"/>
    </row>
    <row r="9271" spans="55:55" hidden="1" x14ac:dyDescent="0.2">
      <c r="BC9271" s="6"/>
    </row>
    <row r="9272" spans="55:55" hidden="1" x14ac:dyDescent="0.2">
      <c r="BC9272" s="6"/>
    </row>
    <row r="9273" spans="55:55" hidden="1" x14ac:dyDescent="0.2">
      <c r="BC9273" s="6"/>
    </row>
    <row r="9274" spans="55:55" hidden="1" x14ac:dyDescent="0.2">
      <c r="BC9274" s="6"/>
    </row>
    <row r="9275" spans="55:55" hidden="1" x14ac:dyDescent="0.2">
      <c r="BC9275" s="6"/>
    </row>
    <row r="9276" spans="55:55" hidden="1" x14ac:dyDescent="0.2">
      <c r="BC9276" s="6"/>
    </row>
    <row r="9277" spans="55:55" hidden="1" x14ac:dyDescent="0.2">
      <c r="BC9277" s="6"/>
    </row>
    <row r="9278" spans="55:55" hidden="1" x14ac:dyDescent="0.2">
      <c r="BC9278" s="6"/>
    </row>
    <row r="9279" spans="55:55" hidden="1" x14ac:dyDescent="0.2">
      <c r="BC9279" s="6"/>
    </row>
    <row r="9280" spans="55:55" hidden="1" x14ac:dyDescent="0.2">
      <c r="BC9280" s="6"/>
    </row>
    <row r="9281" spans="55:55" hidden="1" x14ac:dyDescent="0.2">
      <c r="BC9281" s="6"/>
    </row>
    <row r="9282" spans="55:55" hidden="1" x14ac:dyDescent="0.2">
      <c r="BC9282" s="6"/>
    </row>
    <row r="9283" spans="55:55" hidden="1" x14ac:dyDescent="0.2">
      <c r="BC9283" s="6"/>
    </row>
    <row r="9284" spans="55:55" hidden="1" x14ac:dyDescent="0.2">
      <c r="BC9284" s="6"/>
    </row>
    <row r="9285" spans="55:55" hidden="1" x14ac:dyDescent="0.2">
      <c r="BC9285" s="6"/>
    </row>
    <row r="9286" spans="55:55" hidden="1" x14ac:dyDescent="0.2">
      <c r="BC9286" s="6"/>
    </row>
    <row r="9287" spans="55:55" hidden="1" x14ac:dyDescent="0.2">
      <c r="BC9287" s="6"/>
    </row>
    <row r="9288" spans="55:55" hidden="1" x14ac:dyDescent="0.2">
      <c r="BC9288" s="6"/>
    </row>
    <row r="9289" spans="55:55" hidden="1" x14ac:dyDescent="0.2">
      <c r="BC9289" s="6"/>
    </row>
    <row r="9290" spans="55:55" hidden="1" x14ac:dyDescent="0.2">
      <c r="BC9290" s="6"/>
    </row>
    <row r="9291" spans="55:55" hidden="1" x14ac:dyDescent="0.2">
      <c r="BC9291" s="6"/>
    </row>
    <row r="9292" spans="55:55" hidden="1" x14ac:dyDescent="0.2">
      <c r="BC9292" s="6"/>
    </row>
    <row r="9293" spans="55:55" hidden="1" x14ac:dyDescent="0.2">
      <c r="BC9293" s="6"/>
    </row>
    <row r="9294" spans="55:55" hidden="1" x14ac:dyDescent="0.2">
      <c r="BC9294" s="6"/>
    </row>
    <row r="9295" spans="55:55" hidden="1" x14ac:dyDescent="0.2">
      <c r="BC9295" s="6"/>
    </row>
    <row r="9296" spans="55:55" hidden="1" x14ac:dyDescent="0.2">
      <c r="BC9296" s="6"/>
    </row>
    <row r="9297" spans="55:55" hidden="1" x14ac:dyDescent="0.2">
      <c r="BC9297" s="6"/>
    </row>
    <row r="9298" spans="55:55" hidden="1" x14ac:dyDescent="0.2">
      <c r="BC9298" s="6"/>
    </row>
    <row r="9299" spans="55:55" hidden="1" x14ac:dyDescent="0.2">
      <c r="BC9299" s="6"/>
    </row>
    <row r="9300" spans="55:55" hidden="1" x14ac:dyDescent="0.2">
      <c r="BC9300" s="6"/>
    </row>
    <row r="9301" spans="55:55" hidden="1" x14ac:dyDescent="0.2">
      <c r="BC9301" s="6"/>
    </row>
    <row r="9302" spans="55:55" hidden="1" x14ac:dyDescent="0.2">
      <c r="BC9302" s="6"/>
    </row>
    <row r="9303" spans="55:55" hidden="1" x14ac:dyDescent="0.2">
      <c r="BC9303" s="6"/>
    </row>
    <row r="9304" spans="55:55" hidden="1" x14ac:dyDescent="0.2">
      <c r="BC9304" s="6"/>
    </row>
    <row r="9305" spans="55:55" hidden="1" x14ac:dyDescent="0.2">
      <c r="BC9305" s="6"/>
    </row>
    <row r="9306" spans="55:55" hidden="1" x14ac:dyDescent="0.2">
      <c r="BC9306" s="6"/>
    </row>
    <row r="9307" spans="55:55" hidden="1" x14ac:dyDescent="0.2">
      <c r="BC9307" s="6"/>
    </row>
    <row r="9308" spans="55:55" hidden="1" x14ac:dyDescent="0.2">
      <c r="BC9308" s="6"/>
    </row>
    <row r="9309" spans="55:55" hidden="1" x14ac:dyDescent="0.2">
      <c r="BC9309" s="6"/>
    </row>
    <row r="9310" spans="55:55" hidden="1" x14ac:dyDescent="0.2">
      <c r="BC9310" s="6"/>
    </row>
    <row r="9311" spans="55:55" hidden="1" x14ac:dyDescent="0.2">
      <c r="BC9311" s="6"/>
    </row>
    <row r="9312" spans="55:55" hidden="1" x14ac:dyDescent="0.2">
      <c r="BC9312" s="6"/>
    </row>
    <row r="9313" spans="55:55" hidden="1" x14ac:dyDescent="0.2">
      <c r="BC9313" s="6"/>
    </row>
    <row r="9314" spans="55:55" hidden="1" x14ac:dyDescent="0.2">
      <c r="BC9314" s="6"/>
    </row>
    <row r="9315" spans="55:55" hidden="1" x14ac:dyDescent="0.2">
      <c r="BC9315" s="6"/>
    </row>
    <row r="9316" spans="55:55" hidden="1" x14ac:dyDescent="0.2">
      <c r="BC9316" s="6"/>
    </row>
    <row r="9317" spans="55:55" hidden="1" x14ac:dyDescent="0.2">
      <c r="BC9317" s="6"/>
    </row>
    <row r="9318" spans="55:55" hidden="1" x14ac:dyDescent="0.2">
      <c r="BC9318" s="6"/>
    </row>
    <row r="9319" spans="55:55" hidden="1" x14ac:dyDescent="0.2">
      <c r="BC9319" s="6"/>
    </row>
    <row r="9320" spans="55:55" hidden="1" x14ac:dyDescent="0.2">
      <c r="BC9320" s="6"/>
    </row>
    <row r="9321" spans="55:55" hidden="1" x14ac:dyDescent="0.2">
      <c r="BC9321" s="6"/>
    </row>
    <row r="9322" spans="55:55" hidden="1" x14ac:dyDescent="0.2">
      <c r="BC9322" s="6"/>
    </row>
    <row r="9323" spans="55:55" hidden="1" x14ac:dyDescent="0.2">
      <c r="BC9323" s="6"/>
    </row>
    <row r="9324" spans="55:55" hidden="1" x14ac:dyDescent="0.2">
      <c r="BC9324" s="6"/>
    </row>
    <row r="9325" spans="55:55" hidden="1" x14ac:dyDescent="0.2">
      <c r="BC9325" s="6"/>
    </row>
    <row r="9326" spans="55:55" hidden="1" x14ac:dyDescent="0.2">
      <c r="BC9326" s="6"/>
    </row>
    <row r="9327" spans="55:55" hidden="1" x14ac:dyDescent="0.2">
      <c r="BC9327" s="6"/>
    </row>
    <row r="9328" spans="55:55" hidden="1" x14ac:dyDescent="0.2">
      <c r="BC9328" s="6"/>
    </row>
    <row r="9329" spans="55:55" hidden="1" x14ac:dyDescent="0.2">
      <c r="BC9329" s="6"/>
    </row>
    <row r="9330" spans="55:55" hidden="1" x14ac:dyDescent="0.2">
      <c r="BC9330" s="6"/>
    </row>
    <row r="9331" spans="55:55" hidden="1" x14ac:dyDescent="0.2">
      <c r="BC9331" s="6"/>
    </row>
    <row r="9332" spans="55:55" hidden="1" x14ac:dyDescent="0.2">
      <c r="BC9332" s="6"/>
    </row>
    <row r="9333" spans="55:55" hidden="1" x14ac:dyDescent="0.2">
      <c r="BC9333" s="6"/>
    </row>
    <row r="9334" spans="55:55" hidden="1" x14ac:dyDescent="0.2">
      <c r="BC9334" s="6"/>
    </row>
    <row r="9335" spans="55:55" hidden="1" x14ac:dyDescent="0.2">
      <c r="BC9335" s="6"/>
    </row>
    <row r="9336" spans="55:55" hidden="1" x14ac:dyDescent="0.2">
      <c r="BC9336" s="6"/>
    </row>
    <row r="9337" spans="55:55" hidden="1" x14ac:dyDescent="0.2">
      <c r="BC9337" s="6"/>
    </row>
    <row r="9338" spans="55:55" hidden="1" x14ac:dyDescent="0.2">
      <c r="BC9338" s="6"/>
    </row>
    <row r="9339" spans="55:55" hidden="1" x14ac:dyDescent="0.2">
      <c r="BC9339" s="6"/>
    </row>
    <row r="9340" spans="55:55" hidden="1" x14ac:dyDescent="0.2">
      <c r="BC9340" s="6"/>
    </row>
    <row r="9341" spans="55:55" hidden="1" x14ac:dyDescent="0.2">
      <c r="BC9341" s="6"/>
    </row>
    <row r="9342" spans="55:55" hidden="1" x14ac:dyDescent="0.2">
      <c r="BC9342" s="6"/>
    </row>
    <row r="9343" spans="55:55" hidden="1" x14ac:dyDescent="0.2">
      <c r="BC9343" s="6"/>
    </row>
    <row r="9344" spans="55:55" hidden="1" x14ac:dyDescent="0.2">
      <c r="BC9344" s="6"/>
    </row>
    <row r="9345" spans="55:55" hidden="1" x14ac:dyDescent="0.2">
      <c r="BC9345" s="6"/>
    </row>
    <row r="9346" spans="55:55" hidden="1" x14ac:dyDescent="0.2">
      <c r="BC9346" s="6"/>
    </row>
    <row r="9347" spans="55:55" hidden="1" x14ac:dyDescent="0.2">
      <c r="BC9347" s="6"/>
    </row>
    <row r="9348" spans="55:55" hidden="1" x14ac:dyDescent="0.2">
      <c r="BC9348" s="6"/>
    </row>
    <row r="9349" spans="55:55" hidden="1" x14ac:dyDescent="0.2">
      <c r="BC9349" s="6"/>
    </row>
    <row r="9350" spans="55:55" hidden="1" x14ac:dyDescent="0.2">
      <c r="BC9350" s="6"/>
    </row>
    <row r="9351" spans="55:55" hidden="1" x14ac:dyDescent="0.2">
      <c r="BC9351" s="6"/>
    </row>
    <row r="9352" spans="55:55" hidden="1" x14ac:dyDescent="0.2">
      <c r="BC9352" s="6"/>
    </row>
    <row r="9353" spans="55:55" hidden="1" x14ac:dyDescent="0.2">
      <c r="BC9353" s="6"/>
    </row>
    <row r="9354" spans="55:55" hidden="1" x14ac:dyDescent="0.2">
      <c r="BC9354" s="6"/>
    </row>
    <row r="9355" spans="55:55" hidden="1" x14ac:dyDescent="0.2">
      <c r="BC9355" s="6"/>
    </row>
    <row r="9356" spans="55:55" hidden="1" x14ac:dyDescent="0.2">
      <c r="BC9356" s="6"/>
    </row>
    <row r="9357" spans="55:55" hidden="1" x14ac:dyDescent="0.2">
      <c r="BC9357" s="6"/>
    </row>
    <row r="9358" spans="55:55" hidden="1" x14ac:dyDescent="0.2">
      <c r="BC9358" s="6"/>
    </row>
    <row r="9359" spans="55:55" hidden="1" x14ac:dyDescent="0.2">
      <c r="BC9359" s="6"/>
    </row>
    <row r="9360" spans="55:55" hidden="1" x14ac:dyDescent="0.2">
      <c r="BC9360" s="6"/>
    </row>
    <row r="9361" spans="55:55" hidden="1" x14ac:dyDescent="0.2">
      <c r="BC9361" s="6"/>
    </row>
    <row r="9362" spans="55:55" hidden="1" x14ac:dyDescent="0.2">
      <c r="BC9362" s="6"/>
    </row>
    <row r="9363" spans="55:55" hidden="1" x14ac:dyDescent="0.2">
      <c r="BC9363" s="6"/>
    </row>
    <row r="9364" spans="55:55" hidden="1" x14ac:dyDescent="0.2">
      <c r="BC9364" s="6"/>
    </row>
    <row r="9365" spans="55:55" hidden="1" x14ac:dyDescent="0.2">
      <c r="BC9365" s="6"/>
    </row>
    <row r="9366" spans="55:55" hidden="1" x14ac:dyDescent="0.2">
      <c r="BC9366" s="6"/>
    </row>
    <row r="9367" spans="55:55" hidden="1" x14ac:dyDescent="0.2">
      <c r="BC9367" s="6"/>
    </row>
    <row r="9368" spans="55:55" hidden="1" x14ac:dyDescent="0.2">
      <c r="BC9368" s="6"/>
    </row>
    <row r="9369" spans="55:55" hidden="1" x14ac:dyDescent="0.2">
      <c r="BC9369" s="6"/>
    </row>
    <row r="9370" spans="55:55" hidden="1" x14ac:dyDescent="0.2">
      <c r="BC9370" s="6"/>
    </row>
    <row r="9371" spans="55:55" hidden="1" x14ac:dyDescent="0.2">
      <c r="BC9371" s="6"/>
    </row>
    <row r="9372" spans="55:55" hidden="1" x14ac:dyDescent="0.2">
      <c r="BC9372" s="6"/>
    </row>
    <row r="9373" spans="55:55" hidden="1" x14ac:dyDescent="0.2">
      <c r="BC9373" s="6"/>
    </row>
    <row r="9374" spans="55:55" hidden="1" x14ac:dyDescent="0.2">
      <c r="BC9374" s="6"/>
    </row>
    <row r="9375" spans="55:55" hidden="1" x14ac:dyDescent="0.2">
      <c r="BC9375" s="6"/>
    </row>
    <row r="9376" spans="55:55" hidden="1" x14ac:dyDescent="0.2">
      <c r="BC9376" s="6"/>
    </row>
    <row r="9377" spans="55:55" hidden="1" x14ac:dyDescent="0.2">
      <c r="BC9377" s="6"/>
    </row>
    <row r="9378" spans="55:55" hidden="1" x14ac:dyDescent="0.2">
      <c r="BC9378" s="6"/>
    </row>
    <row r="9379" spans="55:55" hidden="1" x14ac:dyDescent="0.2">
      <c r="BC9379" s="6"/>
    </row>
    <row r="9380" spans="55:55" hidden="1" x14ac:dyDescent="0.2">
      <c r="BC9380" s="6"/>
    </row>
    <row r="9381" spans="55:55" hidden="1" x14ac:dyDescent="0.2">
      <c r="BC9381" s="6"/>
    </row>
    <row r="9382" spans="55:55" hidden="1" x14ac:dyDescent="0.2">
      <c r="BC9382" s="6"/>
    </row>
    <row r="9383" spans="55:55" hidden="1" x14ac:dyDescent="0.2">
      <c r="BC9383" s="6"/>
    </row>
    <row r="9384" spans="55:55" hidden="1" x14ac:dyDescent="0.2">
      <c r="BC9384" s="6"/>
    </row>
    <row r="9385" spans="55:55" hidden="1" x14ac:dyDescent="0.2">
      <c r="BC9385" s="6"/>
    </row>
    <row r="9386" spans="55:55" hidden="1" x14ac:dyDescent="0.2">
      <c r="BC9386" s="6"/>
    </row>
    <row r="9387" spans="55:55" hidden="1" x14ac:dyDescent="0.2">
      <c r="BC9387" s="6"/>
    </row>
    <row r="9388" spans="55:55" hidden="1" x14ac:dyDescent="0.2">
      <c r="BC9388" s="6"/>
    </row>
    <row r="9389" spans="55:55" hidden="1" x14ac:dyDescent="0.2">
      <c r="BC9389" s="6"/>
    </row>
    <row r="9390" spans="55:55" hidden="1" x14ac:dyDescent="0.2">
      <c r="BC9390" s="6"/>
    </row>
    <row r="9391" spans="55:55" hidden="1" x14ac:dyDescent="0.2">
      <c r="BC9391" s="6"/>
    </row>
    <row r="9392" spans="55:55" hidden="1" x14ac:dyDescent="0.2">
      <c r="BC9392" s="6"/>
    </row>
    <row r="9393" spans="55:55" hidden="1" x14ac:dyDescent="0.2">
      <c r="BC9393" s="6"/>
    </row>
    <row r="9394" spans="55:55" hidden="1" x14ac:dyDescent="0.2">
      <c r="BC9394" s="6"/>
    </row>
    <row r="9395" spans="55:55" hidden="1" x14ac:dyDescent="0.2">
      <c r="BC9395" s="6"/>
    </row>
    <row r="9396" spans="55:55" hidden="1" x14ac:dyDescent="0.2">
      <c r="BC9396" s="6"/>
    </row>
    <row r="9397" spans="55:55" hidden="1" x14ac:dyDescent="0.2">
      <c r="BC9397" s="6"/>
    </row>
    <row r="9398" spans="55:55" hidden="1" x14ac:dyDescent="0.2">
      <c r="BC9398" s="6"/>
    </row>
    <row r="9399" spans="55:55" hidden="1" x14ac:dyDescent="0.2">
      <c r="BC9399" s="6"/>
    </row>
    <row r="9400" spans="55:55" hidden="1" x14ac:dyDescent="0.2">
      <c r="BC9400" s="6"/>
    </row>
    <row r="9401" spans="55:55" hidden="1" x14ac:dyDescent="0.2">
      <c r="BC9401" s="6"/>
    </row>
    <row r="9402" spans="55:55" hidden="1" x14ac:dyDescent="0.2">
      <c r="BC9402" s="6"/>
    </row>
    <row r="9403" spans="55:55" hidden="1" x14ac:dyDescent="0.2">
      <c r="BC9403" s="6"/>
    </row>
    <row r="9404" spans="55:55" hidden="1" x14ac:dyDescent="0.2">
      <c r="BC9404" s="6"/>
    </row>
    <row r="9405" spans="55:55" hidden="1" x14ac:dyDescent="0.2">
      <c r="BC9405" s="6"/>
    </row>
    <row r="9406" spans="55:55" hidden="1" x14ac:dyDescent="0.2">
      <c r="BC9406" s="6"/>
    </row>
    <row r="9407" spans="55:55" hidden="1" x14ac:dyDescent="0.2">
      <c r="BC9407" s="6"/>
    </row>
    <row r="9408" spans="55:55" hidden="1" x14ac:dyDescent="0.2">
      <c r="BC9408" s="6"/>
    </row>
    <row r="9409" spans="55:55" hidden="1" x14ac:dyDescent="0.2">
      <c r="BC9409" s="6"/>
    </row>
    <row r="9410" spans="55:55" hidden="1" x14ac:dyDescent="0.2">
      <c r="BC9410" s="6"/>
    </row>
    <row r="9411" spans="55:55" hidden="1" x14ac:dyDescent="0.2">
      <c r="BC9411" s="6"/>
    </row>
    <row r="9412" spans="55:55" hidden="1" x14ac:dyDescent="0.2">
      <c r="BC9412" s="6"/>
    </row>
    <row r="9413" spans="55:55" hidden="1" x14ac:dyDescent="0.2">
      <c r="BC9413" s="6"/>
    </row>
    <row r="9414" spans="55:55" hidden="1" x14ac:dyDescent="0.2">
      <c r="BC9414" s="6"/>
    </row>
    <row r="9415" spans="55:55" hidden="1" x14ac:dyDescent="0.2">
      <c r="BC9415" s="6"/>
    </row>
    <row r="9416" spans="55:55" hidden="1" x14ac:dyDescent="0.2">
      <c r="BC9416" s="6"/>
    </row>
    <row r="9417" spans="55:55" hidden="1" x14ac:dyDescent="0.2">
      <c r="BC9417" s="6"/>
    </row>
    <row r="9418" spans="55:55" hidden="1" x14ac:dyDescent="0.2">
      <c r="BC9418" s="6"/>
    </row>
    <row r="9419" spans="55:55" hidden="1" x14ac:dyDescent="0.2">
      <c r="BC9419" s="6"/>
    </row>
    <row r="9420" spans="55:55" hidden="1" x14ac:dyDescent="0.2">
      <c r="BC9420" s="6"/>
    </row>
    <row r="9421" spans="55:55" hidden="1" x14ac:dyDescent="0.2">
      <c r="BC9421" s="6"/>
    </row>
    <row r="9422" spans="55:55" hidden="1" x14ac:dyDescent="0.2">
      <c r="BC9422" s="6"/>
    </row>
    <row r="9423" spans="55:55" hidden="1" x14ac:dyDescent="0.2">
      <c r="BC9423" s="6"/>
    </row>
    <row r="9424" spans="55:55" hidden="1" x14ac:dyDescent="0.2">
      <c r="BC9424" s="6"/>
    </row>
    <row r="9425" spans="55:55" hidden="1" x14ac:dyDescent="0.2">
      <c r="BC9425" s="6"/>
    </row>
    <row r="9426" spans="55:55" hidden="1" x14ac:dyDescent="0.2">
      <c r="BC9426" s="6"/>
    </row>
    <row r="9427" spans="55:55" hidden="1" x14ac:dyDescent="0.2">
      <c r="BC9427" s="6"/>
    </row>
    <row r="9428" spans="55:55" hidden="1" x14ac:dyDescent="0.2">
      <c r="BC9428" s="6"/>
    </row>
    <row r="9429" spans="55:55" hidden="1" x14ac:dyDescent="0.2">
      <c r="BC9429" s="6"/>
    </row>
    <row r="9430" spans="55:55" hidden="1" x14ac:dyDescent="0.2">
      <c r="BC9430" s="6"/>
    </row>
    <row r="9431" spans="55:55" hidden="1" x14ac:dyDescent="0.2">
      <c r="BC9431" s="6"/>
    </row>
    <row r="9432" spans="55:55" hidden="1" x14ac:dyDescent="0.2">
      <c r="BC9432" s="6"/>
    </row>
    <row r="9433" spans="55:55" hidden="1" x14ac:dyDescent="0.2">
      <c r="BC9433" s="6"/>
    </row>
    <row r="9434" spans="55:55" hidden="1" x14ac:dyDescent="0.2">
      <c r="BC9434" s="6"/>
    </row>
    <row r="9435" spans="55:55" hidden="1" x14ac:dyDescent="0.2">
      <c r="BC9435" s="6"/>
    </row>
    <row r="9436" spans="55:55" hidden="1" x14ac:dyDescent="0.2">
      <c r="BC9436" s="6"/>
    </row>
    <row r="9437" spans="55:55" hidden="1" x14ac:dyDescent="0.2">
      <c r="BC9437" s="6"/>
    </row>
    <row r="9438" spans="55:55" hidden="1" x14ac:dyDescent="0.2">
      <c r="BC9438" s="6"/>
    </row>
    <row r="9439" spans="55:55" hidden="1" x14ac:dyDescent="0.2">
      <c r="BC9439" s="6"/>
    </row>
    <row r="9440" spans="55:55" hidden="1" x14ac:dyDescent="0.2">
      <c r="BC9440" s="6"/>
    </row>
    <row r="9441" spans="55:55" hidden="1" x14ac:dyDescent="0.2">
      <c r="BC9441" s="6"/>
    </row>
    <row r="9442" spans="55:55" hidden="1" x14ac:dyDescent="0.2">
      <c r="BC9442" s="6"/>
    </row>
    <row r="9443" spans="55:55" hidden="1" x14ac:dyDescent="0.2">
      <c r="BC9443" s="6"/>
    </row>
    <row r="9444" spans="55:55" hidden="1" x14ac:dyDescent="0.2">
      <c r="BC9444" s="6"/>
    </row>
    <row r="9445" spans="55:55" hidden="1" x14ac:dyDescent="0.2">
      <c r="BC9445" s="6"/>
    </row>
    <row r="9446" spans="55:55" hidden="1" x14ac:dyDescent="0.2">
      <c r="BC9446" s="6"/>
    </row>
    <row r="9447" spans="55:55" hidden="1" x14ac:dyDescent="0.2">
      <c r="BC9447" s="6"/>
    </row>
    <row r="9448" spans="55:55" hidden="1" x14ac:dyDescent="0.2">
      <c r="BC9448" s="6"/>
    </row>
    <row r="9449" spans="55:55" hidden="1" x14ac:dyDescent="0.2">
      <c r="BC9449" s="6"/>
    </row>
    <row r="9450" spans="55:55" hidden="1" x14ac:dyDescent="0.2">
      <c r="BC9450" s="6"/>
    </row>
    <row r="9451" spans="55:55" hidden="1" x14ac:dyDescent="0.2">
      <c r="BC9451" s="6"/>
    </row>
    <row r="9452" spans="55:55" hidden="1" x14ac:dyDescent="0.2">
      <c r="BC9452" s="6"/>
    </row>
    <row r="9453" spans="55:55" hidden="1" x14ac:dyDescent="0.2">
      <c r="BC9453" s="6"/>
    </row>
    <row r="9454" spans="55:55" hidden="1" x14ac:dyDescent="0.2">
      <c r="BC9454" s="6"/>
    </row>
    <row r="9455" spans="55:55" hidden="1" x14ac:dyDescent="0.2">
      <c r="BC9455" s="6"/>
    </row>
    <row r="9456" spans="55:55" hidden="1" x14ac:dyDescent="0.2">
      <c r="BC9456" s="6"/>
    </row>
    <row r="9457" spans="55:55" hidden="1" x14ac:dyDescent="0.2">
      <c r="BC9457" s="6"/>
    </row>
    <row r="9458" spans="55:55" hidden="1" x14ac:dyDescent="0.2">
      <c r="BC9458" s="6"/>
    </row>
    <row r="9459" spans="55:55" hidden="1" x14ac:dyDescent="0.2">
      <c r="BC9459" s="6"/>
    </row>
    <row r="9460" spans="55:55" hidden="1" x14ac:dyDescent="0.2">
      <c r="BC9460" s="6"/>
    </row>
    <row r="9461" spans="55:55" hidden="1" x14ac:dyDescent="0.2">
      <c r="BC9461" s="6"/>
    </row>
    <row r="9462" spans="55:55" hidden="1" x14ac:dyDescent="0.2">
      <c r="BC9462" s="6"/>
    </row>
    <row r="9463" spans="55:55" hidden="1" x14ac:dyDescent="0.2">
      <c r="BC9463" s="6"/>
    </row>
    <row r="9464" spans="55:55" hidden="1" x14ac:dyDescent="0.2">
      <c r="BC9464" s="6"/>
    </row>
    <row r="9465" spans="55:55" hidden="1" x14ac:dyDescent="0.2">
      <c r="BC9465" s="6"/>
    </row>
    <row r="9466" spans="55:55" hidden="1" x14ac:dyDescent="0.2">
      <c r="BC9466" s="6"/>
    </row>
    <row r="9467" spans="55:55" hidden="1" x14ac:dyDescent="0.2">
      <c r="BC9467" s="6"/>
    </row>
    <row r="9468" spans="55:55" hidden="1" x14ac:dyDescent="0.2">
      <c r="BC9468" s="6"/>
    </row>
    <row r="9469" spans="55:55" hidden="1" x14ac:dyDescent="0.2">
      <c r="BC9469" s="6"/>
    </row>
    <row r="9470" spans="55:55" hidden="1" x14ac:dyDescent="0.2">
      <c r="BC9470" s="6"/>
    </row>
    <row r="9471" spans="55:55" hidden="1" x14ac:dyDescent="0.2">
      <c r="BC9471" s="6"/>
    </row>
    <row r="9472" spans="55:55" hidden="1" x14ac:dyDescent="0.2">
      <c r="BC9472" s="6"/>
    </row>
    <row r="9473" spans="55:55" hidden="1" x14ac:dyDescent="0.2">
      <c r="BC9473" s="6"/>
    </row>
    <row r="9474" spans="55:55" hidden="1" x14ac:dyDescent="0.2">
      <c r="BC9474" s="6"/>
    </row>
    <row r="9475" spans="55:55" hidden="1" x14ac:dyDescent="0.2">
      <c r="BC9475" s="6"/>
    </row>
    <row r="9476" spans="55:55" hidden="1" x14ac:dyDescent="0.2">
      <c r="BC9476" s="6"/>
    </row>
    <row r="9477" spans="55:55" hidden="1" x14ac:dyDescent="0.2">
      <c r="BC9477" s="6"/>
    </row>
    <row r="9478" spans="55:55" hidden="1" x14ac:dyDescent="0.2">
      <c r="BC9478" s="6"/>
    </row>
    <row r="9479" spans="55:55" hidden="1" x14ac:dyDescent="0.2">
      <c r="BC9479" s="6"/>
    </row>
    <row r="9480" spans="55:55" hidden="1" x14ac:dyDescent="0.2">
      <c r="BC9480" s="6"/>
    </row>
    <row r="9481" spans="55:55" hidden="1" x14ac:dyDescent="0.2">
      <c r="BC9481" s="6"/>
    </row>
    <row r="9482" spans="55:55" hidden="1" x14ac:dyDescent="0.2">
      <c r="BC9482" s="6"/>
    </row>
    <row r="9483" spans="55:55" hidden="1" x14ac:dyDescent="0.2">
      <c r="BC9483" s="6"/>
    </row>
    <row r="9484" spans="55:55" hidden="1" x14ac:dyDescent="0.2">
      <c r="BC9484" s="6"/>
    </row>
    <row r="9485" spans="55:55" hidden="1" x14ac:dyDescent="0.2">
      <c r="BC9485" s="6"/>
    </row>
    <row r="9486" spans="55:55" hidden="1" x14ac:dyDescent="0.2">
      <c r="BC9486" s="6"/>
    </row>
    <row r="9487" spans="55:55" hidden="1" x14ac:dyDescent="0.2">
      <c r="BC9487" s="6"/>
    </row>
    <row r="9488" spans="55:55" hidden="1" x14ac:dyDescent="0.2">
      <c r="BC9488" s="6"/>
    </row>
    <row r="9489" spans="55:55" hidden="1" x14ac:dyDescent="0.2">
      <c r="BC9489" s="6"/>
    </row>
    <row r="9490" spans="55:55" hidden="1" x14ac:dyDescent="0.2">
      <c r="BC9490" s="6"/>
    </row>
    <row r="9491" spans="55:55" hidden="1" x14ac:dyDescent="0.2">
      <c r="BC9491" s="6"/>
    </row>
    <row r="9492" spans="55:55" hidden="1" x14ac:dyDescent="0.2">
      <c r="BC9492" s="6"/>
    </row>
    <row r="9493" spans="55:55" hidden="1" x14ac:dyDescent="0.2">
      <c r="BC9493" s="6"/>
    </row>
    <row r="9494" spans="55:55" hidden="1" x14ac:dyDescent="0.2">
      <c r="BC9494" s="6"/>
    </row>
    <row r="9495" spans="55:55" hidden="1" x14ac:dyDescent="0.2">
      <c r="BC9495" s="6"/>
    </row>
    <row r="9496" spans="55:55" hidden="1" x14ac:dyDescent="0.2">
      <c r="BC9496" s="6"/>
    </row>
    <row r="9497" spans="55:55" hidden="1" x14ac:dyDescent="0.2">
      <c r="BC9497" s="6"/>
    </row>
    <row r="9498" spans="55:55" hidden="1" x14ac:dyDescent="0.2">
      <c r="BC9498" s="6"/>
    </row>
    <row r="9499" spans="55:55" hidden="1" x14ac:dyDescent="0.2">
      <c r="BC9499" s="6"/>
    </row>
    <row r="9500" spans="55:55" hidden="1" x14ac:dyDescent="0.2">
      <c r="BC9500" s="6"/>
    </row>
    <row r="9501" spans="55:55" hidden="1" x14ac:dyDescent="0.2">
      <c r="BC9501" s="6"/>
    </row>
    <row r="9502" spans="55:55" hidden="1" x14ac:dyDescent="0.2">
      <c r="BC9502" s="6"/>
    </row>
    <row r="9503" spans="55:55" hidden="1" x14ac:dyDescent="0.2">
      <c r="BC9503" s="6"/>
    </row>
    <row r="9504" spans="55:55" hidden="1" x14ac:dyDescent="0.2">
      <c r="BC9504" s="6"/>
    </row>
    <row r="9505" spans="55:55" hidden="1" x14ac:dyDescent="0.2">
      <c r="BC9505" s="6"/>
    </row>
    <row r="9506" spans="55:55" hidden="1" x14ac:dyDescent="0.2">
      <c r="BC9506" s="6"/>
    </row>
    <row r="9507" spans="55:55" hidden="1" x14ac:dyDescent="0.2">
      <c r="BC9507" s="6"/>
    </row>
    <row r="9508" spans="55:55" hidden="1" x14ac:dyDescent="0.2">
      <c r="BC9508" s="6"/>
    </row>
    <row r="9509" spans="55:55" hidden="1" x14ac:dyDescent="0.2">
      <c r="BC9509" s="6"/>
    </row>
    <row r="9510" spans="55:55" hidden="1" x14ac:dyDescent="0.2">
      <c r="BC9510" s="6"/>
    </row>
    <row r="9511" spans="55:55" hidden="1" x14ac:dyDescent="0.2">
      <c r="BC9511" s="6"/>
    </row>
    <row r="9512" spans="55:55" hidden="1" x14ac:dyDescent="0.2">
      <c r="BC9512" s="6"/>
    </row>
    <row r="9513" spans="55:55" hidden="1" x14ac:dyDescent="0.2">
      <c r="BC9513" s="6"/>
    </row>
    <row r="9514" spans="55:55" hidden="1" x14ac:dyDescent="0.2">
      <c r="BC9514" s="6"/>
    </row>
    <row r="9515" spans="55:55" hidden="1" x14ac:dyDescent="0.2">
      <c r="BC9515" s="6"/>
    </row>
    <row r="9516" spans="55:55" hidden="1" x14ac:dyDescent="0.2">
      <c r="BC9516" s="6"/>
    </row>
    <row r="9517" spans="55:55" hidden="1" x14ac:dyDescent="0.2">
      <c r="BC9517" s="6"/>
    </row>
    <row r="9518" spans="55:55" hidden="1" x14ac:dyDescent="0.2">
      <c r="BC9518" s="6"/>
    </row>
    <row r="9519" spans="55:55" hidden="1" x14ac:dyDescent="0.2">
      <c r="BC9519" s="6"/>
    </row>
    <row r="9520" spans="55:55" hidden="1" x14ac:dyDescent="0.2">
      <c r="BC9520" s="6"/>
    </row>
    <row r="9521" spans="55:55" hidden="1" x14ac:dyDescent="0.2">
      <c r="BC9521" s="6"/>
    </row>
    <row r="9522" spans="55:55" hidden="1" x14ac:dyDescent="0.2">
      <c r="BC9522" s="6"/>
    </row>
    <row r="9523" spans="55:55" hidden="1" x14ac:dyDescent="0.2">
      <c r="BC9523" s="6"/>
    </row>
    <row r="9524" spans="55:55" hidden="1" x14ac:dyDescent="0.2">
      <c r="BC9524" s="6"/>
    </row>
    <row r="9525" spans="55:55" hidden="1" x14ac:dyDescent="0.2">
      <c r="BC9525" s="6"/>
    </row>
    <row r="9526" spans="55:55" hidden="1" x14ac:dyDescent="0.2">
      <c r="BC9526" s="6"/>
    </row>
    <row r="9527" spans="55:55" hidden="1" x14ac:dyDescent="0.2">
      <c r="BC9527" s="6"/>
    </row>
    <row r="9528" spans="55:55" hidden="1" x14ac:dyDescent="0.2">
      <c r="BC9528" s="6"/>
    </row>
    <row r="9529" spans="55:55" hidden="1" x14ac:dyDescent="0.2">
      <c r="BC9529" s="6"/>
    </row>
    <row r="9530" spans="55:55" hidden="1" x14ac:dyDescent="0.2">
      <c r="BC9530" s="6"/>
    </row>
    <row r="9531" spans="55:55" hidden="1" x14ac:dyDescent="0.2">
      <c r="BC9531" s="6"/>
    </row>
    <row r="9532" spans="55:55" hidden="1" x14ac:dyDescent="0.2">
      <c r="BC9532" s="6"/>
    </row>
    <row r="9533" spans="55:55" hidden="1" x14ac:dyDescent="0.2">
      <c r="BC9533" s="6"/>
    </row>
    <row r="9534" spans="55:55" hidden="1" x14ac:dyDescent="0.2">
      <c r="BC9534" s="6"/>
    </row>
    <row r="9535" spans="55:55" hidden="1" x14ac:dyDescent="0.2">
      <c r="BC9535" s="6"/>
    </row>
    <row r="9536" spans="55:55" hidden="1" x14ac:dyDescent="0.2">
      <c r="BC9536" s="6"/>
    </row>
    <row r="9537" spans="55:55" hidden="1" x14ac:dyDescent="0.2">
      <c r="BC9537" s="6"/>
    </row>
    <row r="9538" spans="55:55" hidden="1" x14ac:dyDescent="0.2">
      <c r="BC9538" s="6"/>
    </row>
    <row r="9539" spans="55:55" hidden="1" x14ac:dyDescent="0.2">
      <c r="BC9539" s="6"/>
    </row>
    <row r="9540" spans="55:55" hidden="1" x14ac:dyDescent="0.2">
      <c r="BC9540" s="6"/>
    </row>
    <row r="9541" spans="55:55" hidden="1" x14ac:dyDescent="0.2">
      <c r="BC9541" s="6"/>
    </row>
    <row r="9542" spans="55:55" hidden="1" x14ac:dyDescent="0.2">
      <c r="BC9542" s="6"/>
    </row>
    <row r="9543" spans="55:55" hidden="1" x14ac:dyDescent="0.2">
      <c r="BC9543" s="6"/>
    </row>
    <row r="9544" spans="55:55" hidden="1" x14ac:dyDescent="0.2">
      <c r="BC9544" s="6"/>
    </row>
    <row r="9545" spans="55:55" hidden="1" x14ac:dyDescent="0.2">
      <c r="BC9545" s="6"/>
    </row>
    <row r="9546" spans="55:55" hidden="1" x14ac:dyDescent="0.2">
      <c r="BC9546" s="6"/>
    </row>
    <row r="9547" spans="55:55" hidden="1" x14ac:dyDescent="0.2">
      <c r="BC9547" s="6"/>
    </row>
    <row r="9548" spans="55:55" hidden="1" x14ac:dyDescent="0.2">
      <c r="BC9548" s="6"/>
    </row>
    <row r="9549" spans="55:55" hidden="1" x14ac:dyDescent="0.2">
      <c r="BC9549" s="6"/>
    </row>
    <row r="9550" spans="55:55" hidden="1" x14ac:dyDescent="0.2">
      <c r="BC9550" s="6"/>
    </row>
    <row r="9551" spans="55:55" hidden="1" x14ac:dyDescent="0.2">
      <c r="BC9551" s="6"/>
    </row>
    <row r="9552" spans="55:55" hidden="1" x14ac:dyDescent="0.2">
      <c r="BC9552" s="6"/>
    </row>
    <row r="9553" spans="55:55" hidden="1" x14ac:dyDescent="0.2">
      <c r="BC9553" s="6"/>
    </row>
    <row r="9554" spans="55:55" hidden="1" x14ac:dyDescent="0.2">
      <c r="BC9554" s="6"/>
    </row>
    <row r="9555" spans="55:55" hidden="1" x14ac:dyDescent="0.2">
      <c r="BC9555" s="6"/>
    </row>
    <row r="9556" spans="55:55" hidden="1" x14ac:dyDescent="0.2">
      <c r="BC9556" s="6"/>
    </row>
    <row r="9557" spans="55:55" hidden="1" x14ac:dyDescent="0.2">
      <c r="BC9557" s="6"/>
    </row>
    <row r="9558" spans="55:55" hidden="1" x14ac:dyDescent="0.2">
      <c r="BC9558" s="6"/>
    </row>
    <row r="9559" spans="55:55" hidden="1" x14ac:dyDescent="0.2">
      <c r="BC9559" s="6"/>
    </row>
    <row r="9560" spans="55:55" hidden="1" x14ac:dyDescent="0.2">
      <c r="BC9560" s="6"/>
    </row>
    <row r="9561" spans="55:55" hidden="1" x14ac:dyDescent="0.2">
      <c r="BC9561" s="6"/>
    </row>
    <row r="9562" spans="55:55" hidden="1" x14ac:dyDescent="0.2">
      <c r="BC9562" s="6"/>
    </row>
    <row r="9563" spans="55:55" hidden="1" x14ac:dyDescent="0.2">
      <c r="BC9563" s="6"/>
    </row>
    <row r="9564" spans="55:55" hidden="1" x14ac:dyDescent="0.2">
      <c r="BC9564" s="6"/>
    </row>
    <row r="9565" spans="55:55" hidden="1" x14ac:dyDescent="0.2">
      <c r="BC9565" s="6"/>
    </row>
    <row r="9566" spans="55:55" hidden="1" x14ac:dyDescent="0.2">
      <c r="BC9566" s="6"/>
    </row>
    <row r="9567" spans="55:55" hidden="1" x14ac:dyDescent="0.2">
      <c r="BC9567" s="6"/>
    </row>
    <row r="9568" spans="55:55" hidden="1" x14ac:dyDescent="0.2">
      <c r="BC9568" s="6"/>
    </row>
    <row r="9569" spans="55:55" hidden="1" x14ac:dyDescent="0.2">
      <c r="BC9569" s="6"/>
    </row>
    <row r="9570" spans="55:55" hidden="1" x14ac:dyDescent="0.2">
      <c r="BC9570" s="6"/>
    </row>
    <row r="9571" spans="55:55" hidden="1" x14ac:dyDescent="0.2">
      <c r="BC9571" s="6"/>
    </row>
    <row r="9572" spans="55:55" hidden="1" x14ac:dyDescent="0.2">
      <c r="BC9572" s="6"/>
    </row>
    <row r="9573" spans="55:55" hidden="1" x14ac:dyDescent="0.2">
      <c r="BC9573" s="6"/>
    </row>
    <row r="9574" spans="55:55" hidden="1" x14ac:dyDescent="0.2">
      <c r="BC9574" s="6"/>
    </row>
    <row r="9575" spans="55:55" hidden="1" x14ac:dyDescent="0.2">
      <c r="BC9575" s="6"/>
    </row>
    <row r="9576" spans="55:55" hidden="1" x14ac:dyDescent="0.2">
      <c r="BC9576" s="6"/>
    </row>
    <row r="9577" spans="55:55" hidden="1" x14ac:dyDescent="0.2">
      <c r="BC9577" s="6"/>
    </row>
    <row r="9578" spans="55:55" hidden="1" x14ac:dyDescent="0.2">
      <c r="BC9578" s="6"/>
    </row>
    <row r="9579" spans="55:55" hidden="1" x14ac:dyDescent="0.2">
      <c r="BC9579" s="6"/>
    </row>
    <row r="9580" spans="55:55" hidden="1" x14ac:dyDescent="0.2">
      <c r="BC9580" s="6"/>
    </row>
    <row r="9581" spans="55:55" hidden="1" x14ac:dyDescent="0.2">
      <c r="BC9581" s="6"/>
    </row>
    <row r="9582" spans="55:55" hidden="1" x14ac:dyDescent="0.2">
      <c r="BC9582" s="6"/>
    </row>
    <row r="9583" spans="55:55" hidden="1" x14ac:dyDescent="0.2">
      <c r="BC9583" s="6"/>
    </row>
    <row r="9584" spans="55:55" hidden="1" x14ac:dyDescent="0.2">
      <c r="BC9584" s="6"/>
    </row>
    <row r="9585" spans="55:55" hidden="1" x14ac:dyDescent="0.2">
      <c r="BC9585" s="6"/>
    </row>
    <row r="9586" spans="55:55" hidden="1" x14ac:dyDescent="0.2">
      <c r="BC9586" s="6"/>
    </row>
    <row r="9587" spans="55:55" hidden="1" x14ac:dyDescent="0.2">
      <c r="BC9587" s="6"/>
    </row>
    <row r="9588" spans="55:55" hidden="1" x14ac:dyDescent="0.2">
      <c r="BC9588" s="6"/>
    </row>
    <row r="9589" spans="55:55" hidden="1" x14ac:dyDescent="0.2">
      <c r="BC9589" s="6"/>
    </row>
    <row r="9590" spans="55:55" hidden="1" x14ac:dyDescent="0.2">
      <c r="BC9590" s="6"/>
    </row>
    <row r="9591" spans="55:55" hidden="1" x14ac:dyDescent="0.2">
      <c r="BC9591" s="6"/>
    </row>
    <row r="9592" spans="55:55" hidden="1" x14ac:dyDescent="0.2">
      <c r="BC9592" s="6"/>
    </row>
    <row r="9593" spans="55:55" hidden="1" x14ac:dyDescent="0.2">
      <c r="BC9593" s="6"/>
    </row>
    <row r="9594" spans="55:55" hidden="1" x14ac:dyDescent="0.2">
      <c r="BC9594" s="6"/>
    </row>
    <row r="9595" spans="55:55" hidden="1" x14ac:dyDescent="0.2">
      <c r="BC9595" s="6"/>
    </row>
    <row r="9596" spans="55:55" hidden="1" x14ac:dyDescent="0.2">
      <c r="BC9596" s="6"/>
    </row>
    <row r="9597" spans="55:55" hidden="1" x14ac:dyDescent="0.2">
      <c r="BC9597" s="6"/>
    </row>
    <row r="9598" spans="55:55" hidden="1" x14ac:dyDescent="0.2">
      <c r="BC9598" s="6"/>
    </row>
    <row r="9599" spans="55:55" hidden="1" x14ac:dyDescent="0.2">
      <c r="BC9599" s="6"/>
    </row>
    <row r="9600" spans="55:55" hidden="1" x14ac:dyDescent="0.2">
      <c r="BC9600" s="6"/>
    </row>
    <row r="9601" spans="55:55" hidden="1" x14ac:dyDescent="0.2">
      <c r="BC9601" s="6"/>
    </row>
    <row r="9602" spans="55:55" hidden="1" x14ac:dyDescent="0.2">
      <c r="BC9602" s="6"/>
    </row>
    <row r="9603" spans="55:55" hidden="1" x14ac:dyDescent="0.2">
      <c r="BC9603" s="6"/>
    </row>
    <row r="9604" spans="55:55" hidden="1" x14ac:dyDescent="0.2">
      <c r="BC9604" s="6"/>
    </row>
    <row r="9605" spans="55:55" hidden="1" x14ac:dyDescent="0.2">
      <c r="BC9605" s="6"/>
    </row>
    <row r="9606" spans="55:55" hidden="1" x14ac:dyDescent="0.2">
      <c r="BC9606" s="6"/>
    </row>
    <row r="9607" spans="55:55" hidden="1" x14ac:dyDescent="0.2">
      <c r="BC9607" s="6"/>
    </row>
    <row r="9608" spans="55:55" hidden="1" x14ac:dyDescent="0.2">
      <c r="BC9608" s="6"/>
    </row>
    <row r="9609" spans="55:55" hidden="1" x14ac:dyDescent="0.2">
      <c r="BC9609" s="6"/>
    </row>
    <row r="9610" spans="55:55" hidden="1" x14ac:dyDescent="0.2">
      <c r="BC9610" s="6"/>
    </row>
    <row r="9611" spans="55:55" hidden="1" x14ac:dyDescent="0.2">
      <c r="BC9611" s="6"/>
    </row>
    <row r="9612" spans="55:55" hidden="1" x14ac:dyDescent="0.2">
      <c r="BC9612" s="6"/>
    </row>
    <row r="9613" spans="55:55" hidden="1" x14ac:dyDescent="0.2">
      <c r="BC9613" s="6"/>
    </row>
    <row r="9614" spans="55:55" hidden="1" x14ac:dyDescent="0.2">
      <c r="BC9614" s="6"/>
    </row>
    <row r="9615" spans="55:55" hidden="1" x14ac:dyDescent="0.2">
      <c r="BC9615" s="6"/>
    </row>
    <row r="9616" spans="55:55" hidden="1" x14ac:dyDescent="0.2">
      <c r="BC9616" s="6"/>
    </row>
    <row r="9617" spans="55:55" hidden="1" x14ac:dyDescent="0.2">
      <c r="BC9617" s="6"/>
    </row>
    <row r="9618" spans="55:55" hidden="1" x14ac:dyDescent="0.2">
      <c r="BC9618" s="6"/>
    </row>
    <row r="9619" spans="55:55" hidden="1" x14ac:dyDescent="0.2">
      <c r="BC9619" s="6"/>
    </row>
    <row r="9620" spans="55:55" hidden="1" x14ac:dyDescent="0.2">
      <c r="BC9620" s="6"/>
    </row>
    <row r="9621" spans="55:55" hidden="1" x14ac:dyDescent="0.2">
      <c r="BC9621" s="6"/>
    </row>
    <row r="9622" spans="55:55" hidden="1" x14ac:dyDescent="0.2">
      <c r="BC9622" s="6"/>
    </row>
    <row r="9623" spans="55:55" hidden="1" x14ac:dyDescent="0.2">
      <c r="BC9623" s="6"/>
    </row>
    <row r="9624" spans="55:55" hidden="1" x14ac:dyDescent="0.2">
      <c r="BC9624" s="6"/>
    </row>
    <row r="9625" spans="55:55" hidden="1" x14ac:dyDescent="0.2">
      <c r="BC9625" s="6"/>
    </row>
    <row r="9626" spans="55:55" hidden="1" x14ac:dyDescent="0.2">
      <c r="BC9626" s="6"/>
    </row>
    <row r="9627" spans="55:55" hidden="1" x14ac:dyDescent="0.2">
      <c r="BC9627" s="6"/>
    </row>
    <row r="9628" spans="55:55" hidden="1" x14ac:dyDescent="0.2">
      <c r="BC9628" s="6"/>
    </row>
    <row r="9629" spans="55:55" hidden="1" x14ac:dyDescent="0.2">
      <c r="BC9629" s="6"/>
    </row>
    <row r="9630" spans="55:55" hidden="1" x14ac:dyDescent="0.2">
      <c r="BC9630" s="6"/>
    </row>
    <row r="9631" spans="55:55" hidden="1" x14ac:dyDescent="0.2">
      <c r="BC9631" s="6"/>
    </row>
    <row r="9632" spans="55:55" hidden="1" x14ac:dyDescent="0.2">
      <c r="BC9632" s="6"/>
    </row>
    <row r="9633" spans="55:55" hidden="1" x14ac:dyDescent="0.2">
      <c r="BC9633" s="6"/>
    </row>
    <row r="9634" spans="55:55" hidden="1" x14ac:dyDescent="0.2">
      <c r="BC9634" s="6"/>
    </row>
    <row r="9635" spans="55:55" hidden="1" x14ac:dyDescent="0.2">
      <c r="BC9635" s="6"/>
    </row>
    <row r="9636" spans="55:55" hidden="1" x14ac:dyDescent="0.2">
      <c r="BC9636" s="6"/>
    </row>
    <row r="9637" spans="55:55" hidden="1" x14ac:dyDescent="0.2">
      <c r="BC9637" s="6"/>
    </row>
    <row r="9638" spans="55:55" hidden="1" x14ac:dyDescent="0.2">
      <c r="BC9638" s="6"/>
    </row>
    <row r="9639" spans="55:55" hidden="1" x14ac:dyDescent="0.2">
      <c r="BC9639" s="6"/>
    </row>
    <row r="9640" spans="55:55" hidden="1" x14ac:dyDescent="0.2">
      <c r="BC9640" s="6"/>
    </row>
    <row r="9641" spans="55:55" hidden="1" x14ac:dyDescent="0.2">
      <c r="BC9641" s="6"/>
    </row>
    <row r="9642" spans="55:55" hidden="1" x14ac:dyDescent="0.2">
      <c r="BC9642" s="6"/>
    </row>
    <row r="9643" spans="55:55" hidden="1" x14ac:dyDescent="0.2">
      <c r="BC9643" s="6"/>
    </row>
    <row r="9644" spans="55:55" hidden="1" x14ac:dyDescent="0.2">
      <c r="BC9644" s="6"/>
    </row>
    <row r="9645" spans="55:55" hidden="1" x14ac:dyDescent="0.2">
      <c r="BC9645" s="6"/>
    </row>
    <row r="9646" spans="55:55" hidden="1" x14ac:dyDescent="0.2">
      <c r="BC9646" s="6"/>
    </row>
    <row r="9647" spans="55:55" hidden="1" x14ac:dyDescent="0.2">
      <c r="BC9647" s="6"/>
    </row>
    <row r="9648" spans="55:55" hidden="1" x14ac:dyDescent="0.2">
      <c r="BC9648" s="6"/>
    </row>
    <row r="9649" spans="55:55" hidden="1" x14ac:dyDescent="0.2">
      <c r="BC9649" s="6"/>
    </row>
    <row r="9650" spans="55:55" hidden="1" x14ac:dyDescent="0.2">
      <c r="BC9650" s="6"/>
    </row>
    <row r="9651" spans="55:55" hidden="1" x14ac:dyDescent="0.2">
      <c r="BC9651" s="6"/>
    </row>
    <row r="9652" spans="55:55" hidden="1" x14ac:dyDescent="0.2">
      <c r="BC9652" s="6"/>
    </row>
    <row r="9653" spans="55:55" hidden="1" x14ac:dyDescent="0.2">
      <c r="BC9653" s="6"/>
    </row>
    <row r="9654" spans="55:55" hidden="1" x14ac:dyDescent="0.2">
      <c r="BC9654" s="6"/>
    </row>
    <row r="9655" spans="55:55" hidden="1" x14ac:dyDescent="0.2">
      <c r="BC9655" s="6"/>
    </row>
    <row r="9656" spans="55:55" hidden="1" x14ac:dyDescent="0.2">
      <c r="BC9656" s="6"/>
    </row>
    <row r="9657" spans="55:55" hidden="1" x14ac:dyDescent="0.2">
      <c r="BC9657" s="6"/>
    </row>
    <row r="9658" spans="55:55" hidden="1" x14ac:dyDescent="0.2">
      <c r="BC9658" s="6"/>
    </row>
    <row r="9659" spans="55:55" hidden="1" x14ac:dyDescent="0.2">
      <c r="BC9659" s="6"/>
    </row>
    <row r="9660" spans="55:55" hidden="1" x14ac:dyDescent="0.2">
      <c r="BC9660" s="6"/>
    </row>
    <row r="9661" spans="55:55" hidden="1" x14ac:dyDescent="0.2">
      <c r="BC9661" s="6"/>
    </row>
    <row r="9662" spans="55:55" hidden="1" x14ac:dyDescent="0.2">
      <c r="BC9662" s="6"/>
    </row>
    <row r="9663" spans="55:55" hidden="1" x14ac:dyDescent="0.2">
      <c r="BC9663" s="6"/>
    </row>
    <row r="9664" spans="55:55" hidden="1" x14ac:dyDescent="0.2">
      <c r="BC9664" s="6"/>
    </row>
    <row r="9665" spans="55:55" hidden="1" x14ac:dyDescent="0.2">
      <c r="BC9665" s="6"/>
    </row>
    <row r="9666" spans="55:55" hidden="1" x14ac:dyDescent="0.2">
      <c r="BC9666" s="6"/>
    </row>
    <row r="9667" spans="55:55" hidden="1" x14ac:dyDescent="0.2">
      <c r="BC9667" s="6"/>
    </row>
    <row r="9668" spans="55:55" hidden="1" x14ac:dyDescent="0.2">
      <c r="BC9668" s="6"/>
    </row>
    <row r="9669" spans="55:55" hidden="1" x14ac:dyDescent="0.2">
      <c r="BC9669" s="6"/>
    </row>
    <row r="9670" spans="55:55" hidden="1" x14ac:dyDescent="0.2">
      <c r="BC9670" s="6"/>
    </row>
    <row r="9671" spans="55:55" hidden="1" x14ac:dyDescent="0.2">
      <c r="BC9671" s="6"/>
    </row>
    <row r="9672" spans="55:55" hidden="1" x14ac:dyDescent="0.2">
      <c r="BC9672" s="6"/>
    </row>
    <row r="9673" spans="55:55" hidden="1" x14ac:dyDescent="0.2">
      <c r="BC9673" s="6"/>
    </row>
    <row r="9674" spans="55:55" hidden="1" x14ac:dyDescent="0.2">
      <c r="BC9674" s="6"/>
    </row>
    <row r="9675" spans="55:55" hidden="1" x14ac:dyDescent="0.2">
      <c r="BC9675" s="6"/>
    </row>
    <row r="9676" spans="55:55" hidden="1" x14ac:dyDescent="0.2">
      <c r="BC9676" s="6"/>
    </row>
    <row r="9677" spans="55:55" hidden="1" x14ac:dyDescent="0.2">
      <c r="BC9677" s="6"/>
    </row>
    <row r="9678" spans="55:55" hidden="1" x14ac:dyDescent="0.2">
      <c r="BC9678" s="6"/>
    </row>
    <row r="9679" spans="55:55" hidden="1" x14ac:dyDescent="0.2">
      <c r="BC9679" s="6"/>
    </row>
    <row r="9680" spans="55:55" hidden="1" x14ac:dyDescent="0.2">
      <c r="BC9680" s="6"/>
    </row>
    <row r="9681" spans="55:55" hidden="1" x14ac:dyDescent="0.2">
      <c r="BC9681" s="6"/>
    </row>
    <row r="9682" spans="55:55" hidden="1" x14ac:dyDescent="0.2">
      <c r="BC9682" s="6"/>
    </row>
    <row r="9683" spans="55:55" hidden="1" x14ac:dyDescent="0.2">
      <c r="BC9683" s="6"/>
    </row>
    <row r="9684" spans="55:55" hidden="1" x14ac:dyDescent="0.2">
      <c r="BC9684" s="6"/>
    </row>
    <row r="9685" spans="55:55" hidden="1" x14ac:dyDescent="0.2">
      <c r="BC9685" s="6"/>
    </row>
    <row r="9686" spans="55:55" hidden="1" x14ac:dyDescent="0.2">
      <c r="BC9686" s="6"/>
    </row>
    <row r="9687" spans="55:55" hidden="1" x14ac:dyDescent="0.2">
      <c r="BC9687" s="6"/>
    </row>
    <row r="9688" spans="55:55" hidden="1" x14ac:dyDescent="0.2">
      <c r="BC9688" s="6"/>
    </row>
    <row r="9689" spans="55:55" hidden="1" x14ac:dyDescent="0.2">
      <c r="BC9689" s="6"/>
    </row>
    <row r="9690" spans="55:55" hidden="1" x14ac:dyDescent="0.2">
      <c r="BC9690" s="6"/>
    </row>
    <row r="9691" spans="55:55" hidden="1" x14ac:dyDescent="0.2">
      <c r="BC9691" s="6"/>
    </row>
    <row r="9692" spans="55:55" hidden="1" x14ac:dyDescent="0.2">
      <c r="BC9692" s="6"/>
    </row>
    <row r="9693" spans="55:55" hidden="1" x14ac:dyDescent="0.2">
      <c r="BC9693" s="6"/>
    </row>
    <row r="9694" spans="55:55" hidden="1" x14ac:dyDescent="0.2">
      <c r="BC9694" s="6"/>
    </row>
    <row r="9695" spans="55:55" hidden="1" x14ac:dyDescent="0.2">
      <c r="BC9695" s="6"/>
    </row>
    <row r="9696" spans="55:55" hidden="1" x14ac:dyDescent="0.2">
      <c r="BC9696" s="6"/>
    </row>
    <row r="9697" spans="55:55" hidden="1" x14ac:dyDescent="0.2">
      <c r="BC9697" s="6"/>
    </row>
    <row r="9698" spans="55:55" hidden="1" x14ac:dyDescent="0.2">
      <c r="BC9698" s="6"/>
    </row>
    <row r="9699" spans="55:55" hidden="1" x14ac:dyDescent="0.2">
      <c r="BC9699" s="6"/>
    </row>
    <row r="9700" spans="55:55" hidden="1" x14ac:dyDescent="0.2">
      <c r="BC9700" s="6"/>
    </row>
    <row r="9701" spans="55:55" hidden="1" x14ac:dyDescent="0.2">
      <c r="BC9701" s="6"/>
    </row>
    <row r="9702" spans="55:55" hidden="1" x14ac:dyDescent="0.2">
      <c r="BC9702" s="6"/>
    </row>
    <row r="9703" spans="55:55" hidden="1" x14ac:dyDescent="0.2">
      <c r="BC9703" s="6"/>
    </row>
    <row r="9704" spans="55:55" hidden="1" x14ac:dyDescent="0.2">
      <c r="BC9704" s="6"/>
    </row>
    <row r="9705" spans="55:55" hidden="1" x14ac:dyDescent="0.2">
      <c r="BC9705" s="6"/>
    </row>
    <row r="9706" spans="55:55" hidden="1" x14ac:dyDescent="0.2">
      <c r="BC9706" s="6"/>
    </row>
    <row r="9707" spans="55:55" hidden="1" x14ac:dyDescent="0.2">
      <c r="BC9707" s="6"/>
    </row>
    <row r="9708" spans="55:55" hidden="1" x14ac:dyDescent="0.2">
      <c r="BC9708" s="6"/>
    </row>
    <row r="9709" spans="55:55" hidden="1" x14ac:dyDescent="0.2">
      <c r="BC9709" s="6"/>
    </row>
    <row r="9710" spans="55:55" hidden="1" x14ac:dyDescent="0.2">
      <c r="BC9710" s="6"/>
    </row>
    <row r="9711" spans="55:55" hidden="1" x14ac:dyDescent="0.2">
      <c r="BC9711" s="6"/>
    </row>
    <row r="9712" spans="55:55" hidden="1" x14ac:dyDescent="0.2">
      <c r="BC9712" s="6"/>
    </row>
    <row r="9713" spans="55:55" hidden="1" x14ac:dyDescent="0.2">
      <c r="BC9713" s="6"/>
    </row>
    <row r="9714" spans="55:55" hidden="1" x14ac:dyDescent="0.2">
      <c r="BC9714" s="6"/>
    </row>
    <row r="9715" spans="55:55" hidden="1" x14ac:dyDescent="0.2">
      <c r="BC9715" s="6"/>
    </row>
    <row r="9716" spans="55:55" hidden="1" x14ac:dyDescent="0.2">
      <c r="BC9716" s="6"/>
    </row>
    <row r="9717" spans="55:55" hidden="1" x14ac:dyDescent="0.2">
      <c r="BC9717" s="6"/>
    </row>
    <row r="9718" spans="55:55" hidden="1" x14ac:dyDescent="0.2">
      <c r="BC9718" s="6"/>
    </row>
    <row r="9719" spans="55:55" hidden="1" x14ac:dyDescent="0.2">
      <c r="BC9719" s="6"/>
    </row>
    <row r="9720" spans="55:55" hidden="1" x14ac:dyDescent="0.2">
      <c r="BC9720" s="6"/>
    </row>
    <row r="9721" spans="55:55" hidden="1" x14ac:dyDescent="0.2">
      <c r="BC9721" s="6"/>
    </row>
    <row r="9722" spans="55:55" hidden="1" x14ac:dyDescent="0.2">
      <c r="BC9722" s="6"/>
    </row>
    <row r="9723" spans="55:55" hidden="1" x14ac:dyDescent="0.2">
      <c r="BC9723" s="6"/>
    </row>
    <row r="9724" spans="55:55" hidden="1" x14ac:dyDescent="0.2">
      <c r="BC9724" s="6"/>
    </row>
    <row r="9725" spans="55:55" hidden="1" x14ac:dyDescent="0.2">
      <c r="BC9725" s="6"/>
    </row>
    <row r="9726" spans="55:55" hidden="1" x14ac:dyDescent="0.2">
      <c r="BC9726" s="6"/>
    </row>
    <row r="9727" spans="55:55" hidden="1" x14ac:dyDescent="0.2">
      <c r="BC9727" s="6"/>
    </row>
    <row r="9728" spans="55:55" hidden="1" x14ac:dyDescent="0.2">
      <c r="BC9728" s="6"/>
    </row>
    <row r="9729" spans="55:55" hidden="1" x14ac:dyDescent="0.2">
      <c r="BC9729" s="6"/>
    </row>
    <row r="9730" spans="55:55" hidden="1" x14ac:dyDescent="0.2">
      <c r="BC9730" s="6"/>
    </row>
    <row r="9731" spans="55:55" hidden="1" x14ac:dyDescent="0.2">
      <c r="BC9731" s="6"/>
    </row>
    <row r="9732" spans="55:55" hidden="1" x14ac:dyDescent="0.2">
      <c r="BC9732" s="6"/>
    </row>
    <row r="9733" spans="55:55" hidden="1" x14ac:dyDescent="0.2">
      <c r="BC9733" s="6"/>
    </row>
    <row r="9734" spans="55:55" hidden="1" x14ac:dyDescent="0.2">
      <c r="BC9734" s="6"/>
    </row>
    <row r="9735" spans="55:55" hidden="1" x14ac:dyDescent="0.2">
      <c r="BC9735" s="6"/>
    </row>
    <row r="9736" spans="55:55" hidden="1" x14ac:dyDescent="0.2">
      <c r="BC9736" s="6"/>
    </row>
    <row r="9737" spans="55:55" hidden="1" x14ac:dyDescent="0.2">
      <c r="BC9737" s="6"/>
    </row>
    <row r="9738" spans="55:55" hidden="1" x14ac:dyDescent="0.2">
      <c r="BC9738" s="6"/>
    </row>
    <row r="9739" spans="55:55" hidden="1" x14ac:dyDescent="0.2">
      <c r="BC9739" s="6"/>
    </row>
    <row r="9740" spans="55:55" hidden="1" x14ac:dyDescent="0.2">
      <c r="BC9740" s="6"/>
    </row>
    <row r="9741" spans="55:55" hidden="1" x14ac:dyDescent="0.2">
      <c r="BC9741" s="6"/>
    </row>
    <row r="9742" spans="55:55" hidden="1" x14ac:dyDescent="0.2">
      <c r="BC9742" s="6"/>
    </row>
    <row r="9743" spans="55:55" hidden="1" x14ac:dyDescent="0.2">
      <c r="BC9743" s="6"/>
    </row>
    <row r="9744" spans="55:55" hidden="1" x14ac:dyDescent="0.2">
      <c r="BC9744" s="6"/>
    </row>
    <row r="9745" spans="55:55" hidden="1" x14ac:dyDescent="0.2">
      <c r="BC9745" s="6"/>
    </row>
    <row r="9746" spans="55:55" hidden="1" x14ac:dyDescent="0.2">
      <c r="BC9746" s="6"/>
    </row>
    <row r="9747" spans="55:55" hidden="1" x14ac:dyDescent="0.2">
      <c r="BC9747" s="6"/>
    </row>
    <row r="9748" spans="55:55" hidden="1" x14ac:dyDescent="0.2">
      <c r="BC9748" s="6"/>
    </row>
    <row r="9749" spans="55:55" hidden="1" x14ac:dyDescent="0.2">
      <c r="BC9749" s="6"/>
    </row>
    <row r="9750" spans="55:55" hidden="1" x14ac:dyDescent="0.2">
      <c r="BC9750" s="6"/>
    </row>
    <row r="9751" spans="55:55" hidden="1" x14ac:dyDescent="0.2">
      <c r="BC9751" s="6"/>
    </row>
    <row r="9752" spans="55:55" hidden="1" x14ac:dyDescent="0.2">
      <c r="BC9752" s="6"/>
    </row>
    <row r="9753" spans="55:55" hidden="1" x14ac:dyDescent="0.2">
      <c r="BC9753" s="6"/>
    </row>
    <row r="9754" spans="55:55" hidden="1" x14ac:dyDescent="0.2">
      <c r="BC9754" s="6"/>
    </row>
    <row r="9755" spans="55:55" hidden="1" x14ac:dyDescent="0.2">
      <c r="BC9755" s="6"/>
    </row>
    <row r="9756" spans="55:55" hidden="1" x14ac:dyDescent="0.2">
      <c r="BC9756" s="6"/>
    </row>
    <row r="9757" spans="55:55" hidden="1" x14ac:dyDescent="0.2">
      <c r="BC9757" s="6"/>
    </row>
    <row r="9758" spans="55:55" hidden="1" x14ac:dyDescent="0.2">
      <c r="BC9758" s="6"/>
    </row>
    <row r="9759" spans="55:55" hidden="1" x14ac:dyDescent="0.2">
      <c r="BC9759" s="6"/>
    </row>
    <row r="9760" spans="55:55" hidden="1" x14ac:dyDescent="0.2">
      <c r="BC9760" s="6"/>
    </row>
    <row r="9761" spans="55:55" hidden="1" x14ac:dyDescent="0.2">
      <c r="BC9761" s="6"/>
    </row>
    <row r="9762" spans="55:55" hidden="1" x14ac:dyDescent="0.2">
      <c r="BC9762" s="6"/>
    </row>
    <row r="9763" spans="55:55" hidden="1" x14ac:dyDescent="0.2">
      <c r="BC9763" s="6"/>
    </row>
    <row r="9764" spans="55:55" hidden="1" x14ac:dyDescent="0.2">
      <c r="BC9764" s="6"/>
    </row>
    <row r="9765" spans="55:55" hidden="1" x14ac:dyDescent="0.2">
      <c r="BC9765" s="6"/>
    </row>
    <row r="9766" spans="55:55" hidden="1" x14ac:dyDescent="0.2">
      <c r="BC9766" s="6"/>
    </row>
    <row r="9767" spans="55:55" hidden="1" x14ac:dyDescent="0.2">
      <c r="BC9767" s="6"/>
    </row>
    <row r="9768" spans="55:55" hidden="1" x14ac:dyDescent="0.2">
      <c r="BC9768" s="6"/>
    </row>
    <row r="9769" spans="55:55" hidden="1" x14ac:dyDescent="0.2">
      <c r="BC9769" s="6"/>
    </row>
    <row r="9770" spans="55:55" hidden="1" x14ac:dyDescent="0.2">
      <c r="BC9770" s="6"/>
    </row>
    <row r="9771" spans="55:55" hidden="1" x14ac:dyDescent="0.2">
      <c r="BC9771" s="6"/>
    </row>
    <row r="9772" spans="55:55" hidden="1" x14ac:dyDescent="0.2">
      <c r="BC9772" s="6"/>
    </row>
    <row r="9773" spans="55:55" hidden="1" x14ac:dyDescent="0.2">
      <c r="BC9773" s="6"/>
    </row>
    <row r="9774" spans="55:55" hidden="1" x14ac:dyDescent="0.2">
      <c r="BC9774" s="6"/>
    </row>
    <row r="9775" spans="55:55" hidden="1" x14ac:dyDescent="0.2">
      <c r="BC9775" s="6"/>
    </row>
    <row r="9776" spans="55:55" hidden="1" x14ac:dyDescent="0.2">
      <c r="BC9776" s="6"/>
    </row>
    <row r="9777" spans="55:55" hidden="1" x14ac:dyDescent="0.2">
      <c r="BC9777" s="6"/>
    </row>
    <row r="9778" spans="55:55" hidden="1" x14ac:dyDescent="0.2">
      <c r="BC9778" s="6"/>
    </row>
    <row r="9779" spans="55:55" hidden="1" x14ac:dyDescent="0.2">
      <c r="BC9779" s="6"/>
    </row>
    <row r="9780" spans="55:55" hidden="1" x14ac:dyDescent="0.2">
      <c r="BC9780" s="6"/>
    </row>
    <row r="9781" spans="55:55" hidden="1" x14ac:dyDescent="0.2">
      <c r="BC9781" s="6"/>
    </row>
    <row r="9782" spans="55:55" hidden="1" x14ac:dyDescent="0.2">
      <c r="BC9782" s="6"/>
    </row>
    <row r="9783" spans="55:55" hidden="1" x14ac:dyDescent="0.2">
      <c r="BC9783" s="6"/>
    </row>
    <row r="9784" spans="55:55" hidden="1" x14ac:dyDescent="0.2">
      <c r="BC9784" s="6"/>
    </row>
    <row r="9785" spans="55:55" hidden="1" x14ac:dyDescent="0.2">
      <c r="BC9785" s="6"/>
    </row>
    <row r="9786" spans="55:55" hidden="1" x14ac:dyDescent="0.2">
      <c r="BC9786" s="6"/>
    </row>
    <row r="9787" spans="55:55" hidden="1" x14ac:dyDescent="0.2">
      <c r="BC9787" s="6"/>
    </row>
    <row r="9788" spans="55:55" hidden="1" x14ac:dyDescent="0.2">
      <c r="BC9788" s="6"/>
    </row>
    <row r="9789" spans="55:55" hidden="1" x14ac:dyDescent="0.2">
      <c r="BC9789" s="6"/>
    </row>
    <row r="9790" spans="55:55" hidden="1" x14ac:dyDescent="0.2">
      <c r="BC9790" s="6"/>
    </row>
    <row r="9791" spans="55:55" hidden="1" x14ac:dyDescent="0.2">
      <c r="BC9791" s="6"/>
    </row>
    <row r="9792" spans="55:55" hidden="1" x14ac:dyDescent="0.2">
      <c r="BC9792" s="6"/>
    </row>
    <row r="9793" spans="55:55" hidden="1" x14ac:dyDescent="0.2">
      <c r="BC9793" s="6"/>
    </row>
    <row r="9794" spans="55:55" hidden="1" x14ac:dyDescent="0.2">
      <c r="BC9794" s="6"/>
    </row>
    <row r="9795" spans="55:55" hidden="1" x14ac:dyDescent="0.2">
      <c r="BC9795" s="6"/>
    </row>
    <row r="9796" spans="55:55" hidden="1" x14ac:dyDescent="0.2">
      <c r="BC9796" s="6"/>
    </row>
    <row r="9797" spans="55:55" hidden="1" x14ac:dyDescent="0.2">
      <c r="BC9797" s="6"/>
    </row>
    <row r="9798" spans="55:55" hidden="1" x14ac:dyDescent="0.2">
      <c r="BC9798" s="6"/>
    </row>
    <row r="9799" spans="55:55" hidden="1" x14ac:dyDescent="0.2">
      <c r="BC9799" s="6"/>
    </row>
    <row r="9800" spans="55:55" hidden="1" x14ac:dyDescent="0.2">
      <c r="BC9800" s="6"/>
    </row>
    <row r="9801" spans="55:55" hidden="1" x14ac:dyDescent="0.2">
      <c r="BC9801" s="6"/>
    </row>
    <row r="9802" spans="55:55" hidden="1" x14ac:dyDescent="0.2">
      <c r="BC9802" s="6"/>
    </row>
    <row r="9803" spans="55:55" hidden="1" x14ac:dyDescent="0.2">
      <c r="BC9803" s="6"/>
    </row>
    <row r="9804" spans="55:55" hidden="1" x14ac:dyDescent="0.2">
      <c r="BC9804" s="6"/>
    </row>
    <row r="9805" spans="55:55" hidden="1" x14ac:dyDescent="0.2">
      <c r="BC9805" s="6"/>
    </row>
    <row r="9806" spans="55:55" hidden="1" x14ac:dyDescent="0.2">
      <c r="BC9806" s="6"/>
    </row>
    <row r="9807" spans="55:55" hidden="1" x14ac:dyDescent="0.2">
      <c r="BC9807" s="6"/>
    </row>
    <row r="9808" spans="55:55" hidden="1" x14ac:dyDescent="0.2">
      <c r="BC9808" s="6"/>
    </row>
    <row r="9809" spans="55:55" hidden="1" x14ac:dyDescent="0.2">
      <c r="BC9809" s="6"/>
    </row>
    <row r="9810" spans="55:55" hidden="1" x14ac:dyDescent="0.2">
      <c r="BC9810" s="6"/>
    </row>
    <row r="9811" spans="55:55" hidden="1" x14ac:dyDescent="0.2">
      <c r="BC9811" s="6"/>
    </row>
    <row r="9812" spans="55:55" hidden="1" x14ac:dyDescent="0.2">
      <c r="BC9812" s="6"/>
    </row>
    <row r="9813" spans="55:55" hidden="1" x14ac:dyDescent="0.2">
      <c r="BC9813" s="6"/>
    </row>
    <row r="9814" spans="55:55" hidden="1" x14ac:dyDescent="0.2">
      <c r="BC9814" s="6"/>
    </row>
    <row r="9815" spans="55:55" hidden="1" x14ac:dyDescent="0.2">
      <c r="BC9815" s="6"/>
    </row>
    <row r="9816" spans="55:55" hidden="1" x14ac:dyDescent="0.2">
      <c r="BC9816" s="6"/>
    </row>
    <row r="9817" spans="55:55" hidden="1" x14ac:dyDescent="0.2">
      <c r="BC9817" s="6"/>
    </row>
    <row r="9818" spans="55:55" hidden="1" x14ac:dyDescent="0.2">
      <c r="BC9818" s="6"/>
    </row>
    <row r="9819" spans="55:55" hidden="1" x14ac:dyDescent="0.2">
      <c r="BC9819" s="6"/>
    </row>
    <row r="9820" spans="55:55" hidden="1" x14ac:dyDescent="0.2">
      <c r="BC9820" s="6"/>
    </row>
    <row r="9821" spans="55:55" hidden="1" x14ac:dyDescent="0.2">
      <c r="BC9821" s="6"/>
    </row>
    <row r="9822" spans="55:55" hidden="1" x14ac:dyDescent="0.2">
      <c r="BC9822" s="6"/>
    </row>
    <row r="9823" spans="55:55" hidden="1" x14ac:dyDescent="0.2">
      <c r="BC9823" s="6"/>
    </row>
    <row r="9824" spans="55:55" hidden="1" x14ac:dyDescent="0.2">
      <c r="BC9824" s="6"/>
    </row>
    <row r="9825" spans="55:55" hidden="1" x14ac:dyDescent="0.2">
      <c r="BC9825" s="6"/>
    </row>
    <row r="9826" spans="55:55" hidden="1" x14ac:dyDescent="0.2">
      <c r="BC9826" s="6"/>
    </row>
    <row r="9827" spans="55:55" hidden="1" x14ac:dyDescent="0.2">
      <c r="BC9827" s="6"/>
    </row>
    <row r="9828" spans="55:55" hidden="1" x14ac:dyDescent="0.2">
      <c r="BC9828" s="6"/>
    </row>
    <row r="9829" spans="55:55" hidden="1" x14ac:dyDescent="0.2">
      <c r="BC9829" s="6"/>
    </row>
    <row r="9830" spans="55:55" hidden="1" x14ac:dyDescent="0.2">
      <c r="BC9830" s="6"/>
    </row>
    <row r="9831" spans="55:55" hidden="1" x14ac:dyDescent="0.2">
      <c r="BC9831" s="6"/>
    </row>
    <row r="9832" spans="55:55" hidden="1" x14ac:dyDescent="0.2">
      <c r="BC9832" s="6"/>
    </row>
    <row r="9833" spans="55:55" hidden="1" x14ac:dyDescent="0.2">
      <c r="BC9833" s="6"/>
    </row>
    <row r="9834" spans="55:55" hidden="1" x14ac:dyDescent="0.2">
      <c r="BC9834" s="6"/>
    </row>
    <row r="9835" spans="55:55" hidden="1" x14ac:dyDescent="0.2">
      <c r="BC9835" s="6"/>
    </row>
    <row r="9836" spans="55:55" hidden="1" x14ac:dyDescent="0.2">
      <c r="BC9836" s="6"/>
    </row>
    <row r="9837" spans="55:55" hidden="1" x14ac:dyDescent="0.2">
      <c r="BC9837" s="6"/>
    </row>
    <row r="9838" spans="55:55" hidden="1" x14ac:dyDescent="0.2">
      <c r="BC9838" s="6"/>
    </row>
    <row r="9839" spans="55:55" hidden="1" x14ac:dyDescent="0.2">
      <c r="BC9839" s="6"/>
    </row>
    <row r="9840" spans="55:55" hidden="1" x14ac:dyDescent="0.2">
      <c r="BC9840" s="6"/>
    </row>
    <row r="9841" spans="55:55" hidden="1" x14ac:dyDescent="0.2">
      <c r="BC9841" s="6"/>
    </row>
    <row r="9842" spans="55:55" hidden="1" x14ac:dyDescent="0.2">
      <c r="BC9842" s="6"/>
    </row>
    <row r="9843" spans="55:55" hidden="1" x14ac:dyDescent="0.2">
      <c r="BC9843" s="6"/>
    </row>
    <row r="9844" spans="55:55" hidden="1" x14ac:dyDescent="0.2">
      <c r="BC9844" s="6"/>
    </row>
    <row r="9845" spans="55:55" hidden="1" x14ac:dyDescent="0.2">
      <c r="BC9845" s="6"/>
    </row>
    <row r="9846" spans="55:55" hidden="1" x14ac:dyDescent="0.2">
      <c r="BC9846" s="6"/>
    </row>
    <row r="9847" spans="55:55" hidden="1" x14ac:dyDescent="0.2">
      <c r="BC9847" s="6"/>
    </row>
    <row r="9848" spans="55:55" hidden="1" x14ac:dyDescent="0.2">
      <c r="BC9848" s="6"/>
    </row>
    <row r="9849" spans="55:55" hidden="1" x14ac:dyDescent="0.2">
      <c r="BC9849" s="6"/>
    </row>
    <row r="9850" spans="55:55" hidden="1" x14ac:dyDescent="0.2">
      <c r="BC9850" s="6"/>
    </row>
    <row r="9851" spans="55:55" hidden="1" x14ac:dyDescent="0.2">
      <c r="BC9851" s="6"/>
    </row>
    <row r="9852" spans="55:55" hidden="1" x14ac:dyDescent="0.2">
      <c r="BC9852" s="6"/>
    </row>
    <row r="9853" spans="55:55" hidden="1" x14ac:dyDescent="0.2">
      <c r="BC9853" s="6"/>
    </row>
    <row r="9854" spans="55:55" hidden="1" x14ac:dyDescent="0.2">
      <c r="BC9854" s="6"/>
    </row>
    <row r="9855" spans="55:55" hidden="1" x14ac:dyDescent="0.2">
      <c r="BC9855" s="6"/>
    </row>
    <row r="9856" spans="55:55" hidden="1" x14ac:dyDescent="0.2">
      <c r="BC9856" s="6"/>
    </row>
    <row r="9857" spans="55:55" hidden="1" x14ac:dyDescent="0.2">
      <c r="BC9857" s="6"/>
    </row>
    <row r="9858" spans="55:55" hidden="1" x14ac:dyDescent="0.2">
      <c r="BC9858" s="6"/>
    </row>
    <row r="9859" spans="55:55" hidden="1" x14ac:dyDescent="0.2">
      <c r="BC9859" s="6"/>
    </row>
    <row r="9860" spans="55:55" hidden="1" x14ac:dyDescent="0.2">
      <c r="BC9860" s="6"/>
    </row>
    <row r="9861" spans="55:55" hidden="1" x14ac:dyDescent="0.2">
      <c r="BC9861" s="6"/>
    </row>
    <row r="9862" spans="55:55" hidden="1" x14ac:dyDescent="0.2">
      <c r="BC9862" s="6"/>
    </row>
    <row r="9863" spans="55:55" hidden="1" x14ac:dyDescent="0.2">
      <c r="BC9863" s="6"/>
    </row>
    <row r="9864" spans="55:55" hidden="1" x14ac:dyDescent="0.2">
      <c r="BC9864" s="6"/>
    </row>
    <row r="9865" spans="55:55" hidden="1" x14ac:dyDescent="0.2">
      <c r="BC9865" s="6"/>
    </row>
    <row r="9866" spans="55:55" hidden="1" x14ac:dyDescent="0.2">
      <c r="BC9866" s="6"/>
    </row>
    <row r="9867" spans="55:55" hidden="1" x14ac:dyDescent="0.2">
      <c r="BC9867" s="6"/>
    </row>
    <row r="9868" spans="55:55" hidden="1" x14ac:dyDescent="0.2">
      <c r="BC9868" s="6"/>
    </row>
    <row r="9869" spans="55:55" hidden="1" x14ac:dyDescent="0.2">
      <c r="BC9869" s="6"/>
    </row>
    <row r="9870" spans="55:55" hidden="1" x14ac:dyDescent="0.2">
      <c r="BC9870" s="6"/>
    </row>
    <row r="9871" spans="55:55" hidden="1" x14ac:dyDescent="0.2">
      <c r="BC9871" s="6"/>
    </row>
    <row r="9872" spans="55:55" hidden="1" x14ac:dyDescent="0.2">
      <c r="BC9872" s="6"/>
    </row>
    <row r="9873" spans="55:55" hidden="1" x14ac:dyDescent="0.2">
      <c r="BC9873" s="6"/>
    </row>
    <row r="9874" spans="55:55" hidden="1" x14ac:dyDescent="0.2">
      <c r="BC9874" s="6"/>
    </row>
    <row r="9875" spans="55:55" hidden="1" x14ac:dyDescent="0.2">
      <c r="BC9875" s="6"/>
    </row>
    <row r="9876" spans="55:55" hidden="1" x14ac:dyDescent="0.2">
      <c r="BC9876" s="6"/>
    </row>
    <row r="9877" spans="55:55" hidden="1" x14ac:dyDescent="0.2">
      <c r="BC9877" s="6"/>
    </row>
    <row r="9878" spans="55:55" hidden="1" x14ac:dyDescent="0.2">
      <c r="BC9878" s="6"/>
    </row>
    <row r="9879" spans="55:55" hidden="1" x14ac:dyDescent="0.2">
      <c r="BC9879" s="6"/>
    </row>
    <row r="9880" spans="55:55" hidden="1" x14ac:dyDescent="0.2">
      <c r="BC9880" s="6"/>
    </row>
    <row r="9881" spans="55:55" hidden="1" x14ac:dyDescent="0.2">
      <c r="BC9881" s="6"/>
    </row>
    <row r="9882" spans="55:55" hidden="1" x14ac:dyDescent="0.2">
      <c r="BC9882" s="6"/>
    </row>
    <row r="9883" spans="55:55" hidden="1" x14ac:dyDescent="0.2">
      <c r="BC9883" s="6"/>
    </row>
    <row r="9884" spans="55:55" hidden="1" x14ac:dyDescent="0.2">
      <c r="BC9884" s="6"/>
    </row>
    <row r="9885" spans="55:55" hidden="1" x14ac:dyDescent="0.2">
      <c r="BC9885" s="6"/>
    </row>
    <row r="9886" spans="55:55" hidden="1" x14ac:dyDescent="0.2">
      <c r="BC9886" s="6"/>
    </row>
    <row r="9887" spans="55:55" hidden="1" x14ac:dyDescent="0.2">
      <c r="BC9887" s="6"/>
    </row>
    <row r="9888" spans="55:55" hidden="1" x14ac:dyDescent="0.2">
      <c r="BC9888" s="6"/>
    </row>
    <row r="9889" spans="55:55" hidden="1" x14ac:dyDescent="0.2">
      <c r="BC9889" s="6"/>
    </row>
    <row r="9890" spans="55:55" hidden="1" x14ac:dyDescent="0.2">
      <c r="BC9890" s="6"/>
    </row>
    <row r="9891" spans="55:55" hidden="1" x14ac:dyDescent="0.2">
      <c r="BC9891" s="6"/>
    </row>
    <row r="9892" spans="55:55" hidden="1" x14ac:dyDescent="0.2">
      <c r="BC9892" s="6"/>
    </row>
    <row r="9893" spans="55:55" hidden="1" x14ac:dyDescent="0.2">
      <c r="BC9893" s="6"/>
    </row>
    <row r="9894" spans="55:55" hidden="1" x14ac:dyDescent="0.2">
      <c r="BC9894" s="6"/>
    </row>
    <row r="9895" spans="55:55" hidden="1" x14ac:dyDescent="0.2">
      <c r="BC9895" s="6"/>
    </row>
    <row r="9896" spans="55:55" hidden="1" x14ac:dyDescent="0.2">
      <c r="BC9896" s="6"/>
    </row>
    <row r="9897" spans="55:55" hidden="1" x14ac:dyDescent="0.2">
      <c r="BC9897" s="6"/>
    </row>
    <row r="9898" spans="55:55" hidden="1" x14ac:dyDescent="0.2">
      <c r="BC9898" s="6"/>
    </row>
    <row r="9899" spans="55:55" hidden="1" x14ac:dyDescent="0.2">
      <c r="BC9899" s="6"/>
    </row>
    <row r="9900" spans="55:55" hidden="1" x14ac:dyDescent="0.2">
      <c r="BC9900" s="6"/>
    </row>
    <row r="9901" spans="55:55" hidden="1" x14ac:dyDescent="0.2">
      <c r="BC9901" s="6"/>
    </row>
    <row r="9902" spans="55:55" hidden="1" x14ac:dyDescent="0.2">
      <c r="BC9902" s="6"/>
    </row>
    <row r="9903" spans="55:55" hidden="1" x14ac:dyDescent="0.2">
      <c r="BC9903" s="6"/>
    </row>
    <row r="9904" spans="55:55" hidden="1" x14ac:dyDescent="0.2">
      <c r="BC9904" s="6"/>
    </row>
    <row r="9905" spans="55:55" hidden="1" x14ac:dyDescent="0.2">
      <c r="BC9905" s="6"/>
    </row>
    <row r="9906" spans="55:55" hidden="1" x14ac:dyDescent="0.2">
      <c r="BC9906" s="6"/>
    </row>
    <row r="9907" spans="55:55" hidden="1" x14ac:dyDescent="0.2">
      <c r="BC9907" s="6"/>
    </row>
    <row r="9908" spans="55:55" hidden="1" x14ac:dyDescent="0.2">
      <c r="BC9908" s="6"/>
    </row>
    <row r="9909" spans="55:55" hidden="1" x14ac:dyDescent="0.2">
      <c r="BC9909" s="6"/>
    </row>
    <row r="9910" spans="55:55" hidden="1" x14ac:dyDescent="0.2">
      <c r="BC9910" s="6"/>
    </row>
    <row r="9911" spans="55:55" hidden="1" x14ac:dyDescent="0.2">
      <c r="BC9911" s="6"/>
    </row>
    <row r="9912" spans="55:55" hidden="1" x14ac:dyDescent="0.2">
      <c r="BC9912" s="6"/>
    </row>
    <row r="9913" spans="55:55" hidden="1" x14ac:dyDescent="0.2">
      <c r="BC9913" s="6"/>
    </row>
    <row r="9914" spans="55:55" hidden="1" x14ac:dyDescent="0.2">
      <c r="BC9914" s="6"/>
    </row>
    <row r="9915" spans="55:55" hidden="1" x14ac:dyDescent="0.2">
      <c r="BC9915" s="6"/>
    </row>
    <row r="9916" spans="55:55" hidden="1" x14ac:dyDescent="0.2">
      <c r="BC9916" s="6"/>
    </row>
    <row r="9917" spans="55:55" hidden="1" x14ac:dyDescent="0.2">
      <c r="BC9917" s="6"/>
    </row>
    <row r="9918" spans="55:55" hidden="1" x14ac:dyDescent="0.2">
      <c r="BC9918" s="6"/>
    </row>
    <row r="9919" spans="55:55" hidden="1" x14ac:dyDescent="0.2">
      <c r="BC9919" s="6"/>
    </row>
    <row r="9920" spans="55:55" hidden="1" x14ac:dyDescent="0.2">
      <c r="BC9920" s="6"/>
    </row>
    <row r="9921" spans="55:55" hidden="1" x14ac:dyDescent="0.2">
      <c r="BC9921" s="6"/>
    </row>
    <row r="9922" spans="55:55" hidden="1" x14ac:dyDescent="0.2">
      <c r="BC9922" s="6"/>
    </row>
    <row r="9923" spans="55:55" hidden="1" x14ac:dyDescent="0.2">
      <c r="BC9923" s="6"/>
    </row>
    <row r="9924" spans="55:55" hidden="1" x14ac:dyDescent="0.2">
      <c r="BC9924" s="6"/>
    </row>
    <row r="9925" spans="55:55" hidden="1" x14ac:dyDescent="0.2">
      <c r="BC9925" s="6"/>
    </row>
    <row r="9926" spans="55:55" hidden="1" x14ac:dyDescent="0.2">
      <c r="BC9926" s="6"/>
    </row>
    <row r="9927" spans="55:55" hidden="1" x14ac:dyDescent="0.2">
      <c r="BC9927" s="6"/>
    </row>
    <row r="9928" spans="55:55" hidden="1" x14ac:dyDescent="0.2">
      <c r="BC9928" s="6"/>
    </row>
    <row r="9929" spans="55:55" hidden="1" x14ac:dyDescent="0.2">
      <c r="BC9929" s="6"/>
    </row>
    <row r="9930" spans="55:55" hidden="1" x14ac:dyDescent="0.2">
      <c r="BC9930" s="6"/>
    </row>
    <row r="9931" spans="55:55" hidden="1" x14ac:dyDescent="0.2">
      <c r="BC9931" s="6"/>
    </row>
    <row r="9932" spans="55:55" hidden="1" x14ac:dyDescent="0.2">
      <c r="BC9932" s="6"/>
    </row>
    <row r="9933" spans="55:55" hidden="1" x14ac:dyDescent="0.2">
      <c r="BC9933" s="6"/>
    </row>
    <row r="9934" spans="55:55" hidden="1" x14ac:dyDescent="0.2">
      <c r="BC9934" s="6"/>
    </row>
    <row r="9935" spans="55:55" hidden="1" x14ac:dyDescent="0.2">
      <c r="BC9935" s="6"/>
    </row>
    <row r="9936" spans="55:55" hidden="1" x14ac:dyDescent="0.2">
      <c r="BC9936" s="6"/>
    </row>
    <row r="9937" spans="55:55" hidden="1" x14ac:dyDescent="0.2">
      <c r="BC9937" s="6"/>
    </row>
    <row r="9938" spans="55:55" hidden="1" x14ac:dyDescent="0.2">
      <c r="BC9938" s="6"/>
    </row>
    <row r="9939" spans="55:55" hidden="1" x14ac:dyDescent="0.2">
      <c r="BC9939" s="6"/>
    </row>
    <row r="9940" spans="55:55" hidden="1" x14ac:dyDescent="0.2">
      <c r="BC9940" s="6"/>
    </row>
    <row r="9941" spans="55:55" hidden="1" x14ac:dyDescent="0.2">
      <c r="BC9941" s="6"/>
    </row>
    <row r="9942" spans="55:55" hidden="1" x14ac:dyDescent="0.2">
      <c r="BC9942" s="6"/>
    </row>
    <row r="9943" spans="55:55" hidden="1" x14ac:dyDescent="0.2">
      <c r="BC9943" s="6"/>
    </row>
    <row r="9944" spans="55:55" hidden="1" x14ac:dyDescent="0.2">
      <c r="BC9944" s="6"/>
    </row>
    <row r="9945" spans="55:55" hidden="1" x14ac:dyDescent="0.2">
      <c r="BC9945" s="6"/>
    </row>
    <row r="9946" spans="55:55" hidden="1" x14ac:dyDescent="0.2">
      <c r="BC9946" s="6"/>
    </row>
    <row r="9947" spans="55:55" hidden="1" x14ac:dyDescent="0.2">
      <c r="BC9947" s="6"/>
    </row>
    <row r="9948" spans="55:55" hidden="1" x14ac:dyDescent="0.2">
      <c r="BC9948" s="6"/>
    </row>
    <row r="9949" spans="55:55" hidden="1" x14ac:dyDescent="0.2">
      <c r="BC9949" s="6"/>
    </row>
    <row r="9950" spans="55:55" hidden="1" x14ac:dyDescent="0.2">
      <c r="BC9950" s="6"/>
    </row>
    <row r="9951" spans="55:55" hidden="1" x14ac:dyDescent="0.2">
      <c r="BC9951" s="6"/>
    </row>
    <row r="9952" spans="55:55" hidden="1" x14ac:dyDescent="0.2">
      <c r="BC9952" s="6"/>
    </row>
    <row r="9953" spans="55:55" hidden="1" x14ac:dyDescent="0.2">
      <c r="BC9953" s="6"/>
    </row>
    <row r="9954" spans="55:55" hidden="1" x14ac:dyDescent="0.2">
      <c r="BC9954" s="6"/>
    </row>
    <row r="9955" spans="55:55" hidden="1" x14ac:dyDescent="0.2">
      <c r="BC9955" s="6"/>
    </row>
    <row r="9956" spans="55:55" hidden="1" x14ac:dyDescent="0.2">
      <c r="BC9956" s="6"/>
    </row>
    <row r="9957" spans="55:55" hidden="1" x14ac:dyDescent="0.2">
      <c r="BC9957" s="6"/>
    </row>
    <row r="9958" spans="55:55" hidden="1" x14ac:dyDescent="0.2">
      <c r="BC9958" s="6"/>
    </row>
    <row r="9959" spans="55:55" hidden="1" x14ac:dyDescent="0.2">
      <c r="BC9959" s="6"/>
    </row>
    <row r="9960" spans="55:55" hidden="1" x14ac:dyDescent="0.2">
      <c r="BC9960" s="6"/>
    </row>
    <row r="9961" spans="55:55" hidden="1" x14ac:dyDescent="0.2">
      <c r="BC9961" s="6"/>
    </row>
    <row r="9962" spans="55:55" hidden="1" x14ac:dyDescent="0.2">
      <c r="BC9962" s="6"/>
    </row>
    <row r="9963" spans="55:55" hidden="1" x14ac:dyDescent="0.2">
      <c r="BC9963" s="6"/>
    </row>
    <row r="9964" spans="55:55" hidden="1" x14ac:dyDescent="0.2">
      <c r="BC9964" s="6"/>
    </row>
    <row r="9965" spans="55:55" hidden="1" x14ac:dyDescent="0.2">
      <c r="BC9965" s="6"/>
    </row>
    <row r="9966" spans="55:55" hidden="1" x14ac:dyDescent="0.2">
      <c r="BC9966" s="6"/>
    </row>
    <row r="9967" spans="55:55" hidden="1" x14ac:dyDescent="0.2">
      <c r="BC9967" s="6"/>
    </row>
    <row r="9968" spans="55:55" hidden="1" x14ac:dyDescent="0.2">
      <c r="BC9968" s="6"/>
    </row>
    <row r="9969" spans="55:55" hidden="1" x14ac:dyDescent="0.2">
      <c r="BC9969" s="6"/>
    </row>
    <row r="9970" spans="55:55" hidden="1" x14ac:dyDescent="0.2">
      <c r="BC9970" s="6"/>
    </row>
    <row r="9971" spans="55:55" hidden="1" x14ac:dyDescent="0.2">
      <c r="BC9971" s="6"/>
    </row>
    <row r="9972" spans="55:55" hidden="1" x14ac:dyDescent="0.2">
      <c r="BC9972" s="6"/>
    </row>
    <row r="9973" spans="55:55" hidden="1" x14ac:dyDescent="0.2">
      <c r="BC9973" s="6"/>
    </row>
    <row r="9974" spans="55:55" hidden="1" x14ac:dyDescent="0.2">
      <c r="BC9974" s="6"/>
    </row>
    <row r="9975" spans="55:55" hidden="1" x14ac:dyDescent="0.2">
      <c r="BC9975" s="6"/>
    </row>
    <row r="9976" spans="55:55" hidden="1" x14ac:dyDescent="0.2">
      <c r="BC9976" s="6"/>
    </row>
    <row r="9977" spans="55:55" hidden="1" x14ac:dyDescent="0.2">
      <c r="BC9977" s="6"/>
    </row>
    <row r="9978" spans="55:55" hidden="1" x14ac:dyDescent="0.2">
      <c r="BC9978" s="6"/>
    </row>
    <row r="9979" spans="55:55" hidden="1" x14ac:dyDescent="0.2">
      <c r="BC9979" s="6"/>
    </row>
    <row r="9980" spans="55:55" hidden="1" x14ac:dyDescent="0.2">
      <c r="BC9980" s="6"/>
    </row>
    <row r="9981" spans="55:55" hidden="1" x14ac:dyDescent="0.2">
      <c r="BC9981" s="6"/>
    </row>
    <row r="9982" spans="55:55" hidden="1" x14ac:dyDescent="0.2">
      <c r="BC9982" s="6"/>
    </row>
    <row r="9983" spans="55:55" hidden="1" x14ac:dyDescent="0.2">
      <c r="BC9983" s="6"/>
    </row>
    <row r="9984" spans="55:55" hidden="1" x14ac:dyDescent="0.2">
      <c r="BC9984" s="6"/>
    </row>
    <row r="9985" spans="55:55" hidden="1" x14ac:dyDescent="0.2">
      <c r="BC9985" s="6"/>
    </row>
    <row r="9986" spans="55:55" hidden="1" x14ac:dyDescent="0.2">
      <c r="BC9986" s="6"/>
    </row>
    <row r="9987" spans="55:55" hidden="1" x14ac:dyDescent="0.2">
      <c r="BC9987" s="6"/>
    </row>
    <row r="9988" spans="55:55" hidden="1" x14ac:dyDescent="0.2">
      <c r="BC9988" s="6"/>
    </row>
    <row r="9989" spans="55:55" hidden="1" x14ac:dyDescent="0.2">
      <c r="BC9989" s="6"/>
    </row>
    <row r="9990" spans="55:55" hidden="1" x14ac:dyDescent="0.2">
      <c r="BC9990" s="6"/>
    </row>
    <row r="9991" spans="55:55" hidden="1" x14ac:dyDescent="0.2">
      <c r="BC9991" s="6"/>
    </row>
    <row r="9992" spans="55:55" hidden="1" x14ac:dyDescent="0.2">
      <c r="BC9992" s="6"/>
    </row>
    <row r="9993" spans="55:55" hidden="1" x14ac:dyDescent="0.2">
      <c r="BC9993" s="6"/>
    </row>
    <row r="9994" spans="55:55" hidden="1" x14ac:dyDescent="0.2">
      <c r="BC9994" s="6"/>
    </row>
    <row r="9995" spans="55:55" hidden="1" x14ac:dyDescent="0.2">
      <c r="BC9995" s="6"/>
    </row>
    <row r="9996" spans="55:55" hidden="1" x14ac:dyDescent="0.2">
      <c r="BC9996" s="6"/>
    </row>
    <row r="9997" spans="55:55" hidden="1" x14ac:dyDescent="0.2">
      <c r="BC9997" s="6"/>
    </row>
    <row r="9998" spans="55:55" hidden="1" x14ac:dyDescent="0.2">
      <c r="BC9998" s="6"/>
    </row>
    <row r="9999" spans="55:55" hidden="1" x14ac:dyDescent="0.2">
      <c r="BC9999" s="6"/>
    </row>
    <row r="10000" spans="55:55" hidden="1" x14ac:dyDescent="0.2">
      <c r="BC10000" s="6"/>
    </row>
    <row r="10001" spans="55:55" hidden="1" x14ac:dyDescent="0.2">
      <c r="BC10001" s="6"/>
    </row>
    <row r="10002" spans="55:55" hidden="1" x14ac:dyDescent="0.2">
      <c r="BC10002" s="6"/>
    </row>
    <row r="10003" spans="55:55" hidden="1" x14ac:dyDescent="0.2">
      <c r="BC10003" s="6"/>
    </row>
    <row r="10004" spans="55:55" hidden="1" x14ac:dyDescent="0.2">
      <c r="BC10004" s="6"/>
    </row>
    <row r="10005" spans="55:55" hidden="1" x14ac:dyDescent="0.2">
      <c r="BC10005" s="6"/>
    </row>
    <row r="10006" spans="55:55" hidden="1" x14ac:dyDescent="0.2">
      <c r="BC10006" s="6"/>
    </row>
    <row r="10007" spans="55:55" hidden="1" x14ac:dyDescent="0.2">
      <c r="BC10007" s="6"/>
    </row>
    <row r="10008" spans="55:55" hidden="1" x14ac:dyDescent="0.2">
      <c r="BC10008" s="6"/>
    </row>
    <row r="10009" spans="55:55" hidden="1" x14ac:dyDescent="0.2">
      <c r="BC10009" s="6"/>
    </row>
    <row r="10010" spans="55:55" hidden="1" x14ac:dyDescent="0.2">
      <c r="BC10010" s="6"/>
    </row>
    <row r="10011" spans="55:55" hidden="1" x14ac:dyDescent="0.2">
      <c r="BC10011" s="6"/>
    </row>
    <row r="10012" spans="55:55" hidden="1" x14ac:dyDescent="0.2">
      <c r="BC10012" s="6"/>
    </row>
    <row r="10013" spans="55:55" hidden="1" x14ac:dyDescent="0.2">
      <c r="BC10013" s="6"/>
    </row>
    <row r="10014" spans="55:55" hidden="1" x14ac:dyDescent="0.2">
      <c r="BC10014" s="6"/>
    </row>
    <row r="10015" spans="55:55" hidden="1" x14ac:dyDescent="0.2">
      <c r="BC10015" s="6"/>
    </row>
    <row r="10016" spans="55:55" hidden="1" x14ac:dyDescent="0.2">
      <c r="BC10016" s="6"/>
    </row>
    <row r="10017" spans="55:55" hidden="1" x14ac:dyDescent="0.2">
      <c r="BC10017" s="6"/>
    </row>
    <row r="10018" spans="55:55" hidden="1" x14ac:dyDescent="0.2">
      <c r="BC10018" s="6"/>
    </row>
    <row r="10019" spans="55:55" hidden="1" x14ac:dyDescent="0.2">
      <c r="BC10019" s="6"/>
    </row>
    <row r="10020" spans="55:55" hidden="1" x14ac:dyDescent="0.2">
      <c r="BC10020" s="6"/>
    </row>
    <row r="10021" spans="55:55" hidden="1" x14ac:dyDescent="0.2">
      <c r="BC10021" s="6"/>
    </row>
    <row r="10022" spans="55:55" hidden="1" x14ac:dyDescent="0.2">
      <c r="BC10022" s="6"/>
    </row>
    <row r="10023" spans="55:55" hidden="1" x14ac:dyDescent="0.2">
      <c r="BC10023" s="6"/>
    </row>
    <row r="10024" spans="55:55" hidden="1" x14ac:dyDescent="0.2">
      <c r="BC10024" s="6"/>
    </row>
    <row r="10025" spans="55:55" hidden="1" x14ac:dyDescent="0.2">
      <c r="BC10025" s="6"/>
    </row>
    <row r="10026" spans="55:55" hidden="1" x14ac:dyDescent="0.2">
      <c r="BC10026" s="6"/>
    </row>
    <row r="10027" spans="55:55" hidden="1" x14ac:dyDescent="0.2">
      <c r="BC10027" s="6"/>
    </row>
    <row r="10028" spans="55:55" hidden="1" x14ac:dyDescent="0.2">
      <c r="BC10028" s="6"/>
    </row>
    <row r="10029" spans="55:55" hidden="1" x14ac:dyDescent="0.2">
      <c r="BC10029" s="6"/>
    </row>
    <row r="10030" spans="55:55" hidden="1" x14ac:dyDescent="0.2">
      <c r="BC10030" s="6"/>
    </row>
    <row r="10031" spans="55:55" hidden="1" x14ac:dyDescent="0.2">
      <c r="BC10031" s="6"/>
    </row>
    <row r="10032" spans="55:55" hidden="1" x14ac:dyDescent="0.2">
      <c r="BC10032" s="6"/>
    </row>
    <row r="10033" spans="55:55" hidden="1" x14ac:dyDescent="0.2">
      <c r="BC10033" s="6"/>
    </row>
    <row r="10034" spans="55:55" hidden="1" x14ac:dyDescent="0.2">
      <c r="BC10034" s="6"/>
    </row>
    <row r="10035" spans="55:55" hidden="1" x14ac:dyDescent="0.2">
      <c r="BC10035" s="6"/>
    </row>
    <row r="10036" spans="55:55" hidden="1" x14ac:dyDescent="0.2">
      <c r="BC10036" s="6"/>
    </row>
    <row r="10037" spans="55:55" hidden="1" x14ac:dyDescent="0.2">
      <c r="BC10037" s="6"/>
    </row>
    <row r="10038" spans="55:55" hidden="1" x14ac:dyDescent="0.2">
      <c r="BC10038" s="6"/>
    </row>
    <row r="10039" spans="55:55" hidden="1" x14ac:dyDescent="0.2">
      <c r="BC10039" s="6"/>
    </row>
    <row r="10040" spans="55:55" hidden="1" x14ac:dyDescent="0.2">
      <c r="BC10040" s="6"/>
    </row>
    <row r="10041" spans="55:55" hidden="1" x14ac:dyDescent="0.2">
      <c r="BC10041" s="6"/>
    </row>
    <row r="10042" spans="55:55" hidden="1" x14ac:dyDescent="0.2">
      <c r="BC10042" s="6"/>
    </row>
    <row r="10043" spans="55:55" hidden="1" x14ac:dyDescent="0.2">
      <c r="BC10043" s="6"/>
    </row>
    <row r="10044" spans="55:55" hidden="1" x14ac:dyDescent="0.2">
      <c r="BC10044" s="6"/>
    </row>
    <row r="10045" spans="55:55" hidden="1" x14ac:dyDescent="0.2">
      <c r="BC10045" s="6"/>
    </row>
    <row r="10046" spans="55:55" hidden="1" x14ac:dyDescent="0.2">
      <c r="BC10046" s="6"/>
    </row>
    <row r="10047" spans="55:55" hidden="1" x14ac:dyDescent="0.2">
      <c r="BC10047" s="6"/>
    </row>
    <row r="10048" spans="55:55" hidden="1" x14ac:dyDescent="0.2">
      <c r="BC10048" s="6"/>
    </row>
    <row r="10049" spans="55:55" hidden="1" x14ac:dyDescent="0.2">
      <c r="BC10049" s="6"/>
    </row>
    <row r="10050" spans="55:55" hidden="1" x14ac:dyDescent="0.2">
      <c r="BC10050" s="6"/>
    </row>
    <row r="10051" spans="55:55" hidden="1" x14ac:dyDescent="0.2">
      <c r="BC10051" s="6"/>
    </row>
    <row r="10052" spans="55:55" hidden="1" x14ac:dyDescent="0.2">
      <c r="BC10052" s="6"/>
    </row>
    <row r="10053" spans="55:55" hidden="1" x14ac:dyDescent="0.2">
      <c r="BC10053" s="6"/>
    </row>
    <row r="10054" spans="55:55" hidden="1" x14ac:dyDescent="0.2">
      <c r="BC10054" s="6"/>
    </row>
    <row r="10055" spans="55:55" hidden="1" x14ac:dyDescent="0.2">
      <c r="BC10055" s="6"/>
    </row>
    <row r="10056" spans="55:55" hidden="1" x14ac:dyDescent="0.2">
      <c r="BC10056" s="6"/>
    </row>
    <row r="10057" spans="55:55" hidden="1" x14ac:dyDescent="0.2">
      <c r="BC10057" s="6"/>
    </row>
    <row r="10058" spans="55:55" hidden="1" x14ac:dyDescent="0.2">
      <c r="BC10058" s="6"/>
    </row>
    <row r="10059" spans="55:55" hidden="1" x14ac:dyDescent="0.2">
      <c r="BC10059" s="6"/>
    </row>
    <row r="10060" spans="55:55" hidden="1" x14ac:dyDescent="0.2">
      <c r="BC10060" s="6"/>
    </row>
    <row r="10061" spans="55:55" hidden="1" x14ac:dyDescent="0.2">
      <c r="BC10061" s="6"/>
    </row>
    <row r="10062" spans="55:55" hidden="1" x14ac:dyDescent="0.2">
      <c r="BC10062" s="6"/>
    </row>
    <row r="10063" spans="55:55" hidden="1" x14ac:dyDescent="0.2">
      <c r="BC10063" s="6"/>
    </row>
    <row r="10064" spans="55:55" hidden="1" x14ac:dyDescent="0.2">
      <c r="BC10064" s="6"/>
    </row>
    <row r="10065" spans="55:55" hidden="1" x14ac:dyDescent="0.2">
      <c r="BC10065" s="6"/>
    </row>
    <row r="10066" spans="55:55" hidden="1" x14ac:dyDescent="0.2">
      <c r="BC10066" s="6"/>
    </row>
    <row r="10067" spans="55:55" hidden="1" x14ac:dyDescent="0.2">
      <c r="BC10067" s="6"/>
    </row>
    <row r="10068" spans="55:55" hidden="1" x14ac:dyDescent="0.2">
      <c r="BC10068" s="6"/>
    </row>
    <row r="10069" spans="55:55" hidden="1" x14ac:dyDescent="0.2">
      <c r="BC10069" s="6"/>
    </row>
    <row r="10070" spans="55:55" hidden="1" x14ac:dyDescent="0.2">
      <c r="BC10070" s="6"/>
    </row>
    <row r="10071" spans="55:55" hidden="1" x14ac:dyDescent="0.2">
      <c r="BC10071" s="6"/>
    </row>
    <row r="10072" spans="55:55" hidden="1" x14ac:dyDescent="0.2">
      <c r="BC10072" s="6"/>
    </row>
    <row r="10073" spans="55:55" hidden="1" x14ac:dyDescent="0.2">
      <c r="BC10073" s="6"/>
    </row>
    <row r="10074" spans="55:55" hidden="1" x14ac:dyDescent="0.2">
      <c r="BC10074" s="6"/>
    </row>
    <row r="10075" spans="55:55" hidden="1" x14ac:dyDescent="0.2">
      <c r="BC10075" s="6"/>
    </row>
    <row r="10076" spans="55:55" hidden="1" x14ac:dyDescent="0.2">
      <c r="BC10076" s="6"/>
    </row>
    <row r="10077" spans="55:55" hidden="1" x14ac:dyDescent="0.2">
      <c r="BC10077" s="6"/>
    </row>
    <row r="10078" spans="55:55" hidden="1" x14ac:dyDescent="0.2">
      <c r="BC10078" s="6"/>
    </row>
    <row r="10079" spans="55:55" hidden="1" x14ac:dyDescent="0.2">
      <c r="BC10079" s="6"/>
    </row>
    <row r="10080" spans="55:55" hidden="1" x14ac:dyDescent="0.2">
      <c r="BC10080" s="6"/>
    </row>
    <row r="10081" spans="55:55" hidden="1" x14ac:dyDescent="0.2">
      <c r="BC10081" s="6"/>
    </row>
    <row r="10082" spans="55:55" hidden="1" x14ac:dyDescent="0.2">
      <c r="BC10082" s="6"/>
    </row>
    <row r="10083" spans="55:55" hidden="1" x14ac:dyDescent="0.2">
      <c r="BC10083" s="6"/>
    </row>
    <row r="10084" spans="55:55" hidden="1" x14ac:dyDescent="0.2">
      <c r="BC10084" s="6"/>
    </row>
    <row r="10085" spans="55:55" hidden="1" x14ac:dyDescent="0.2">
      <c r="BC10085" s="6"/>
    </row>
    <row r="10086" spans="55:55" hidden="1" x14ac:dyDescent="0.2">
      <c r="BC10086" s="6"/>
    </row>
    <row r="10087" spans="55:55" hidden="1" x14ac:dyDescent="0.2">
      <c r="BC10087" s="6"/>
    </row>
    <row r="10088" spans="55:55" hidden="1" x14ac:dyDescent="0.2">
      <c r="BC10088" s="6"/>
    </row>
    <row r="10089" spans="55:55" hidden="1" x14ac:dyDescent="0.2">
      <c r="BC10089" s="6"/>
    </row>
    <row r="10090" spans="55:55" hidden="1" x14ac:dyDescent="0.2">
      <c r="BC10090" s="6"/>
    </row>
    <row r="10091" spans="55:55" hidden="1" x14ac:dyDescent="0.2">
      <c r="BC10091" s="6"/>
    </row>
    <row r="10092" spans="55:55" hidden="1" x14ac:dyDescent="0.2">
      <c r="BC10092" s="6"/>
    </row>
    <row r="10093" spans="55:55" hidden="1" x14ac:dyDescent="0.2">
      <c r="BC10093" s="6"/>
    </row>
    <row r="10094" spans="55:55" hidden="1" x14ac:dyDescent="0.2">
      <c r="BC10094" s="6"/>
    </row>
    <row r="10095" spans="55:55" hidden="1" x14ac:dyDescent="0.2">
      <c r="BC10095" s="6"/>
    </row>
    <row r="10096" spans="55:55" hidden="1" x14ac:dyDescent="0.2">
      <c r="BC10096" s="6"/>
    </row>
    <row r="10097" spans="55:55" hidden="1" x14ac:dyDescent="0.2">
      <c r="BC10097" s="6"/>
    </row>
    <row r="10098" spans="55:55" hidden="1" x14ac:dyDescent="0.2">
      <c r="BC10098" s="6"/>
    </row>
    <row r="10099" spans="55:55" hidden="1" x14ac:dyDescent="0.2">
      <c r="BC10099" s="6"/>
    </row>
    <row r="10100" spans="55:55" hidden="1" x14ac:dyDescent="0.2">
      <c r="BC10100" s="6"/>
    </row>
    <row r="10101" spans="55:55" hidden="1" x14ac:dyDescent="0.2">
      <c r="BC10101" s="6"/>
    </row>
    <row r="10102" spans="55:55" hidden="1" x14ac:dyDescent="0.2">
      <c r="BC10102" s="6"/>
    </row>
    <row r="10103" spans="55:55" hidden="1" x14ac:dyDescent="0.2">
      <c r="BC10103" s="6"/>
    </row>
    <row r="10104" spans="55:55" hidden="1" x14ac:dyDescent="0.2">
      <c r="BC10104" s="6"/>
    </row>
    <row r="10105" spans="55:55" hidden="1" x14ac:dyDescent="0.2">
      <c r="BC10105" s="6"/>
    </row>
    <row r="10106" spans="55:55" hidden="1" x14ac:dyDescent="0.2">
      <c r="BC10106" s="6"/>
    </row>
    <row r="10107" spans="55:55" hidden="1" x14ac:dyDescent="0.2">
      <c r="BC10107" s="6"/>
    </row>
    <row r="10108" spans="55:55" hidden="1" x14ac:dyDescent="0.2">
      <c r="BC10108" s="6"/>
    </row>
    <row r="10109" spans="55:55" hidden="1" x14ac:dyDescent="0.2">
      <c r="BC10109" s="6"/>
    </row>
    <row r="10110" spans="55:55" hidden="1" x14ac:dyDescent="0.2">
      <c r="BC10110" s="6"/>
    </row>
    <row r="10111" spans="55:55" hidden="1" x14ac:dyDescent="0.2">
      <c r="BC10111" s="6"/>
    </row>
    <row r="10112" spans="55:55" hidden="1" x14ac:dyDescent="0.2">
      <c r="BC10112" s="6"/>
    </row>
    <row r="10113" spans="55:55" hidden="1" x14ac:dyDescent="0.2">
      <c r="BC10113" s="6"/>
    </row>
    <row r="10114" spans="55:55" hidden="1" x14ac:dyDescent="0.2">
      <c r="BC10114" s="6"/>
    </row>
    <row r="10115" spans="55:55" hidden="1" x14ac:dyDescent="0.2">
      <c r="BC10115" s="6"/>
    </row>
    <row r="10116" spans="55:55" hidden="1" x14ac:dyDescent="0.2">
      <c r="BC10116" s="6"/>
    </row>
    <row r="10117" spans="55:55" hidden="1" x14ac:dyDescent="0.2">
      <c r="BC10117" s="6"/>
    </row>
    <row r="10118" spans="55:55" hidden="1" x14ac:dyDescent="0.2">
      <c r="BC10118" s="6"/>
    </row>
    <row r="10119" spans="55:55" hidden="1" x14ac:dyDescent="0.2">
      <c r="BC10119" s="6"/>
    </row>
    <row r="10120" spans="55:55" hidden="1" x14ac:dyDescent="0.2">
      <c r="BC10120" s="6"/>
    </row>
    <row r="10121" spans="55:55" hidden="1" x14ac:dyDescent="0.2">
      <c r="BC10121" s="6"/>
    </row>
    <row r="10122" spans="55:55" hidden="1" x14ac:dyDescent="0.2">
      <c r="BC10122" s="6"/>
    </row>
    <row r="10123" spans="55:55" hidden="1" x14ac:dyDescent="0.2">
      <c r="BC10123" s="6"/>
    </row>
    <row r="10124" spans="55:55" hidden="1" x14ac:dyDescent="0.2">
      <c r="BC10124" s="6"/>
    </row>
    <row r="10125" spans="55:55" hidden="1" x14ac:dyDescent="0.2">
      <c r="BC10125" s="6"/>
    </row>
    <row r="10126" spans="55:55" hidden="1" x14ac:dyDescent="0.2">
      <c r="BC10126" s="6"/>
    </row>
    <row r="10127" spans="55:55" hidden="1" x14ac:dyDescent="0.2">
      <c r="BC10127" s="6"/>
    </row>
    <row r="10128" spans="55:55" hidden="1" x14ac:dyDescent="0.2">
      <c r="BC10128" s="6"/>
    </row>
    <row r="10129" spans="55:55" hidden="1" x14ac:dyDescent="0.2">
      <c r="BC10129" s="6"/>
    </row>
    <row r="10130" spans="55:55" hidden="1" x14ac:dyDescent="0.2">
      <c r="BC10130" s="6"/>
    </row>
    <row r="10131" spans="55:55" hidden="1" x14ac:dyDescent="0.2">
      <c r="BC10131" s="6"/>
    </row>
    <row r="10132" spans="55:55" hidden="1" x14ac:dyDescent="0.2">
      <c r="BC10132" s="6"/>
    </row>
    <row r="10133" spans="55:55" hidden="1" x14ac:dyDescent="0.2">
      <c r="BC10133" s="6"/>
    </row>
    <row r="10134" spans="55:55" hidden="1" x14ac:dyDescent="0.2">
      <c r="BC10134" s="6"/>
    </row>
    <row r="10135" spans="55:55" hidden="1" x14ac:dyDescent="0.2">
      <c r="BC10135" s="6"/>
    </row>
    <row r="10136" spans="55:55" hidden="1" x14ac:dyDescent="0.2">
      <c r="BC10136" s="6"/>
    </row>
    <row r="10137" spans="55:55" hidden="1" x14ac:dyDescent="0.2">
      <c r="BC10137" s="6"/>
    </row>
    <row r="10138" spans="55:55" hidden="1" x14ac:dyDescent="0.2">
      <c r="BC10138" s="6"/>
    </row>
    <row r="10139" spans="55:55" hidden="1" x14ac:dyDescent="0.2">
      <c r="BC10139" s="6"/>
    </row>
    <row r="10140" spans="55:55" hidden="1" x14ac:dyDescent="0.2">
      <c r="BC10140" s="6"/>
    </row>
    <row r="10141" spans="55:55" hidden="1" x14ac:dyDescent="0.2">
      <c r="BC10141" s="6"/>
    </row>
    <row r="10142" spans="55:55" hidden="1" x14ac:dyDescent="0.2">
      <c r="BC10142" s="6"/>
    </row>
    <row r="10143" spans="55:55" hidden="1" x14ac:dyDescent="0.2">
      <c r="BC10143" s="6"/>
    </row>
    <row r="10144" spans="55:55" hidden="1" x14ac:dyDescent="0.2">
      <c r="BC10144" s="6"/>
    </row>
    <row r="10145" spans="55:55" hidden="1" x14ac:dyDescent="0.2">
      <c r="BC10145" s="6"/>
    </row>
    <row r="10146" spans="55:55" hidden="1" x14ac:dyDescent="0.2">
      <c r="BC10146" s="6"/>
    </row>
    <row r="10147" spans="55:55" hidden="1" x14ac:dyDescent="0.2">
      <c r="BC10147" s="6"/>
    </row>
    <row r="10148" spans="55:55" hidden="1" x14ac:dyDescent="0.2">
      <c r="BC10148" s="6"/>
    </row>
    <row r="10149" spans="55:55" hidden="1" x14ac:dyDescent="0.2">
      <c r="BC10149" s="6"/>
    </row>
    <row r="10150" spans="55:55" hidden="1" x14ac:dyDescent="0.2">
      <c r="BC10150" s="6"/>
    </row>
    <row r="10151" spans="55:55" hidden="1" x14ac:dyDescent="0.2">
      <c r="BC10151" s="6"/>
    </row>
    <row r="10152" spans="55:55" hidden="1" x14ac:dyDescent="0.2">
      <c r="BC10152" s="6"/>
    </row>
    <row r="10153" spans="55:55" hidden="1" x14ac:dyDescent="0.2">
      <c r="BC10153" s="6"/>
    </row>
    <row r="10154" spans="55:55" hidden="1" x14ac:dyDescent="0.2">
      <c r="BC10154" s="6"/>
    </row>
    <row r="10155" spans="55:55" hidden="1" x14ac:dyDescent="0.2">
      <c r="BC10155" s="6"/>
    </row>
    <row r="10156" spans="55:55" hidden="1" x14ac:dyDescent="0.2">
      <c r="BC10156" s="6"/>
    </row>
    <row r="10157" spans="55:55" hidden="1" x14ac:dyDescent="0.2">
      <c r="BC10157" s="6"/>
    </row>
    <row r="10158" spans="55:55" hidden="1" x14ac:dyDescent="0.2">
      <c r="BC10158" s="6"/>
    </row>
    <row r="10159" spans="55:55" hidden="1" x14ac:dyDescent="0.2">
      <c r="BC10159" s="6"/>
    </row>
    <row r="10160" spans="55:55" hidden="1" x14ac:dyDescent="0.2">
      <c r="BC10160" s="6"/>
    </row>
    <row r="10161" spans="55:55" hidden="1" x14ac:dyDescent="0.2">
      <c r="BC10161" s="6"/>
    </row>
    <row r="10162" spans="55:55" hidden="1" x14ac:dyDescent="0.2">
      <c r="BC10162" s="6"/>
    </row>
    <row r="10163" spans="55:55" hidden="1" x14ac:dyDescent="0.2">
      <c r="BC10163" s="6"/>
    </row>
    <row r="10164" spans="55:55" hidden="1" x14ac:dyDescent="0.2">
      <c r="BC10164" s="6"/>
    </row>
    <row r="10165" spans="55:55" hidden="1" x14ac:dyDescent="0.2">
      <c r="BC10165" s="6"/>
    </row>
    <row r="10166" spans="55:55" hidden="1" x14ac:dyDescent="0.2">
      <c r="BC10166" s="6"/>
    </row>
    <row r="10167" spans="55:55" hidden="1" x14ac:dyDescent="0.2">
      <c r="BC10167" s="6"/>
    </row>
    <row r="10168" spans="55:55" hidden="1" x14ac:dyDescent="0.2">
      <c r="BC10168" s="6"/>
    </row>
    <row r="10169" spans="55:55" hidden="1" x14ac:dyDescent="0.2">
      <c r="BC10169" s="6"/>
    </row>
    <row r="10170" spans="55:55" hidden="1" x14ac:dyDescent="0.2">
      <c r="BC10170" s="6"/>
    </row>
    <row r="10171" spans="55:55" hidden="1" x14ac:dyDescent="0.2">
      <c r="BC10171" s="6"/>
    </row>
    <row r="10172" spans="55:55" hidden="1" x14ac:dyDescent="0.2">
      <c r="BC10172" s="6"/>
    </row>
    <row r="10173" spans="55:55" hidden="1" x14ac:dyDescent="0.2">
      <c r="BC10173" s="6"/>
    </row>
    <row r="10174" spans="55:55" hidden="1" x14ac:dyDescent="0.2">
      <c r="BC10174" s="6"/>
    </row>
    <row r="10175" spans="55:55" hidden="1" x14ac:dyDescent="0.2">
      <c r="BC10175" s="6"/>
    </row>
    <row r="10176" spans="55:55" hidden="1" x14ac:dyDescent="0.2">
      <c r="BC10176" s="6"/>
    </row>
    <row r="10177" spans="55:55" hidden="1" x14ac:dyDescent="0.2">
      <c r="BC10177" s="6"/>
    </row>
    <row r="10178" spans="55:55" hidden="1" x14ac:dyDescent="0.2">
      <c r="BC10178" s="6"/>
    </row>
    <row r="10179" spans="55:55" hidden="1" x14ac:dyDescent="0.2">
      <c r="BC10179" s="6"/>
    </row>
    <row r="10180" spans="55:55" hidden="1" x14ac:dyDescent="0.2">
      <c r="BC10180" s="6"/>
    </row>
    <row r="10181" spans="55:55" hidden="1" x14ac:dyDescent="0.2">
      <c r="BC10181" s="6"/>
    </row>
    <row r="10182" spans="55:55" hidden="1" x14ac:dyDescent="0.2">
      <c r="BC10182" s="6"/>
    </row>
    <row r="10183" spans="55:55" hidden="1" x14ac:dyDescent="0.2">
      <c r="BC10183" s="6"/>
    </row>
    <row r="10184" spans="55:55" hidden="1" x14ac:dyDescent="0.2">
      <c r="BC10184" s="6"/>
    </row>
    <row r="10185" spans="55:55" hidden="1" x14ac:dyDescent="0.2">
      <c r="BC10185" s="6"/>
    </row>
    <row r="10186" spans="55:55" hidden="1" x14ac:dyDescent="0.2">
      <c r="BC10186" s="6"/>
    </row>
    <row r="10187" spans="55:55" hidden="1" x14ac:dyDescent="0.2">
      <c r="BC10187" s="6"/>
    </row>
    <row r="10188" spans="55:55" hidden="1" x14ac:dyDescent="0.2">
      <c r="BC10188" s="6"/>
    </row>
    <row r="10189" spans="55:55" hidden="1" x14ac:dyDescent="0.2">
      <c r="BC10189" s="6"/>
    </row>
    <row r="10190" spans="55:55" hidden="1" x14ac:dyDescent="0.2">
      <c r="BC10190" s="6"/>
    </row>
    <row r="10191" spans="55:55" hidden="1" x14ac:dyDescent="0.2">
      <c r="BC10191" s="6"/>
    </row>
    <row r="10192" spans="55:55" hidden="1" x14ac:dyDescent="0.2">
      <c r="BC10192" s="6"/>
    </row>
    <row r="10193" spans="55:55" hidden="1" x14ac:dyDescent="0.2">
      <c r="BC10193" s="6"/>
    </row>
    <row r="10194" spans="55:55" hidden="1" x14ac:dyDescent="0.2">
      <c r="BC10194" s="6"/>
    </row>
    <row r="10195" spans="55:55" hidden="1" x14ac:dyDescent="0.2">
      <c r="BC10195" s="6"/>
    </row>
    <row r="10196" spans="55:55" hidden="1" x14ac:dyDescent="0.2">
      <c r="BC10196" s="6"/>
    </row>
    <row r="10197" spans="55:55" hidden="1" x14ac:dyDescent="0.2">
      <c r="BC10197" s="6"/>
    </row>
    <row r="10198" spans="55:55" hidden="1" x14ac:dyDescent="0.2">
      <c r="BC10198" s="6"/>
    </row>
    <row r="10199" spans="55:55" hidden="1" x14ac:dyDescent="0.2">
      <c r="BC10199" s="6"/>
    </row>
    <row r="10200" spans="55:55" hidden="1" x14ac:dyDescent="0.2">
      <c r="BC10200" s="6"/>
    </row>
    <row r="10201" spans="55:55" hidden="1" x14ac:dyDescent="0.2">
      <c r="BC10201" s="6"/>
    </row>
    <row r="10202" spans="55:55" hidden="1" x14ac:dyDescent="0.2">
      <c r="BC10202" s="6"/>
    </row>
    <row r="10203" spans="55:55" hidden="1" x14ac:dyDescent="0.2">
      <c r="BC10203" s="6"/>
    </row>
    <row r="10204" spans="55:55" hidden="1" x14ac:dyDescent="0.2">
      <c r="BC10204" s="6"/>
    </row>
    <row r="10205" spans="55:55" hidden="1" x14ac:dyDescent="0.2">
      <c r="BC10205" s="6"/>
    </row>
    <row r="10206" spans="55:55" hidden="1" x14ac:dyDescent="0.2">
      <c r="BC10206" s="6"/>
    </row>
    <row r="10207" spans="55:55" hidden="1" x14ac:dyDescent="0.2">
      <c r="BC10207" s="6"/>
    </row>
    <row r="10208" spans="55:55" hidden="1" x14ac:dyDescent="0.2">
      <c r="BC10208" s="6"/>
    </row>
    <row r="10209" spans="55:55" hidden="1" x14ac:dyDescent="0.2">
      <c r="BC10209" s="6"/>
    </row>
    <row r="10210" spans="55:55" hidden="1" x14ac:dyDescent="0.2">
      <c r="BC10210" s="6"/>
    </row>
    <row r="10211" spans="55:55" hidden="1" x14ac:dyDescent="0.2">
      <c r="BC10211" s="6"/>
    </row>
    <row r="10212" spans="55:55" hidden="1" x14ac:dyDescent="0.2">
      <c r="BC10212" s="6"/>
    </row>
    <row r="10213" spans="55:55" hidden="1" x14ac:dyDescent="0.2">
      <c r="BC10213" s="6"/>
    </row>
    <row r="10214" spans="55:55" hidden="1" x14ac:dyDescent="0.2">
      <c r="BC10214" s="6"/>
    </row>
    <row r="10215" spans="55:55" hidden="1" x14ac:dyDescent="0.2">
      <c r="BC10215" s="6"/>
    </row>
    <row r="10216" spans="55:55" hidden="1" x14ac:dyDescent="0.2">
      <c r="BC10216" s="6"/>
    </row>
    <row r="10217" spans="55:55" hidden="1" x14ac:dyDescent="0.2">
      <c r="BC10217" s="6"/>
    </row>
    <row r="10218" spans="55:55" hidden="1" x14ac:dyDescent="0.2">
      <c r="BC10218" s="6"/>
    </row>
    <row r="10219" spans="55:55" hidden="1" x14ac:dyDescent="0.2">
      <c r="BC10219" s="6"/>
    </row>
    <row r="10220" spans="55:55" hidden="1" x14ac:dyDescent="0.2">
      <c r="BC10220" s="6"/>
    </row>
    <row r="10221" spans="55:55" hidden="1" x14ac:dyDescent="0.2">
      <c r="BC10221" s="6"/>
    </row>
    <row r="10222" spans="55:55" hidden="1" x14ac:dyDescent="0.2">
      <c r="BC10222" s="6"/>
    </row>
    <row r="10223" spans="55:55" hidden="1" x14ac:dyDescent="0.2">
      <c r="BC10223" s="6"/>
    </row>
    <row r="10224" spans="55:55" hidden="1" x14ac:dyDescent="0.2">
      <c r="BC10224" s="6"/>
    </row>
    <row r="10225" spans="55:55" hidden="1" x14ac:dyDescent="0.2">
      <c r="BC10225" s="6"/>
    </row>
    <row r="10226" spans="55:55" hidden="1" x14ac:dyDescent="0.2">
      <c r="BC10226" s="6"/>
    </row>
    <row r="10227" spans="55:55" hidden="1" x14ac:dyDescent="0.2">
      <c r="BC10227" s="6"/>
    </row>
    <row r="10228" spans="55:55" hidden="1" x14ac:dyDescent="0.2">
      <c r="BC10228" s="6"/>
    </row>
    <row r="10229" spans="55:55" hidden="1" x14ac:dyDescent="0.2">
      <c r="BC10229" s="6"/>
    </row>
    <row r="10230" spans="55:55" hidden="1" x14ac:dyDescent="0.2">
      <c r="BC10230" s="6"/>
    </row>
    <row r="10231" spans="55:55" hidden="1" x14ac:dyDescent="0.2">
      <c r="BC10231" s="6"/>
    </row>
    <row r="10232" spans="55:55" hidden="1" x14ac:dyDescent="0.2">
      <c r="BC10232" s="6"/>
    </row>
    <row r="10233" spans="55:55" hidden="1" x14ac:dyDescent="0.2">
      <c r="BC10233" s="6"/>
    </row>
    <row r="10234" spans="55:55" hidden="1" x14ac:dyDescent="0.2">
      <c r="BC10234" s="6"/>
    </row>
    <row r="10235" spans="55:55" hidden="1" x14ac:dyDescent="0.2">
      <c r="BC10235" s="6"/>
    </row>
    <row r="10236" spans="55:55" hidden="1" x14ac:dyDescent="0.2">
      <c r="BC10236" s="6"/>
    </row>
    <row r="10237" spans="55:55" hidden="1" x14ac:dyDescent="0.2">
      <c r="BC10237" s="6"/>
    </row>
    <row r="10238" spans="55:55" hidden="1" x14ac:dyDescent="0.2">
      <c r="BC10238" s="6"/>
    </row>
    <row r="10239" spans="55:55" hidden="1" x14ac:dyDescent="0.2">
      <c r="BC10239" s="6"/>
    </row>
    <row r="10240" spans="55:55" hidden="1" x14ac:dyDescent="0.2">
      <c r="BC10240" s="6"/>
    </row>
    <row r="10241" spans="55:55" hidden="1" x14ac:dyDescent="0.2">
      <c r="BC10241" s="6"/>
    </row>
    <row r="10242" spans="55:55" hidden="1" x14ac:dyDescent="0.2">
      <c r="BC10242" s="6"/>
    </row>
    <row r="10243" spans="55:55" hidden="1" x14ac:dyDescent="0.2">
      <c r="BC10243" s="6"/>
    </row>
    <row r="10244" spans="55:55" hidden="1" x14ac:dyDescent="0.2">
      <c r="BC10244" s="6"/>
    </row>
    <row r="10245" spans="55:55" hidden="1" x14ac:dyDescent="0.2">
      <c r="BC10245" s="6"/>
    </row>
    <row r="10246" spans="55:55" hidden="1" x14ac:dyDescent="0.2">
      <c r="BC10246" s="6"/>
    </row>
    <row r="10247" spans="55:55" hidden="1" x14ac:dyDescent="0.2">
      <c r="BC10247" s="6"/>
    </row>
    <row r="10248" spans="55:55" hidden="1" x14ac:dyDescent="0.2">
      <c r="BC10248" s="6"/>
    </row>
    <row r="10249" spans="55:55" hidden="1" x14ac:dyDescent="0.2">
      <c r="BC10249" s="6"/>
    </row>
    <row r="10250" spans="55:55" hidden="1" x14ac:dyDescent="0.2">
      <c r="BC10250" s="6"/>
    </row>
    <row r="10251" spans="55:55" hidden="1" x14ac:dyDescent="0.2">
      <c r="BC10251" s="6"/>
    </row>
    <row r="10252" spans="55:55" hidden="1" x14ac:dyDescent="0.2">
      <c r="BC10252" s="6"/>
    </row>
    <row r="10253" spans="55:55" hidden="1" x14ac:dyDescent="0.2">
      <c r="BC10253" s="6"/>
    </row>
    <row r="10254" spans="55:55" hidden="1" x14ac:dyDescent="0.2">
      <c r="BC10254" s="6"/>
    </row>
    <row r="10255" spans="55:55" hidden="1" x14ac:dyDescent="0.2">
      <c r="BC10255" s="6"/>
    </row>
    <row r="10256" spans="55:55" hidden="1" x14ac:dyDescent="0.2">
      <c r="BC10256" s="6"/>
    </row>
    <row r="10257" spans="55:55" hidden="1" x14ac:dyDescent="0.2">
      <c r="BC10257" s="6"/>
    </row>
    <row r="10258" spans="55:55" hidden="1" x14ac:dyDescent="0.2">
      <c r="BC10258" s="6"/>
    </row>
    <row r="10259" spans="55:55" hidden="1" x14ac:dyDescent="0.2">
      <c r="BC10259" s="6"/>
    </row>
    <row r="10260" spans="55:55" hidden="1" x14ac:dyDescent="0.2">
      <c r="BC10260" s="6"/>
    </row>
    <row r="10261" spans="55:55" hidden="1" x14ac:dyDescent="0.2">
      <c r="BC10261" s="6"/>
    </row>
    <row r="10262" spans="55:55" hidden="1" x14ac:dyDescent="0.2">
      <c r="BC10262" s="6"/>
    </row>
    <row r="10263" spans="55:55" hidden="1" x14ac:dyDescent="0.2">
      <c r="BC10263" s="6"/>
    </row>
    <row r="10264" spans="55:55" hidden="1" x14ac:dyDescent="0.2">
      <c r="BC10264" s="6"/>
    </row>
    <row r="10265" spans="55:55" hidden="1" x14ac:dyDescent="0.2">
      <c r="BC10265" s="6"/>
    </row>
    <row r="10266" spans="55:55" hidden="1" x14ac:dyDescent="0.2">
      <c r="BC10266" s="6"/>
    </row>
    <row r="10267" spans="55:55" hidden="1" x14ac:dyDescent="0.2">
      <c r="BC10267" s="6"/>
    </row>
    <row r="10268" spans="55:55" hidden="1" x14ac:dyDescent="0.2">
      <c r="BC10268" s="6"/>
    </row>
    <row r="10269" spans="55:55" hidden="1" x14ac:dyDescent="0.2">
      <c r="BC10269" s="6"/>
    </row>
    <row r="10270" spans="55:55" hidden="1" x14ac:dyDescent="0.2">
      <c r="BC10270" s="6"/>
    </row>
    <row r="10271" spans="55:55" hidden="1" x14ac:dyDescent="0.2">
      <c r="BC10271" s="6"/>
    </row>
    <row r="10272" spans="55:55" hidden="1" x14ac:dyDescent="0.2">
      <c r="BC10272" s="6"/>
    </row>
    <row r="10273" spans="55:55" hidden="1" x14ac:dyDescent="0.2">
      <c r="BC10273" s="6"/>
    </row>
    <row r="10274" spans="55:55" hidden="1" x14ac:dyDescent="0.2">
      <c r="BC10274" s="6"/>
    </row>
    <row r="10275" spans="55:55" hidden="1" x14ac:dyDescent="0.2">
      <c r="BC10275" s="6"/>
    </row>
    <row r="10276" spans="55:55" hidden="1" x14ac:dyDescent="0.2">
      <c r="BC10276" s="6"/>
    </row>
    <row r="10277" spans="55:55" hidden="1" x14ac:dyDescent="0.2">
      <c r="BC10277" s="6"/>
    </row>
    <row r="10278" spans="55:55" hidden="1" x14ac:dyDescent="0.2">
      <c r="BC10278" s="6"/>
    </row>
    <row r="10279" spans="55:55" hidden="1" x14ac:dyDescent="0.2">
      <c r="BC10279" s="6"/>
    </row>
    <row r="10280" spans="55:55" hidden="1" x14ac:dyDescent="0.2">
      <c r="BC10280" s="6"/>
    </row>
    <row r="10281" spans="55:55" hidden="1" x14ac:dyDescent="0.2">
      <c r="BC10281" s="6"/>
    </row>
    <row r="10282" spans="55:55" hidden="1" x14ac:dyDescent="0.2">
      <c r="BC10282" s="6"/>
    </row>
    <row r="10283" spans="55:55" hidden="1" x14ac:dyDescent="0.2">
      <c r="BC10283" s="6"/>
    </row>
    <row r="10284" spans="55:55" hidden="1" x14ac:dyDescent="0.2">
      <c r="BC10284" s="6"/>
    </row>
    <row r="10285" spans="55:55" hidden="1" x14ac:dyDescent="0.2">
      <c r="BC10285" s="6"/>
    </row>
    <row r="10286" spans="55:55" hidden="1" x14ac:dyDescent="0.2">
      <c r="BC10286" s="6"/>
    </row>
    <row r="10287" spans="55:55" hidden="1" x14ac:dyDescent="0.2">
      <c r="BC10287" s="6"/>
    </row>
    <row r="10288" spans="55:55" hidden="1" x14ac:dyDescent="0.2">
      <c r="BC10288" s="6"/>
    </row>
    <row r="10289" spans="55:55" hidden="1" x14ac:dyDescent="0.2">
      <c r="BC10289" s="6"/>
    </row>
    <row r="10290" spans="55:55" hidden="1" x14ac:dyDescent="0.2">
      <c r="BC10290" s="6"/>
    </row>
    <row r="10291" spans="55:55" hidden="1" x14ac:dyDescent="0.2">
      <c r="BC10291" s="6"/>
    </row>
    <row r="10292" spans="55:55" hidden="1" x14ac:dyDescent="0.2">
      <c r="BC10292" s="6"/>
    </row>
    <row r="10293" spans="55:55" hidden="1" x14ac:dyDescent="0.2">
      <c r="BC10293" s="6"/>
    </row>
    <row r="10294" spans="55:55" hidden="1" x14ac:dyDescent="0.2">
      <c r="BC10294" s="6"/>
    </row>
    <row r="10295" spans="55:55" hidden="1" x14ac:dyDescent="0.2">
      <c r="BC10295" s="6"/>
    </row>
    <row r="10296" spans="55:55" hidden="1" x14ac:dyDescent="0.2">
      <c r="BC10296" s="6"/>
    </row>
    <row r="10297" spans="55:55" hidden="1" x14ac:dyDescent="0.2">
      <c r="BC10297" s="6"/>
    </row>
    <row r="10298" spans="55:55" hidden="1" x14ac:dyDescent="0.2">
      <c r="BC10298" s="6"/>
    </row>
    <row r="10299" spans="55:55" hidden="1" x14ac:dyDescent="0.2">
      <c r="BC10299" s="6"/>
    </row>
    <row r="10300" spans="55:55" hidden="1" x14ac:dyDescent="0.2">
      <c r="BC10300" s="6"/>
    </row>
    <row r="10301" spans="55:55" hidden="1" x14ac:dyDescent="0.2">
      <c r="BC10301" s="6"/>
    </row>
    <row r="10302" spans="55:55" hidden="1" x14ac:dyDescent="0.2">
      <c r="BC10302" s="6"/>
    </row>
    <row r="10303" spans="55:55" hidden="1" x14ac:dyDescent="0.2">
      <c r="BC10303" s="6"/>
    </row>
    <row r="10304" spans="55:55" hidden="1" x14ac:dyDescent="0.2">
      <c r="BC10304" s="6"/>
    </row>
    <row r="10305" spans="55:55" hidden="1" x14ac:dyDescent="0.2">
      <c r="BC10305" s="6"/>
    </row>
    <row r="10306" spans="55:55" hidden="1" x14ac:dyDescent="0.2">
      <c r="BC10306" s="6"/>
    </row>
    <row r="10307" spans="55:55" hidden="1" x14ac:dyDescent="0.2">
      <c r="BC10307" s="6"/>
    </row>
    <row r="10308" spans="55:55" hidden="1" x14ac:dyDescent="0.2">
      <c r="BC10308" s="6"/>
    </row>
    <row r="10309" spans="55:55" hidden="1" x14ac:dyDescent="0.2">
      <c r="BC10309" s="6"/>
    </row>
    <row r="10310" spans="55:55" hidden="1" x14ac:dyDescent="0.2">
      <c r="BC10310" s="6"/>
    </row>
    <row r="10311" spans="55:55" hidden="1" x14ac:dyDescent="0.2">
      <c r="BC10311" s="6"/>
    </row>
    <row r="10312" spans="55:55" hidden="1" x14ac:dyDescent="0.2">
      <c r="BC10312" s="6"/>
    </row>
    <row r="10313" spans="55:55" hidden="1" x14ac:dyDescent="0.2">
      <c r="BC10313" s="6"/>
    </row>
    <row r="10314" spans="55:55" hidden="1" x14ac:dyDescent="0.2">
      <c r="BC10314" s="6"/>
    </row>
    <row r="10315" spans="55:55" hidden="1" x14ac:dyDescent="0.2">
      <c r="BC10315" s="6"/>
    </row>
    <row r="10316" spans="55:55" hidden="1" x14ac:dyDescent="0.2">
      <c r="BC10316" s="6"/>
    </row>
    <row r="10317" spans="55:55" hidden="1" x14ac:dyDescent="0.2">
      <c r="BC10317" s="6"/>
    </row>
    <row r="10318" spans="55:55" hidden="1" x14ac:dyDescent="0.2">
      <c r="BC10318" s="6"/>
    </row>
    <row r="10319" spans="55:55" hidden="1" x14ac:dyDescent="0.2">
      <c r="BC10319" s="6"/>
    </row>
    <row r="10320" spans="55:55" hidden="1" x14ac:dyDescent="0.2">
      <c r="BC10320" s="6"/>
    </row>
    <row r="10321" spans="55:55" hidden="1" x14ac:dyDescent="0.2">
      <c r="BC10321" s="6"/>
    </row>
    <row r="10322" spans="55:55" hidden="1" x14ac:dyDescent="0.2">
      <c r="BC10322" s="6"/>
    </row>
    <row r="10323" spans="55:55" hidden="1" x14ac:dyDescent="0.2">
      <c r="BC10323" s="6"/>
    </row>
    <row r="10324" spans="55:55" hidden="1" x14ac:dyDescent="0.2">
      <c r="BC10324" s="6"/>
    </row>
    <row r="10325" spans="55:55" hidden="1" x14ac:dyDescent="0.2">
      <c r="BC10325" s="6"/>
    </row>
    <row r="10326" spans="55:55" hidden="1" x14ac:dyDescent="0.2">
      <c r="BC10326" s="6"/>
    </row>
    <row r="10327" spans="55:55" hidden="1" x14ac:dyDescent="0.2">
      <c r="BC10327" s="6"/>
    </row>
    <row r="10328" spans="55:55" hidden="1" x14ac:dyDescent="0.2">
      <c r="BC10328" s="6"/>
    </row>
    <row r="10329" spans="55:55" hidden="1" x14ac:dyDescent="0.2">
      <c r="BC10329" s="6"/>
    </row>
    <row r="10330" spans="55:55" hidden="1" x14ac:dyDescent="0.2">
      <c r="BC10330" s="6"/>
    </row>
    <row r="10331" spans="55:55" hidden="1" x14ac:dyDescent="0.2">
      <c r="BC10331" s="6"/>
    </row>
    <row r="10332" spans="55:55" hidden="1" x14ac:dyDescent="0.2">
      <c r="BC10332" s="6"/>
    </row>
    <row r="10333" spans="55:55" hidden="1" x14ac:dyDescent="0.2">
      <c r="BC10333" s="6"/>
    </row>
    <row r="10334" spans="55:55" hidden="1" x14ac:dyDescent="0.2">
      <c r="BC10334" s="6"/>
    </row>
    <row r="10335" spans="55:55" hidden="1" x14ac:dyDescent="0.2">
      <c r="BC10335" s="6"/>
    </row>
    <row r="10336" spans="55:55" hidden="1" x14ac:dyDescent="0.2">
      <c r="BC10336" s="6"/>
    </row>
    <row r="10337" spans="55:55" hidden="1" x14ac:dyDescent="0.2">
      <c r="BC10337" s="6"/>
    </row>
    <row r="10338" spans="55:55" hidden="1" x14ac:dyDescent="0.2">
      <c r="BC10338" s="6"/>
    </row>
    <row r="10339" spans="55:55" hidden="1" x14ac:dyDescent="0.2">
      <c r="BC10339" s="6"/>
    </row>
    <row r="10340" spans="55:55" hidden="1" x14ac:dyDescent="0.2">
      <c r="BC10340" s="6"/>
    </row>
    <row r="10341" spans="55:55" hidden="1" x14ac:dyDescent="0.2">
      <c r="BC10341" s="6"/>
    </row>
    <row r="10342" spans="55:55" hidden="1" x14ac:dyDescent="0.2">
      <c r="BC10342" s="6"/>
    </row>
    <row r="10343" spans="55:55" hidden="1" x14ac:dyDescent="0.2">
      <c r="BC10343" s="6"/>
    </row>
    <row r="10344" spans="55:55" hidden="1" x14ac:dyDescent="0.2">
      <c r="BC10344" s="6"/>
    </row>
    <row r="10345" spans="55:55" hidden="1" x14ac:dyDescent="0.2">
      <c r="BC10345" s="6"/>
    </row>
    <row r="10346" spans="55:55" hidden="1" x14ac:dyDescent="0.2">
      <c r="BC10346" s="6"/>
    </row>
    <row r="10347" spans="55:55" hidden="1" x14ac:dyDescent="0.2">
      <c r="BC10347" s="6"/>
    </row>
    <row r="10348" spans="55:55" hidden="1" x14ac:dyDescent="0.2">
      <c r="BC10348" s="6"/>
    </row>
    <row r="10349" spans="55:55" hidden="1" x14ac:dyDescent="0.2">
      <c r="BC10349" s="6"/>
    </row>
    <row r="10350" spans="55:55" hidden="1" x14ac:dyDescent="0.2">
      <c r="BC10350" s="6"/>
    </row>
    <row r="10351" spans="55:55" hidden="1" x14ac:dyDescent="0.2">
      <c r="BC10351" s="6"/>
    </row>
    <row r="10352" spans="55:55" hidden="1" x14ac:dyDescent="0.2">
      <c r="BC10352" s="6"/>
    </row>
    <row r="10353" spans="55:55" hidden="1" x14ac:dyDescent="0.2">
      <c r="BC10353" s="6"/>
    </row>
    <row r="10354" spans="55:55" hidden="1" x14ac:dyDescent="0.2">
      <c r="BC10354" s="6"/>
    </row>
    <row r="10355" spans="55:55" hidden="1" x14ac:dyDescent="0.2">
      <c r="BC10355" s="6"/>
    </row>
    <row r="10356" spans="55:55" hidden="1" x14ac:dyDescent="0.2">
      <c r="BC10356" s="6"/>
    </row>
    <row r="10357" spans="55:55" hidden="1" x14ac:dyDescent="0.2">
      <c r="BC10357" s="6"/>
    </row>
    <row r="10358" spans="55:55" hidden="1" x14ac:dyDescent="0.2">
      <c r="BC10358" s="6"/>
    </row>
    <row r="10359" spans="55:55" hidden="1" x14ac:dyDescent="0.2">
      <c r="BC10359" s="6"/>
    </row>
    <row r="10360" spans="55:55" hidden="1" x14ac:dyDescent="0.2">
      <c r="BC10360" s="6"/>
    </row>
    <row r="10361" spans="55:55" hidden="1" x14ac:dyDescent="0.2">
      <c r="BC10361" s="6"/>
    </row>
    <row r="10362" spans="55:55" hidden="1" x14ac:dyDescent="0.2">
      <c r="BC10362" s="6"/>
    </row>
    <row r="10363" spans="55:55" hidden="1" x14ac:dyDescent="0.2">
      <c r="BC10363" s="6"/>
    </row>
    <row r="10364" spans="55:55" hidden="1" x14ac:dyDescent="0.2">
      <c r="BC10364" s="6"/>
    </row>
    <row r="10365" spans="55:55" hidden="1" x14ac:dyDescent="0.2">
      <c r="BC10365" s="6"/>
    </row>
    <row r="10366" spans="55:55" hidden="1" x14ac:dyDescent="0.2">
      <c r="BC10366" s="6"/>
    </row>
    <row r="10367" spans="55:55" hidden="1" x14ac:dyDescent="0.2">
      <c r="BC10367" s="6"/>
    </row>
    <row r="10368" spans="55:55" hidden="1" x14ac:dyDescent="0.2">
      <c r="BC10368" s="6"/>
    </row>
    <row r="10369" spans="55:55" hidden="1" x14ac:dyDescent="0.2">
      <c r="BC10369" s="6"/>
    </row>
    <row r="10370" spans="55:55" hidden="1" x14ac:dyDescent="0.2">
      <c r="BC10370" s="6"/>
    </row>
    <row r="10371" spans="55:55" hidden="1" x14ac:dyDescent="0.2">
      <c r="BC10371" s="6"/>
    </row>
    <row r="10372" spans="55:55" hidden="1" x14ac:dyDescent="0.2">
      <c r="BC10372" s="6"/>
    </row>
    <row r="10373" spans="55:55" hidden="1" x14ac:dyDescent="0.2">
      <c r="BC10373" s="6"/>
    </row>
    <row r="10374" spans="55:55" hidden="1" x14ac:dyDescent="0.2">
      <c r="BC10374" s="6"/>
    </row>
    <row r="10375" spans="55:55" hidden="1" x14ac:dyDescent="0.2">
      <c r="BC10375" s="6"/>
    </row>
    <row r="10376" spans="55:55" hidden="1" x14ac:dyDescent="0.2">
      <c r="BC10376" s="6"/>
    </row>
    <row r="10377" spans="55:55" hidden="1" x14ac:dyDescent="0.2">
      <c r="BC10377" s="6"/>
    </row>
    <row r="10378" spans="55:55" hidden="1" x14ac:dyDescent="0.2">
      <c r="BC10378" s="6"/>
    </row>
    <row r="10379" spans="55:55" hidden="1" x14ac:dyDescent="0.2">
      <c r="BC10379" s="6"/>
    </row>
    <row r="10380" spans="55:55" hidden="1" x14ac:dyDescent="0.2">
      <c r="BC10380" s="6"/>
    </row>
    <row r="10381" spans="55:55" hidden="1" x14ac:dyDescent="0.2">
      <c r="BC10381" s="6"/>
    </row>
    <row r="10382" spans="55:55" hidden="1" x14ac:dyDescent="0.2">
      <c r="BC10382" s="6"/>
    </row>
    <row r="10383" spans="55:55" hidden="1" x14ac:dyDescent="0.2">
      <c r="BC10383" s="6"/>
    </row>
    <row r="10384" spans="55:55" hidden="1" x14ac:dyDescent="0.2">
      <c r="BC10384" s="6"/>
    </row>
    <row r="10385" spans="55:55" hidden="1" x14ac:dyDescent="0.2">
      <c r="BC10385" s="6"/>
    </row>
    <row r="10386" spans="55:55" hidden="1" x14ac:dyDescent="0.2">
      <c r="BC10386" s="6"/>
    </row>
    <row r="10387" spans="55:55" hidden="1" x14ac:dyDescent="0.2">
      <c r="BC10387" s="6"/>
    </row>
    <row r="10388" spans="55:55" hidden="1" x14ac:dyDescent="0.2">
      <c r="BC10388" s="6"/>
    </row>
    <row r="10389" spans="55:55" hidden="1" x14ac:dyDescent="0.2">
      <c r="BC10389" s="6"/>
    </row>
    <row r="10390" spans="55:55" hidden="1" x14ac:dyDescent="0.2">
      <c r="BC10390" s="6"/>
    </row>
    <row r="10391" spans="55:55" hidden="1" x14ac:dyDescent="0.2">
      <c r="BC10391" s="6"/>
    </row>
    <row r="10392" spans="55:55" hidden="1" x14ac:dyDescent="0.2">
      <c r="BC10392" s="6"/>
    </row>
    <row r="10393" spans="55:55" hidden="1" x14ac:dyDescent="0.2">
      <c r="BC10393" s="6"/>
    </row>
    <row r="10394" spans="55:55" hidden="1" x14ac:dyDescent="0.2">
      <c r="BC10394" s="6"/>
    </row>
    <row r="10395" spans="55:55" hidden="1" x14ac:dyDescent="0.2">
      <c r="BC10395" s="6"/>
    </row>
    <row r="10396" spans="55:55" hidden="1" x14ac:dyDescent="0.2">
      <c r="BC10396" s="6"/>
    </row>
    <row r="10397" spans="55:55" hidden="1" x14ac:dyDescent="0.2">
      <c r="BC10397" s="6"/>
    </row>
    <row r="10398" spans="55:55" hidden="1" x14ac:dyDescent="0.2">
      <c r="BC10398" s="6"/>
    </row>
    <row r="10399" spans="55:55" hidden="1" x14ac:dyDescent="0.2">
      <c r="BC10399" s="6"/>
    </row>
    <row r="10400" spans="55:55" hidden="1" x14ac:dyDescent="0.2">
      <c r="BC10400" s="6"/>
    </row>
    <row r="10401" spans="55:55" hidden="1" x14ac:dyDescent="0.2">
      <c r="BC10401" s="6"/>
    </row>
    <row r="10402" spans="55:55" hidden="1" x14ac:dyDescent="0.2">
      <c r="BC10402" s="6"/>
    </row>
    <row r="10403" spans="55:55" hidden="1" x14ac:dyDescent="0.2">
      <c r="BC10403" s="6"/>
    </row>
    <row r="10404" spans="55:55" hidden="1" x14ac:dyDescent="0.2">
      <c r="BC10404" s="6"/>
    </row>
    <row r="10405" spans="55:55" hidden="1" x14ac:dyDescent="0.2">
      <c r="BC10405" s="6"/>
    </row>
    <row r="10406" spans="55:55" hidden="1" x14ac:dyDescent="0.2">
      <c r="BC10406" s="6"/>
    </row>
    <row r="10407" spans="55:55" hidden="1" x14ac:dyDescent="0.2">
      <c r="BC10407" s="6"/>
    </row>
    <row r="10408" spans="55:55" hidden="1" x14ac:dyDescent="0.2">
      <c r="BC10408" s="6"/>
    </row>
    <row r="10409" spans="55:55" hidden="1" x14ac:dyDescent="0.2">
      <c r="BC10409" s="6"/>
    </row>
    <row r="10410" spans="55:55" hidden="1" x14ac:dyDescent="0.2">
      <c r="BC10410" s="6"/>
    </row>
    <row r="10411" spans="55:55" hidden="1" x14ac:dyDescent="0.2">
      <c r="BC10411" s="6"/>
    </row>
    <row r="10412" spans="55:55" hidden="1" x14ac:dyDescent="0.2">
      <c r="BC10412" s="6"/>
    </row>
    <row r="10413" spans="55:55" hidden="1" x14ac:dyDescent="0.2">
      <c r="BC10413" s="6"/>
    </row>
    <row r="10414" spans="55:55" hidden="1" x14ac:dyDescent="0.2">
      <c r="BC10414" s="6"/>
    </row>
    <row r="10415" spans="55:55" hidden="1" x14ac:dyDescent="0.2">
      <c r="BC10415" s="6"/>
    </row>
    <row r="10416" spans="55:55" hidden="1" x14ac:dyDescent="0.2">
      <c r="BC10416" s="6"/>
    </row>
    <row r="10417" spans="55:55" hidden="1" x14ac:dyDescent="0.2">
      <c r="BC10417" s="6"/>
    </row>
    <row r="10418" spans="55:55" hidden="1" x14ac:dyDescent="0.2">
      <c r="BC10418" s="6"/>
    </row>
    <row r="10419" spans="55:55" hidden="1" x14ac:dyDescent="0.2">
      <c r="BC10419" s="6"/>
    </row>
    <row r="10420" spans="55:55" hidden="1" x14ac:dyDescent="0.2">
      <c r="BC10420" s="6"/>
    </row>
    <row r="10421" spans="55:55" hidden="1" x14ac:dyDescent="0.2">
      <c r="BC10421" s="6"/>
    </row>
    <row r="10422" spans="55:55" hidden="1" x14ac:dyDescent="0.2">
      <c r="BC10422" s="6"/>
    </row>
    <row r="10423" spans="55:55" hidden="1" x14ac:dyDescent="0.2">
      <c r="BC10423" s="6"/>
    </row>
    <row r="10424" spans="55:55" hidden="1" x14ac:dyDescent="0.2">
      <c r="BC10424" s="6"/>
    </row>
    <row r="10425" spans="55:55" hidden="1" x14ac:dyDescent="0.2">
      <c r="BC10425" s="6"/>
    </row>
    <row r="10426" spans="55:55" hidden="1" x14ac:dyDescent="0.2">
      <c r="BC10426" s="6"/>
    </row>
    <row r="10427" spans="55:55" hidden="1" x14ac:dyDescent="0.2">
      <c r="BC10427" s="6"/>
    </row>
    <row r="10428" spans="55:55" hidden="1" x14ac:dyDescent="0.2">
      <c r="BC10428" s="6"/>
    </row>
    <row r="10429" spans="55:55" hidden="1" x14ac:dyDescent="0.2">
      <c r="BC10429" s="6"/>
    </row>
    <row r="10430" spans="55:55" hidden="1" x14ac:dyDescent="0.2">
      <c r="BC10430" s="6"/>
    </row>
    <row r="10431" spans="55:55" hidden="1" x14ac:dyDescent="0.2">
      <c r="BC10431" s="6"/>
    </row>
    <row r="10432" spans="55:55" hidden="1" x14ac:dyDescent="0.2">
      <c r="BC10432" s="6"/>
    </row>
    <row r="10433" spans="55:55" hidden="1" x14ac:dyDescent="0.2">
      <c r="BC10433" s="6"/>
    </row>
    <row r="10434" spans="55:55" hidden="1" x14ac:dyDescent="0.2">
      <c r="BC10434" s="6"/>
    </row>
    <row r="10435" spans="55:55" hidden="1" x14ac:dyDescent="0.2">
      <c r="BC10435" s="6"/>
    </row>
    <row r="10436" spans="55:55" hidden="1" x14ac:dyDescent="0.2">
      <c r="BC10436" s="6"/>
    </row>
    <row r="10437" spans="55:55" hidden="1" x14ac:dyDescent="0.2">
      <c r="BC10437" s="6"/>
    </row>
    <row r="10438" spans="55:55" hidden="1" x14ac:dyDescent="0.2">
      <c r="BC10438" s="6"/>
    </row>
    <row r="10439" spans="55:55" hidden="1" x14ac:dyDescent="0.2">
      <c r="BC10439" s="6"/>
    </row>
    <row r="10440" spans="55:55" hidden="1" x14ac:dyDescent="0.2">
      <c r="BC10440" s="6"/>
    </row>
    <row r="10441" spans="55:55" hidden="1" x14ac:dyDescent="0.2">
      <c r="BC10441" s="6"/>
    </row>
    <row r="10442" spans="55:55" hidden="1" x14ac:dyDescent="0.2">
      <c r="BC10442" s="6"/>
    </row>
    <row r="10443" spans="55:55" hidden="1" x14ac:dyDescent="0.2">
      <c r="BC10443" s="6"/>
    </row>
    <row r="10444" spans="55:55" hidden="1" x14ac:dyDescent="0.2">
      <c r="BC10444" s="6"/>
    </row>
    <row r="10445" spans="55:55" hidden="1" x14ac:dyDescent="0.2">
      <c r="BC10445" s="6"/>
    </row>
    <row r="10446" spans="55:55" hidden="1" x14ac:dyDescent="0.2">
      <c r="BC10446" s="6"/>
    </row>
    <row r="10447" spans="55:55" hidden="1" x14ac:dyDescent="0.2">
      <c r="BC10447" s="6"/>
    </row>
    <row r="10448" spans="55:55" hidden="1" x14ac:dyDescent="0.2">
      <c r="BC10448" s="6"/>
    </row>
    <row r="10449" spans="55:55" hidden="1" x14ac:dyDescent="0.2">
      <c r="BC10449" s="6"/>
    </row>
    <row r="10450" spans="55:55" hidden="1" x14ac:dyDescent="0.2">
      <c r="BC10450" s="6"/>
    </row>
    <row r="10451" spans="55:55" hidden="1" x14ac:dyDescent="0.2">
      <c r="BC10451" s="6"/>
    </row>
    <row r="10452" spans="55:55" hidden="1" x14ac:dyDescent="0.2">
      <c r="BC10452" s="6"/>
    </row>
    <row r="10453" spans="55:55" hidden="1" x14ac:dyDescent="0.2">
      <c r="BC10453" s="6"/>
    </row>
    <row r="10454" spans="55:55" hidden="1" x14ac:dyDescent="0.2">
      <c r="BC10454" s="6"/>
    </row>
    <row r="10455" spans="55:55" hidden="1" x14ac:dyDescent="0.2">
      <c r="BC10455" s="6"/>
    </row>
    <row r="10456" spans="55:55" hidden="1" x14ac:dyDescent="0.2">
      <c r="BC10456" s="6"/>
    </row>
    <row r="10457" spans="55:55" hidden="1" x14ac:dyDescent="0.2">
      <c r="BC10457" s="6"/>
    </row>
    <row r="10458" spans="55:55" hidden="1" x14ac:dyDescent="0.2">
      <c r="BC10458" s="6"/>
    </row>
    <row r="10459" spans="55:55" hidden="1" x14ac:dyDescent="0.2">
      <c r="BC10459" s="6"/>
    </row>
    <row r="10460" spans="55:55" hidden="1" x14ac:dyDescent="0.2">
      <c r="BC10460" s="6"/>
    </row>
    <row r="10461" spans="55:55" hidden="1" x14ac:dyDescent="0.2">
      <c r="BC10461" s="6"/>
    </row>
    <row r="10462" spans="55:55" hidden="1" x14ac:dyDescent="0.2">
      <c r="BC10462" s="6"/>
    </row>
    <row r="10463" spans="55:55" hidden="1" x14ac:dyDescent="0.2">
      <c r="BC10463" s="6"/>
    </row>
    <row r="10464" spans="55:55" hidden="1" x14ac:dyDescent="0.2">
      <c r="BC10464" s="6"/>
    </row>
    <row r="10465" spans="55:55" hidden="1" x14ac:dyDescent="0.2">
      <c r="BC10465" s="6"/>
    </row>
    <row r="10466" spans="55:55" hidden="1" x14ac:dyDescent="0.2">
      <c r="BC10466" s="6"/>
    </row>
    <row r="10467" spans="55:55" hidden="1" x14ac:dyDescent="0.2">
      <c r="BC10467" s="6"/>
    </row>
    <row r="10468" spans="55:55" hidden="1" x14ac:dyDescent="0.2">
      <c r="BC10468" s="6"/>
    </row>
    <row r="10469" spans="55:55" hidden="1" x14ac:dyDescent="0.2">
      <c r="BC10469" s="6"/>
    </row>
    <row r="10470" spans="55:55" hidden="1" x14ac:dyDescent="0.2">
      <c r="BC10470" s="6"/>
    </row>
    <row r="10471" spans="55:55" hidden="1" x14ac:dyDescent="0.2">
      <c r="BC10471" s="6"/>
    </row>
    <row r="10472" spans="55:55" hidden="1" x14ac:dyDescent="0.2">
      <c r="BC10472" s="6"/>
    </row>
    <row r="10473" spans="55:55" hidden="1" x14ac:dyDescent="0.2">
      <c r="BC10473" s="6"/>
    </row>
    <row r="10474" spans="55:55" hidden="1" x14ac:dyDescent="0.2">
      <c r="BC10474" s="6"/>
    </row>
    <row r="10475" spans="55:55" hidden="1" x14ac:dyDescent="0.2">
      <c r="BC10475" s="6"/>
    </row>
    <row r="10476" spans="55:55" hidden="1" x14ac:dyDescent="0.2">
      <c r="BC10476" s="6"/>
    </row>
    <row r="10477" spans="55:55" hidden="1" x14ac:dyDescent="0.2">
      <c r="BC10477" s="6"/>
    </row>
    <row r="10478" spans="55:55" hidden="1" x14ac:dyDescent="0.2">
      <c r="BC10478" s="6"/>
    </row>
    <row r="10479" spans="55:55" hidden="1" x14ac:dyDescent="0.2">
      <c r="BC10479" s="6"/>
    </row>
    <row r="10480" spans="55:55" hidden="1" x14ac:dyDescent="0.2">
      <c r="BC10480" s="6"/>
    </row>
    <row r="10481" spans="55:55" hidden="1" x14ac:dyDescent="0.2">
      <c r="BC10481" s="6"/>
    </row>
    <row r="10482" spans="55:55" hidden="1" x14ac:dyDescent="0.2">
      <c r="BC10482" s="6"/>
    </row>
    <row r="10483" spans="55:55" hidden="1" x14ac:dyDescent="0.2">
      <c r="BC10483" s="6"/>
    </row>
    <row r="10484" spans="55:55" hidden="1" x14ac:dyDescent="0.2">
      <c r="BC10484" s="6"/>
    </row>
    <row r="10485" spans="55:55" hidden="1" x14ac:dyDescent="0.2">
      <c r="BC10485" s="6"/>
    </row>
    <row r="10486" spans="55:55" hidden="1" x14ac:dyDescent="0.2">
      <c r="BC10486" s="6"/>
    </row>
    <row r="10487" spans="55:55" hidden="1" x14ac:dyDescent="0.2">
      <c r="BC10487" s="6"/>
    </row>
    <row r="10488" spans="55:55" hidden="1" x14ac:dyDescent="0.2">
      <c r="BC10488" s="6"/>
    </row>
    <row r="10489" spans="55:55" hidden="1" x14ac:dyDescent="0.2">
      <c r="BC10489" s="6"/>
    </row>
    <row r="10490" spans="55:55" hidden="1" x14ac:dyDescent="0.2">
      <c r="BC10490" s="6"/>
    </row>
    <row r="10491" spans="55:55" hidden="1" x14ac:dyDescent="0.2">
      <c r="BC10491" s="6"/>
    </row>
    <row r="10492" spans="55:55" hidden="1" x14ac:dyDescent="0.2">
      <c r="BC10492" s="6"/>
    </row>
    <row r="10493" spans="55:55" hidden="1" x14ac:dyDescent="0.2">
      <c r="BC10493" s="6"/>
    </row>
    <row r="10494" spans="55:55" hidden="1" x14ac:dyDescent="0.2">
      <c r="BC10494" s="6"/>
    </row>
    <row r="10495" spans="55:55" hidden="1" x14ac:dyDescent="0.2">
      <c r="BC10495" s="6"/>
    </row>
    <row r="10496" spans="55:55" hidden="1" x14ac:dyDescent="0.2">
      <c r="BC10496" s="6"/>
    </row>
    <row r="10497" spans="55:55" hidden="1" x14ac:dyDescent="0.2">
      <c r="BC10497" s="6"/>
    </row>
    <row r="10498" spans="55:55" hidden="1" x14ac:dyDescent="0.2">
      <c r="BC10498" s="6"/>
    </row>
    <row r="10499" spans="55:55" hidden="1" x14ac:dyDescent="0.2">
      <c r="BC10499" s="6"/>
    </row>
    <row r="10500" spans="55:55" hidden="1" x14ac:dyDescent="0.2">
      <c r="BC10500" s="6"/>
    </row>
    <row r="10501" spans="55:55" hidden="1" x14ac:dyDescent="0.2">
      <c r="BC10501" s="6"/>
    </row>
    <row r="10502" spans="55:55" hidden="1" x14ac:dyDescent="0.2">
      <c r="BC10502" s="6"/>
    </row>
    <row r="10503" spans="55:55" hidden="1" x14ac:dyDescent="0.2">
      <c r="BC10503" s="6"/>
    </row>
    <row r="10504" spans="55:55" hidden="1" x14ac:dyDescent="0.2">
      <c r="BC10504" s="6"/>
    </row>
    <row r="10505" spans="55:55" hidden="1" x14ac:dyDescent="0.2">
      <c r="BC10505" s="6"/>
    </row>
    <row r="10506" spans="55:55" hidden="1" x14ac:dyDescent="0.2">
      <c r="BC10506" s="6"/>
    </row>
    <row r="10507" spans="55:55" hidden="1" x14ac:dyDescent="0.2">
      <c r="BC10507" s="6"/>
    </row>
    <row r="10508" spans="55:55" hidden="1" x14ac:dyDescent="0.2">
      <c r="BC10508" s="6"/>
    </row>
    <row r="10509" spans="55:55" hidden="1" x14ac:dyDescent="0.2">
      <c r="BC10509" s="6"/>
    </row>
    <row r="10510" spans="55:55" hidden="1" x14ac:dyDescent="0.2">
      <c r="BC10510" s="6"/>
    </row>
    <row r="10511" spans="55:55" hidden="1" x14ac:dyDescent="0.2">
      <c r="BC10511" s="6"/>
    </row>
    <row r="10512" spans="55:55" hidden="1" x14ac:dyDescent="0.2">
      <c r="BC10512" s="6"/>
    </row>
    <row r="10513" spans="55:55" hidden="1" x14ac:dyDescent="0.2">
      <c r="BC10513" s="6"/>
    </row>
    <row r="10514" spans="55:55" hidden="1" x14ac:dyDescent="0.2">
      <c r="BC10514" s="6"/>
    </row>
    <row r="10515" spans="55:55" hidden="1" x14ac:dyDescent="0.2">
      <c r="BC10515" s="6"/>
    </row>
    <row r="10516" spans="55:55" hidden="1" x14ac:dyDescent="0.2">
      <c r="BC10516" s="6"/>
    </row>
    <row r="10517" spans="55:55" hidden="1" x14ac:dyDescent="0.2">
      <c r="BC10517" s="6"/>
    </row>
    <row r="10518" spans="55:55" hidden="1" x14ac:dyDescent="0.2">
      <c r="BC10518" s="6"/>
    </row>
    <row r="10519" spans="55:55" hidden="1" x14ac:dyDescent="0.2">
      <c r="BC10519" s="6"/>
    </row>
    <row r="10520" spans="55:55" hidden="1" x14ac:dyDescent="0.2">
      <c r="BC10520" s="6"/>
    </row>
    <row r="10521" spans="55:55" hidden="1" x14ac:dyDescent="0.2">
      <c r="BC10521" s="6"/>
    </row>
    <row r="10522" spans="55:55" hidden="1" x14ac:dyDescent="0.2">
      <c r="BC10522" s="6"/>
    </row>
    <row r="10523" spans="55:55" hidden="1" x14ac:dyDescent="0.2">
      <c r="BC10523" s="6"/>
    </row>
    <row r="10524" spans="55:55" hidden="1" x14ac:dyDescent="0.2">
      <c r="BC10524" s="6"/>
    </row>
    <row r="10525" spans="55:55" hidden="1" x14ac:dyDescent="0.2">
      <c r="BC10525" s="6"/>
    </row>
    <row r="10526" spans="55:55" hidden="1" x14ac:dyDescent="0.2">
      <c r="BC10526" s="6"/>
    </row>
    <row r="10527" spans="55:55" hidden="1" x14ac:dyDescent="0.2">
      <c r="BC10527" s="6"/>
    </row>
    <row r="10528" spans="55:55" hidden="1" x14ac:dyDescent="0.2">
      <c r="BC10528" s="6"/>
    </row>
    <row r="10529" spans="55:55" hidden="1" x14ac:dyDescent="0.2">
      <c r="BC10529" s="6"/>
    </row>
    <row r="10530" spans="55:55" hidden="1" x14ac:dyDescent="0.2">
      <c r="BC10530" s="6"/>
    </row>
    <row r="10531" spans="55:55" hidden="1" x14ac:dyDescent="0.2">
      <c r="BC10531" s="6"/>
    </row>
    <row r="10532" spans="55:55" hidden="1" x14ac:dyDescent="0.2">
      <c r="BC10532" s="6"/>
    </row>
    <row r="10533" spans="55:55" hidden="1" x14ac:dyDescent="0.2">
      <c r="BC10533" s="6"/>
    </row>
    <row r="10534" spans="55:55" hidden="1" x14ac:dyDescent="0.2">
      <c r="BC10534" s="6"/>
    </row>
    <row r="10535" spans="55:55" hidden="1" x14ac:dyDescent="0.2">
      <c r="BC10535" s="6"/>
    </row>
    <row r="10536" spans="55:55" hidden="1" x14ac:dyDescent="0.2">
      <c r="BC10536" s="6"/>
    </row>
    <row r="10537" spans="55:55" hidden="1" x14ac:dyDescent="0.2">
      <c r="BC10537" s="6"/>
    </row>
    <row r="10538" spans="55:55" hidden="1" x14ac:dyDescent="0.2">
      <c r="BC10538" s="6"/>
    </row>
    <row r="10539" spans="55:55" hidden="1" x14ac:dyDescent="0.2">
      <c r="BC10539" s="6"/>
    </row>
    <row r="10540" spans="55:55" hidden="1" x14ac:dyDescent="0.2">
      <c r="BC10540" s="6"/>
    </row>
    <row r="10541" spans="55:55" hidden="1" x14ac:dyDescent="0.2">
      <c r="BC10541" s="6"/>
    </row>
    <row r="10542" spans="55:55" hidden="1" x14ac:dyDescent="0.2">
      <c r="BC10542" s="6"/>
    </row>
    <row r="10543" spans="55:55" hidden="1" x14ac:dyDescent="0.2">
      <c r="BC10543" s="6"/>
    </row>
    <row r="10544" spans="55:55" hidden="1" x14ac:dyDescent="0.2">
      <c r="BC10544" s="6"/>
    </row>
    <row r="10545" spans="55:55" hidden="1" x14ac:dyDescent="0.2">
      <c r="BC10545" s="6"/>
    </row>
    <row r="10546" spans="55:55" hidden="1" x14ac:dyDescent="0.2">
      <c r="BC10546" s="6"/>
    </row>
    <row r="10547" spans="55:55" hidden="1" x14ac:dyDescent="0.2">
      <c r="BC10547" s="6"/>
    </row>
    <row r="10548" spans="55:55" hidden="1" x14ac:dyDescent="0.2">
      <c r="BC10548" s="6"/>
    </row>
    <row r="10549" spans="55:55" hidden="1" x14ac:dyDescent="0.2">
      <c r="BC10549" s="6"/>
    </row>
    <row r="10550" spans="55:55" hidden="1" x14ac:dyDescent="0.2">
      <c r="BC10550" s="6"/>
    </row>
    <row r="10551" spans="55:55" hidden="1" x14ac:dyDescent="0.2">
      <c r="BC10551" s="6"/>
    </row>
    <row r="10552" spans="55:55" hidden="1" x14ac:dyDescent="0.2">
      <c r="BC10552" s="6"/>
    </row>
    <row r="10553" spans="55:55" hidden="1" x14ac:dyDescent="0.2">
      <c r="BC10553" s="6"/>
    </row>
    <row r="10554" spans="55:55" hidden="1" x14ac:dyDescent="0.2">
      <c r="BC10554" s="6"/>
    </row>
    <row r="10555" spans="55:55" hidden="1" x14ac:dyDescent="0.2">
      <c r="BC10555" s="6"/>
    </row>
    <row r="10556" spans="55:55" hidden="1" x14ac:dyDescent="0.2">
      <c r="BC10556" s="6"/>
    </row>
    <row r="10557" spans="55:55" hidden="1" x14ac:dyDescent="0.2">
      <c r="BC10557" s="6"/>
    </row>
    <row r="10558" spans="55:55" hidden="1" x14ac:dyDescent="0.2">
      <c r="BC10558" s="6"/>
    </row>
    <row r="10559" spans="55:55" hidden="1" x14ac:dyDescent="0.2">
      <c r="BC10559" s="6"/>
    </row>
    <row r="10560" spans="55:55" hidden="1" x14ac:dyDescent="0.2">
      <c r="BC10560" s="6"/>
    </row>
    <row r="10561" spans="55:55" hidden="1" x14ac:dyDescent="0.2">
      <c r="BC10561" s="6"/>
    </row>
    <row r="10562" spans="55:55" hidden="1" x14ac:dyDescent="0.2">
      <c r="BC10562" s="6"/>
    </row>
    <row r="10563" spans="55:55" hidden="1" x14ac:dyDescent="0.2">
      <c r="BC10563" s="6"/>
    </row>
    <row r="10564" spans="55:55" hidden="1" x14ac:dyDescent="0.2">
      <c r="BC10564" s="6"/>
    </row>
    <row r="10565" spans="55:55" hidden="1" x14ac:dyDescent="0.2">
      <c r="BC10565" s="6"/>
    </row>
    <row r="10566" spans="55:55" hidden="1" x14ac:dyDescent="0.2">
      <c r="BC10566" s="6"/>
    </row>
    <row r="10567" spans="55:55" hidden="1" x14ac:dyDescent="0.2">
      <c r="BC10567" s="6"/>
    </row>
    <row r="10568" spans="55:55" hidden="1" x14ac:dyDescent="0.2">
      <c r="BC10568" s="6"/>
    </row>
    <row r="10569" spans="55:55" hidden="1" x14ac:dyDescent="0.2">
      <c r="BC10569" s="6"/>
    </row>
    <row r="10570" spans="55:55" hidden="1" x14ac:dyDescent="0.2">
      <c r="BC10570" s="6"/>
    </row>
    <row r="10571" spans="55:55" hidden="1" x14ac:dyDescent="0.2">
      <c r="BC10571" s="6"/>
    </row>
    <row r="10572" spans="55:55" hidden="1" x14ac:dyDescent="0.2">
      <c r="BC10572" s="6"/>
    </row>
    <row r="10573" spans="55:55" hidden="1" x14ac:dyDescent="0.2">
      <c r="BC10573" s="6"/>
    </row>
    <row r="10574" spans="55:55" hidden="1" x14ac:dyDescent="0.2">
      <c r="BC10574" s="6"/>
    </row>
    <row r="10575" spans="55:55" hidden="1" x14ac:dyDescent="0.2">
      <c r="BC10575" s="6"/>
    </row>
    <row r="10576" spans="55:55" hidden="1" x14ac:dyDescent="0.2">
      <c r="BC10576" s="6"/>
    </row>
    <row r="10577" spans="55:55" hidden="1" x14ac:dyDescent="0.2">
      <c r="BC10577" s="6"/>
    </row>
    <row r="10578" spans="55:55" hidden="1" x14ac:dyDescent="0.2">
      <c r="BC10578" s="6"/>
    </row>
    <row r="10579" spans="55:55" hidden="1" x14ac:dyDescent="0.2">
      <c r="BC10579" s="6"/>
    </row>
    <row r="10580" spans="55:55" hidden="1" x14ac:dyDescent="0.2">
      <c r="BC10580" s="6"/>
    </row>
    <row r="10581" spans="55:55" hidden="1" x14ac:dyDescent="0.2">
      <c r="BC10581" s="6"/>
    </row>
    <row r="10582" spans="55:55" hidden="1" x14ac:dyDescent="0.2">
      <c r="BC10582" s="6"/>
    </row>
    <row r="10583" spans="55:55" hidden="1" x14ac:dyDescent="0.2">
      <c r="BC10583" s="6"/>
    </row>
    <row r="10584" spans="55:55" hidden="1" x14ac:dyDescent="0.2">
      <c r="BC10584" s="6"/>
    </row>
    <row r="10585" spans="55:55" hidden="1" x14ac:dyDescent="0.2">
      <c r="BC10585" s="6"/>
    </row>
    <row r="10586" spans="55:55" hidden="1" x14ac:dyDescent="0.2">
      <c r="BC10586" s="6"/>
    </row>
    <row r="10587" spans="55:55" hidden="1" x14ac:dyDescent="0.2">
      <c r="BC10587" s="6"/>
    </row>
    <row r="10588" spans="55:55" hidden="1" x14ac:dyDescent="0.2">
      <c r="BC10588" s="6"/>
    </row>
    <row r="10589" spans="55:55" hidden="1" x14ac:dyDescent="0.2">
      <c r="BC10589" s="6"/>
    </row>
    <row r="10590" spans="55:55" hidden="1" x14ac:dyDescent="0.2">
      <c r="BC10590" s="6"/>
    </row>
    <row r="10591" spans="55:55" hidden="1" x14ac:dyDescent="0.2">
      <c r="BC10591" s="6"/>
    </row>
    <row r="10592" spans="55:55" hidden="1" x14ac:dyDescent="0.2">
      <c r="BC10592" s="6"/>
    </row>
    <row r="10593" spans="55:55" hidden="1" x14ac:dyDescent="0.2">
      <c r="BC10593" s="6"/>
    </row>
    <row r="10594" spans="55:55" hidden="1" x14ac:dyDescent="0.2">
      <c r="BC10594" s="6"/>
    </row>
    <row r="10595" spans="55:55" hidden="1" x14ac:dyDescent="0.2">
      <c r="BC10595" s="6"/>
    </row>
    <row r="10596" spans="55:55" hidden="1" x14ac:dyDescent="0.2">
      <c r="BC10596" s="6"/>
    </row>
    <row r="10597" spans="55:55" hidden="1" x14ac:dyDescent="0.2">
      <c r="BC10597" s="6"/>
    </row>
    <row r="10598" spans="55:55" hidden="1" x14ac:dyDescent="0.2">
      <c r="BC10598" s="6"/>
    </row>
    <row r="10599" spans="55:55" hidden="1" x14ac:dyDescent="0.2">
      <c r="BC10599" s="6"/>
    </row>
    <row r="10600" spans="55:55" hidden="1" x14ac:dyDescent="0.2">
      <c r="BC10600" s="6"/>
    </row>
    <row r="10601" spans="55:55" hidden="1" x14ac:dyDescent="0.2">
      <c r="BC10601" s="6"/>
    </row>
    <row r="10602" spans="55:55" hidden="1" x14ac:dyDescent="0.2">
      <c r="BC10602" s="6"/>
    </row>
    <row r="10603" spans="55:55" hidden="1" x14ac:dyDescent="0.2">
      <c r="BC10603" s="6"/>
    </row>
    <row r="10604" spans="55:55" hidden="1" x14ac:dyDescent="0.2">
      <c r="BC10604" s="6"/>
    </row>
    <row r="10605" spans="55:55" hidden="1" x14ac:dyDescent="0.2">
      <c r="BC10605" s="6"/>
    </row>
    <row r="10606" spans="55:55" hidden="1" x14ac:dyDescent="0.2">
      <c r="BC10606" s="6"/>
    </row>
    <row r="10607" spans="55:55" hidden="1" x14ac:dyDescent="0.2">
      <c r="BC10607" s="6"/>
    </row>
    <row r="10608" spans="55:55" hidden="1" x14ac:dyDescent="0.2">
      <c r="BC10608" s="6"/>
    </row>
    <row r="10609" spans="55:55" hidden="1" x14ac:dyDescent="0.2">
      <c r="BC10609" s="6"/>
    </row>
    <row r="10610" spans="55:55" hidden="1" x14ac:dyDescent="0.2">
      <c r="BC10610" s="6"/>
    </row>
    <row r="10611" spans="55:55" hidden="1" x14ac:dyDescent="0.2">
      <c r="BC10611" s="6"/>
    </row>
    <row r="10612" spans="55:55" hidden="1" x14ac:dyDescent="0.2">
      <c r="BC10612" s="6"/>
    </row>
    <row r="10613" spans="55:55" hidden="1" x14ac:dyDescent="0.2">
      <c r="BC10613" s="6"/>
    </row>
    <row r="10614" spans="55:55" hidden="1" x14ac:dyDescent="0.2">
      <c r="BC10614" s="6"/>
    </row>
    <row r="10615" spans="55:55" hidden="1" x14ac:dyDescent="0.2">
      <c r="BC10615" s="6"/>
    </row>
    <row r="10616" spans="55:55" hidden="1" x14ac:dyDescent="0.2">
      <c r="BC10616" s="6"/>
    </row>
    <row r="10617" spans="55:55" hidden="1" x14ac:dyDescent="0.2">
      <c r="BC10617" s="6"/>
    </row>
    <row r="10618" spans="55:55" hidden="1" x14ac:dyDescent="0.2">
      <c r="BC10618" s="6"/>
    </row>
    <row r="10619" spans="55:55" hidden="1" x14ac:dyDescent="0.2">
      <c r="BC10619" s="6"/>
    </row>
    <row r="10620" spans="55:55" hidden="1" x14ac:dyDescent="0.2">
      <c r="BC10620" s="6"/>
    </row>
    <row r="10621" spans="55:55" hidden="1" x14ac:dyDescent="0.2">
      <c r="BC10621" s="6"/>
    </row>
    <row r="10622" spans="55:55" hidden="1" x14ac:dyDescent="0.2">
      <c r="BC10622" s="6"/>
    </row>
    <row r="10623" spans="55:55" hidden="1" x14ac:dyDescent="0.2">
      <c r="BC10623" s="6"/>
    </row>
    <row r="10624" spans="55:55" hidden="1" x14ac:dyDescent="0.2">
      <c r="BC10624" s="6"/>
    </row>
    <row r="10625" spans="55:55" hidden="1" x14ac:dyDescent="0.2">
      <c r="BC10625" s="6"/>
    </row>
    <row r="10626" spans="55:55" hidden="1" x14ac:dyDescent="0.2">
      <c r="BC10626" s="6"/>
    </row>
    <row r="10627" spans="55:55" hidden="1" x14ac:dyDescent="0.2">
      <c r="BC10627" s="6"/>
    </row>
    <row r="10628" spans="55:55" hidden="1" x14ac:dyDescent="0.2">
      <c r="BC10628" s="6"/>
    </row>
    <row r="10629" spans="55:55" hidden="1" x14ac:dyDescent="0.2">
      <c r="BC10629" s="6"/>
    </row>
    <row r="10630" spans="55:55" hidden="1" x14ac:dyDescent="0.2">
      <c r="BC10630" s="6"/>
    </row>
    <row r="10631" spans="55:55" hidden="1" x14ac:dyDescent="0.2">
      <c r="BC10631" s="6"/>
    </row>
    <row r="10632" spans="55:55" hidden="1" x14ac:dyDescent="0.2">
      <c r="BC10632" s="6"/>
    </row>
    <row r="10633" spans="55:55" hidden="1" x14ac:dyDescent="0.2">
      <c r="BC10633" s="6"/>
    </row>
    <row r="10634" spans="55:55" hidden="1" x14ac:dyDescent="0.2">
      <c r="BC10634" s="6"/>
    </row>
    <row r="10635" spans="55:55" hidden="1" x14ac:dyDescent="0.2">
      <c r="BC10635" s="6"/>
    </row>
    <row r="10636" spans="55:55" hidden="1" x14ac:dyDescent="0.2">
      <c r="BC10636" s="6"/>
    </row>
    <row r="10637" spans="55:55" hidden="1" x14ac:dyDescent="0.2">
      <c r="BC10637" s="6"/>
    </row>
    <row r="10638" spans="55:55" hidden="1" x14ac:dyDescent="0.2">
      <c r="BC10638" s="6"/>
    </row>
    <row r="10639" spans="55:55" hidden="1" x14ac:dyDescent="0.2">
      <c r="BC10639" s="6"/>
    </row>
    <row r="10640" spans="55:55" hidden="1" x14ac:dyDescent="0.2">
      <c r="BC10640" s="6"/>
    </row>
    <row r="10641" spans="55:55" hidden="1" x14ac:dyDescent="0.2">
      <c r="BC10641" s="6"/>
    </row>
    <row r="10642" spans="55:55" hidden="1" x14ac:dyDescent="0.2">
      <c r="BC10642" s="6"/>
    </row>
    <row r="10643" spans="55:55" hidden="1" x14ac:dyDescent="0.2">
      <c r="BC10643" s="6"/>
    </row>
    <row r="10644" spans="55:55" hidden="1" x14ac:dyDescent="0.2">
      <c r="BC10644" s="6"/>
    </row>
    <row r="10645" spans="55:55" hidden="1" x14ac:dyDescent="0.2">
      <c r="BC10645" s="6"/>
    </row>
    <row r="10646" spans="55:55" hidden="1" x14ac:dyDescent="0.2">
      <c r="BC10646" s="6"/>
    </row>
    <row r="10647" spans="55:55" hidden="1" x14ac:dyDescent="0.2">
      <c r="BC10647" s="6"/>
    </row>
    <row r="10648" spans="55:55" hidden="1" x14ac:dyDescent="0.2">
      <c r="BC10648" s="6"/>
    </row>
    <row r="10649" spans="55:55" hidden="1" x14ac:dyDescent="0.2">
      <c r="BC10649" s="6"/>
    </row>
    <row r="10650" spans="55:55" hidden="1" x14ac:dyDescent="0.2">
      <c r="BC10650" s="6"/>
    </row>
    <row r="10651" spans="55:55" hidden="1" x14ac:dyDescent="0.2">
      <c r="BC10651" s="6"/>
    </row>
    <row r="10652" spans="55:55" hidden="1" x14ac:dyDescent="0.2">
      <c r="BC10652" s="6"/>
    </row>
    <row r="10653" spans="55:55" hidden="1" x14ac:dyDescent="0.2">
      <c r="BC10653" s="6"/>
    </row>
    <row r="10654" spans="55:55" hidden="1" x14ac:dyDescent="0.2">
      <c r="BC10654" s="6"/>
    </row>
    <row r="10655" spans="55:55" hidden="1" x14ac:dyDescent="0.2">
      <c r="BC10655" s="6"/>
    </row>
    <row r="10656" spans="55:55" hidden="1" x14ac:dyDescent="0.2">
      <c r="BC10656" s="6"/>
    </row>
    <row r="10657" spans="55:55" hidden="1" x14ac:dyDescent="0.2">
      <c r="BC10657" s="6"/>
    </row>
    <row r="10658" spans="55:55" hidden="1" x14ac:dyDescent="0.2">
      <c r="BC10658" s="6"/>
    </row>
    <row r="10659" spans="55:55" hidden="1" x14ac:dyDescent="0.2">
      <c r="BC10659" s="6"/>
    </row>
    <row r="10660" spans="55:55" hidden="1" x14ac:dyDescent="0.2">
      <c r="BC10660" s="6"/>
    </row>
    <row r="10661" spans="55:55" hidden="1" x14ac:dyDescent="0.2">
      <c r="BC10661" s="6"/>
    </row>
    <row r="10662" spans="55:55" hidden="1" x14ac:dyDescent="0.2">
      <c r="BC10662" s="6"/>
    </row>
    <row r="10663" spans="55:55" hidden="1" x14ac:dyDescent="0.2">
      <c r="BC10663" s="6"/>
    </row>
    <row r="10664" spans="55:55" hidden="1" x14ac:dyDescent="0.2">
      <c r="BC10664" s="6"/>
    </row>
    <row r="10665" spans="55:55" hidden="1" x14ac:dyDescent="0.2">
      <c r="BC10665" s="6"/>
    </row>
    <row r="10666" spans="55:55" hidden="1" x14ac:dyDescent="0.2">
      <c r="BC10666" s="6"/>
    </row>
    <row r="10667" spans="55:55" hidden="1" x14ac:dyDescent="0.2">
      <c r="BC10667" s="6"/>
    </row>
    <row r="10668" spans="55:55" hidden="1" x14ac:dyDescent="0.2">
      <c r="BC10668" s="6"/>
    </row>
    <row r="10669" spans="55:55" hidden="1" x14ac:dyDescent="0.2">
      <c r="BC10669" s="6"/>
    </row>
    <row r="10670" spans="55:55" hidden="1" x14ac:dyDescent="0.2">
      <c r="BC10670" s="6"/>
    </row>
    <row r="10671" spans="55:55" hidden="1" x14ac:dyDescent="0.2">
      <c r="BC10671" s="6"/>
    </row>
    <row r="10672" spans="55:55" hidden="1" x14ac:dyDescent="0.2">
      <c r="BC10672" s="6"/>
    </row>
    <row r="10673" spans="55:55" hidden="1" x14ac:dyDescent="0.2">
      <c r="BC10673" s="6"/>
    </row>
    <row r="10674" spans="55:55" hidden="1" x14ac:dyDescent="0.2">
      <c r="BC10674" s="6"/>
    </row>
    <row r="10675" spans="55:55" hidden="1" x14ac:dyDescent="0.2">
      <c r="BC10675" s="6"/>
    </row>
    <row r="10676" spans="55:55" hidden="1" x14ac:dyDescent="0.2">
      <c r="BC10676" s="6"/>
    </row>
    <row r="10677" spans="55:55" hidden="1" x14ac:dyDescent="0.2">
      <c r="BC10677" s="6"/>
    </row>
    <row r="10678" spans="55:55" hidden="1" x14ac:dyDescent="0.2">
      <c r="BC10678" s="6"/>
    </row>
    <row r="10679" spans="55:55" hidden="1" x14ac:dyDescent="0.2">
      <c r="BC10679" s="6"/>
    </row>
    <row r="10680" spans="55:55" hidden="1" x14ac:dyDescent="0.2">
      <c r="BC10680" s="6"/>
    </row>
    <row r="10681" spans="55:55" hidden="1" x14ac:dyDescent="0.2">
      <c r="BC10681" s="6"/>
    </row>
    <row r="10682" spans="55:55" hidden="1" x14ac:dyDescent="0.2">
      <c r="BC10682" s="6"/>
    </row>
    <row r="10683" spans="55:55" hidden="1" x14ac:dyDescent="0.2">
      <c r="BC10683" s="6"/>
    </row>
    <row r="10684" spans="55:55" hidden="1" x14ac:dyDescent="0.2">
      <c r="BC10684" s="6"/>
    </row>
    <row r="10685" spans="55:55" hidden="1" x14ac:dyDescent="0.2">
      <c r="BC10685" s="6"/>
    </row>
    <row r="10686" spans="55:55" hidden="1" x14ac:dyDescent="0.2">
      <c r="BC10686" s="6"/>
    </row>
    <row r="10687" spans="55:55" hidden="1" x14ac:dyDescent="0.2">
      <c r="BC10687" s="6"/>
    </row>
    <row r="10688" spans="55:55" hidden="1" x14ac:dyDescent="0.2">
      <c r="BC10688" s="6"/>
    </row>
    <row r="10689" spans="55:55" hidden="1" x14ac:dyDescent="0.2">
      <c r="BC10689" s="6"/>
    </row>
    <row r="10690" spans="55:55" hidden="1" x14ac:dyDescent="0.2">
      <c r="BC10690" s="6"/>
    </row>
    <row r="10691" spans="55:55" hidden="1" x14ac:dyDescent="0.2">
      <c r="BC10691" s="6"/>
    </row>
    <row r="10692" spans="55:55" hidden="1" x14ac:dyDescent="0.2">
      <c r="BC10692" s="6"/>
    </row>
    <row r="10693" spans="55:55" hidden="1" x14ac:dyDescent="0.2">
      <c r="BC10693" s="6"/>
    </row>
    <row r="10694" spans="55:55" hidden="1" x14ac:dyDescent="0.2">
      <c r="BC10694" s="6"/>
    </row>
    <row r="10695" spans="55:55" hidden="1" x14ac:dyDescent="0.2">
      <c r="BC10695" s="6"/>
    </row>
    <row r="10696" spans="55:55" hidden="1" x14ac:dyDescent="0.2">
      <c r="BC10696" s="6"/>
    </row>
    <row r="10697" spans="55:55" hidden="1" x14ac:dyDescent="0.2">
      <c r="BC10697" s="6"/>
    </row>
    <row r="10698" spans="55:55" hidden="1" x14ac:dyDescent="0.2">
      <c r="BC10698" s="6"/>
    </row>
    <row r="10699" spans="55:55" hidden="1" x14ac:dyDescent="0.2">
      <c r="BC10699" s="6"/>
    </row>
    <row r="10700" spans="55:55" hidden="1" x14ac:dyDescent="0.2">
      <c r="BC10700" s="6"/>
    </row>
    <row r="10701" spans="55:55" hidden="1" x14ac:dyDescent="0.2">
      <c r="BC10701" s="6"/>
    </row>
    <row r="10702" spans="55:55" hidden="1" x14ac:dyDescent="0.2">
      <c r="BC10702" s="6"/>
    </row>
    <row r="10703" spans="55:55" hidden="1" x14ac:dyDescent="0.2">
      <c r="BC10703" s="6"/>
    </row>
    <row r="10704" spans="55:55" hidden="1" x14ac:dyDescent="0.2">
      <c r="BC10704" s="6"/>
    </row>
    <row r="10705" spans="55:55" hidden="1" x14ac:dyDescent="0.2">
      <c r="BC10705" s="6"/>
    </row>
    <row r="10706" spans="55:55" hidden="1" x14ac:dyDescent="0.2">
      <c r="BC10706" s="6"/>
    </row>
    <row r="10707" spans="55:55" hidden="1" x14ac:dyDescent="0.2">
      <c r="BC10707" s="6"/>
    </row>
    <row r="10708" spans="55:55" hidden="1" x14ac:dyDescent="0.2">
      <c r="BC10708" s="6"/>
    </row>
    <row r="10709" spans="55:55" hidden="1" x14ac:dyDescent="0.2">
      <c r="BC10709" s="6"/>
    </row>
    <row r="10710" spans="55:55" hidden="1" x14ac:dyDescent="0.2">
      <c r="BC10710" s="6"/>
    </row>
    <row r="10711" spans="55:55" hidden="1" x14ac:dyDescent="0.2">
      <c r="BC10711" s="6"/>
    </row>
    <row r="10712" spans="55:55" hidden="1" x14ac:dyDescent="0.2">
      <c r="BC10712" s="6"/>
    </row>
    <row r="10713" spans="55:55" hidden="1" x14ac:dyDescent="0.2">
      <c r="BC10713" s="6"/>
    </row>
    <row r="10714" spans="55:55" hidden="1" x14ac:dyDescent="0.2">
      <c r="BC10714" s="6"/>
    </row>
    <row r="10715" spans="55:55" hidden="1" x14ac:dyDescent="0.2">
      <c r="BC10715" s="6"/>
    </row>
    <row r="10716" spans="55:55" hidden="1" x14ac:dyDescent="0.2">
      <c r="BC10716" s="6"/>
    </row>
    <row r="10717" spans="55:55" hidden="1" x14ac:dyDescent="0.2">
      <c r="BC10717" s="6"/>
    </row>
    <row r="10718" spans="55:55" hidden="1" x14ac:dyDescent="0.2">
      <c r="BC10718" s="6"/>
    </row>
    <row r="10719" spans="55:55" hidden="1" x14ac:dyDescent="0.2">
      <c r="BC10719" s="6"/>
    </row>
    <row r="10720" spans="55:55" hidden="1" x14ac:dyDescent="0.2">
      <c r="BC10720" s="6"/>
    </row>
    <row r="10721" spans="55:55" hidden="1" x14ac:dyDescent="0.2">
      <c r="BC10721" s="6"/>
    </row>
    <row r="10722" spans="55:55" hidden="1" x14ac:dyDescent="0.2">
      <c r="BC10722" s="6"/>
    </row>
    <row r="10723" spans="55:55" hidden="1" x14ac:dyDescent="0.2">
      <c r="BC10723" s="6"/>
    </row>
    <row r="10724" spans="55:55" hidden="1" x14ac:dyDescent="0.2">
      <c r="BC10724" s="6"/>
    </row>
    <row r="10725" spans="55:55" hidden="1" x14ac:dyDescent="0.2">
      <c r="BC10725" s="6"/>
    </row>
    <row r="10726" spans="55:55" hidden="1" x14ac:dyDescent="0.2">
      <c r="BC10726" s="6"/>
    </row>
    <row r="10727" spans="55:55" hidden="1" x14ac:dyDescent="0.2">
      <c r="BC10727" s="6"/>
    </row>
    <row r="10728" spans="55:55" hidden="1" x14ac:dyDescent="0.2">
      <c r="BC10728" s="6"/>
    </row>
    <row r="10729" spans="55:55" hidden="1" x14ac:dyDescent="0.2">
      <c r="BC10729" s="6"/>
    </row>
    <row r="10730" spans="55:55" hidden="1" x14ac:dyDescent="0.2">
      <c r="BC10730" s="6"/>
    </row>
    <row r="10731" spans="55:55" hidden="1" x14ac:dyDescent="0.2">
      <c r="BC10731" s="6"/>
    </row>
    <row r="10732" spans="55:55" hidden="1" x14ac:dyDescent="0.2">
      <c r="BC10732" s="6"/>
    </row>
    <row r="10733" spans="55:55" hidden="1" x14ac:dyDescent="0.2">
      <c r="BC10733" s="6"/>
    </row>
    <row r="10734" spans="55:55" hidden="1" x14ac:dyDescent="0.2">
      <c r="BC10734" s="6"/>
    </row>
    <row r="10735" spans="55:55" hidden="1" x14ac:dyDescent="0.2">
      <c r="BC10735" s="6"/>
    </row>
    <row r="10736" spans="55:55" hidden="1" x14ac:dyDescent="0.2">
      <c r="BC10736" s="6"/>
    </row>
    <row r="10737" spans="55:55" hidden="1" x14ac:dyDescent="0.2">
      <c r="BC10737" s="6"/>
    </row>
    <row r="10738" spans="55:55" hidden="1" x14ac:dyDescent="0.2">
      <c r="BC10738" s="6"/>
    </row>
    <row r="10739" spans="55:55" hidden="1" x14ac:dyDescent="0.2">
      <c r="BC10739" s="6"/>
    </row>
    <row r="10740" spans="55:55" hidden="1" x14ac:dyDescent="0.2">
      <c r="BC10740" s="6"/>
    </row>
    <row r="10741" spans="55:55" hidden="1" x14ac:dyDescent="0.2">
      <c r="BC10741" s="6"/>
    </row>
    <row r="10742" spans="55:55" hidden="1" x14ac:dyDescent="0.2">
      <c r="BC10742" s="6"/>
    </row>
    <row r="10743" spans="55:55" hidden="1" x14ac:dyDescent="0.2">
      <c r="BC10743" s="6"/>
    </row>
    <row r="10744" spans="55:55" hidden="1" x14ac:dyDescent="0.2">
      <c r="BC10744" s="6"/>
    </row>
    <row r="10745" spans="55:55" hidden="1" x14ac:dyDescent="0.2">
      <c r="BC10745" s="6"/>
    </row>
    <row r="10746" spans="55:55" hidden="1" x14ac:dyDescent="0.2">
      <c r="BC10746" s="6"/>
    </row>
    <row r="10747" spans="55:55" hidden="1" x14ac:dyDescent="0.2">
      <c r="BC10747" s="6"/>
    </row>
    <row r="10748" spans="55:55" hidden="1" x14ac:dyDescent="0.2">
      <c r="BC10748" s="6"/>
    </row>
    <row r="10749" spans="55:55" hidden="1" x14ac:dyDescent="0.2">
      <c r="BC10749" s="6"/>
    </row>
    <row r="10750" spans="55:55" hidden="1" x14ac:dyDescent="0.2">
      <c r="BC10750" s="6"/>
    </row>
    <row r="10751" spans="55:55" hidden="1" x14ac:dyDescent="0.2">
      <c r="BC10751" s="6"/>
    </row>
    <row r="10752" spans="55:55" hidden="1" x14ac:dyDescent="0.2">
      <c r="BC10752" s="6"/>
    </row>
    <row r="10753" spans="55:55" hidden="1" x14ac:dyDescent="0.2">
      <c r="BC10753" s="6"/>
    </row>
    <row r="10754" spans="55:55" hidden="1" x14ac:dyDescent="0.2">
      <c r="BC10754" s="6"/>
    </row>
    <row r="10755" spans="55:55" hidden="1" x14ac:dyDescent="0.2">
      <c r="BC10755" s="6"/>
    </row>
    <row r="10756" spans="55:55" hidden="1" x14ac:dyDescent="0.2">
      <c r="BC10756" s="6"/>
    </row>
    <row r="10757" spans="55:55" hidden="1" x14ac:dyDescent="0.2">
      <c r="BC10757" s="6"/>
    </row>
    <row r="10758" spans="55:55" hidden="1" x14ac:dyDescent="0.2">
      <c r="BC10758" s="6"/>
    </row>
    <row r="10759" spans="55:55" hidden="1" x14ac:dyDescent="0.2">
      <c r="BC10759" s="6"/>
    </row>
    <row r="10760" spans="55:55" hidden="1" x14ac:dyDescent="0.2">
      <c r="BC10760" s="6"/>
    </row>
    <row r="10761" spans="55:55" hidden="1" x14ac:dyDescent="0.2">
      <c r="BC10761" s="6"/>
    </row>
    <row r="10762" spans="55:55" hidden="1" x14ac:dyDescent="0.2">
      <c r="BC10762" s="6"/>
    </row>
    <row r="10763" spans="55:55" hidden="1" x14ac:dyDescent="0.2">
      <c r="BC10763" s="6"/>
    </row>
    <row r="10764" spans="55:55" hidden="1" x14ac:dyDescent="0.2">
      <c r="BC10764" s="6"/>
    </row>
    <row r="10765" spans="55:55" hidden="1" x14ac:dyDescent="0.2">
      <c r="BC10765" s="6"/>
    </row>
    <row r="10766" spans="55:55" hidden="1" x14ac:dyDescent="0.2">
      <c r="BC10766" s="6"/>
    </row>
    <row r="10767" spans="55:55" hidden="1" x14ac:dyDescent="0.2">
      <c r="BC10767" s="6"/>
    </row>
    <row r="10768" spans="55:55" hidden="1" x14ac:dyDescent="0.2">
      <c r="BC10768" s="6"/>
    </row>
    <row r="10769" spans="55:55" hidden="1" x14ac:dyDescent="0.2">
      <c r="BC10769" s="6"/>
    </row>
    <row r="10770" spans="55:55" hidden="1" x14ac:dyDescent="0.2">
      <c r="BC10770" s="6"/>
    </row>
    <row r="10771" spans="55:55" hidden="1" x14ac:dyDescent="0.2">
      <c r="BC10771" s="6"/>
    </row>
    <row r="10772" spans="55:55" hidden="1" x14ac:dyDescent="0.2">
      <c r="BC10772" s="6"/>
    </row>
    <row r="10773" spans="55:55" hidden="1" x14ac:dyDescent="0.2">
      <c r="BC10773" s="6"/>
    </row>
    <row r="10774" spans="55:55" hidden="1" x14ac:dyDescent="0.2">
      <c r="BC10774" s="6"/>
    </row>
    <row r="10775" spans="55:55" hidden="1" x14ac:dyDescent="0.2">
      <c r="BC10775" s="6"/>
    </row>
    <row r="10776" spans="55:55" hidden="1" x14ac:dyDescent="0.2">
      <c r="BC10776" s="6"/>
    </row>
    <row r="10777" spans="55:55" hidden="1" x14ac:dyDescent="0.2">
      <c r="BC10777" s="6"/>
    </row>
    <row r="10778" spans="55:55" hidden="1" x14ac:dyDescent="0.2">
      <c r="BC10778" s="6"/>
    </row>
    <row r="10779" spans="55:55" hidden="1" x14ac:dyDescent="0.2">
      <c r="BC10779" s="6"/>
    </row>
    <row r="10780" spans="55:55" hidden="1" x14ac:dyDescent="0.2">
      <c r="BC10780" s="6"/>
    </row>
    <row r="10781" spans="55:55" hidden="1" x14ac:dyDescent="0.2">
      <c r="BC10781" s="6"/>
    </row>
    <row r="10782" spans="55:55" hidden="1" x14ac:dyDescent="0.2">
      <c r="BC10782" s="6"/>
    </row>
    <row r="10783" spans="55:55" hidden="1" x14ac:dyDescent="0.2">
      <c r="BC10783" s="6"/>
    </row>
    <row r="10784" spans="55:55" hidden="1" x14ac:dyDescent="0.2">
      <c r="BC10784" s="6"/>
    </row>
    <row r="10785" spans="55:55" hidden="1" x14ac:dyDescent="0.2">
      <c r="BC10785" s="6"/>
    </row>
    <row r="10786" spans="55:55" hidden="1" x14ac:dyDescent="0.2">
      <c r="BC10786" s="6"/>
    </row>
    <row r="10787" spans="55:55" hidden="1" x14ac:dyDescent="0.2">
      <c r="BC10787" s="6"/>
    </row>
    <row r="10788" spans="55:55" hidden="1" x14ac:dyDescent="0.2">
      <c r="BC10788" s="6"/>
    </row>
    <row r="10789" spans="55:55" hidden="1" x14ac:dyDescent="0.2">
      <c r="BC10789" s="6"/>
    </row>
    <row r="10790" spans="55:55" hidden="1" x14ac:dyDescent="0.2">
      <c r="BC10790" s="6"/>
    </row>
    <row r="10791" spans="55:55" hidden="1" x14ac:dyDescent="0.2">
      <c r="BC10791" s="6"/>
    </row>
    <row r="10792" spans="55:55" hidden="1" x14ac:dyDescent="0.2">
      <c r="BC10792" s="6"/>
    </row>
    <row r="10793" spans="55:55" hidden="1" x14ac:dyDescent="0.2">
      <c r="BC10793" s="6"/>
    </row>
    <row r="10794" spans="55:55" hidden="1" x14ac:dyDescent="0.2">
      <c r="BC10794" s="6"/>
    </row>
    <row r="10795" spans="55:55" hidden="1" x14ac:dyDescent="0.2">
      <c r="BC10795" s="6"/>
    </row>
    <row r="10796" spans="55:55" hidden="1" x14ac:dyDescent="0.2">
      <c r="BC10796" s="6"/>
    </row>
    <row r="10797" spans="55:55" hidden="1" x14ac:dyDescent="0.2">
      <c r="BC10797" s="6"/>
    </row>
    <row r="10798" spans="55:55" hidden="1" x14ac:dyDescent="0.2">
      <c r="BC10798" s="6"/>
    </row>
    <row r="10799" spans="55:55" hidden="1" x14ac:dyDescent="0.2">
      <c r="BC10799" s="6"/>
    </row>
    <row r="10800" spans="55:55" hidden="1" x14ac:dyDescent="0.2">
      <c r="BC10800" s="6"/>
    </row>
    <row r="10801" spans="55:55" hidden="1" x14ac:dyDescent="0.2">
      <c r="BC10801" s="6"/>
    </row>
    <row r="10802" spans="55:55" hidden="1" x14ac:dyDescent="0.2">
      <c r="BC10802" s="6"/>
    </row>
    <row r="10803" spans="55:55" hidden="1" x14ac:dyDescent="0.2">
      <c r="BC10803" s="6"/>
    </row>
    <row r="10804" spans="55:55" hidden="1" x14ac:dyDescent="0.2">
      <c r="BC10804" s="6"/>
    </row>
    <row r="10805" spans="55:55" hidden="1" x14ac:dyDescent="0.2">
      <c r="BC10805" s="6"/>
    </row>
    <row r="10806" spans="55:55" hidden="1" x14ac:dyDescent="0.2">
      <c r="BC10806" s="6"/>
    </row>
    <row r="10807" spans="55:55" hidden="1" x14ac:dyDescent="0.2">
      <c r="BC10807" s="6"/>
    </row>
    <row r="10808" spans="55:55" hidden="1" x14ac:dyDescent="0.2">
      <c r="BC10808" s="6"/>
    </row>
    <row r="10809" spans="55:55" hidden="1" x14ac:dyDescent="0.2">
      <c r="BC10809" s="6"/>
    </row>
    <row r="10810" spans="55:55" hidden="1" x14ac:dyDescent="0.2">
      <c r="BC10810" s="6"/>
    </row>
    <row r="10811" spans="55:55" hidden="1" x14ac:dyDescent="0.2">
      <c r="BC10811" s="6"/>
    </row>
    <row r="10812" spans="55:55" hidden="1" x14ac:dyDescent="0.2">
      <c r="BC10812" s="6"/>
    </row>
    <row r="10813" spans="55:55" hidden="1" x14ac:dyDescent="0.2">
      <c r="BC10813" s="6"/>
    </row>
    <row r="10814" spans="55:55" hidden="1" x14ac:dyDescent="0.2">
      <c r="BC10814" s="6"/>
    </row>
    <row r="10815" spans="55:55" hidden="1" x14ac:dyDescent="0.2">
      <c r="BC10815" s="6"/>
    </row>
    <row r="10816" spans="55:55" hidden="1" x14ac:dyDescent="0.2">
      <c r="BC10816" s="6"/>
    </row>
    <row r="10817" spans="55:55" hidden="1" x14ac:dyDescent="0.2">
      <c r="BC10817" s="6"/>
    </row>
    <row r="10818" spans="55:55" hidden="1" x14ac:dyDescent="0.2">
      <c r="BC10818" s="6"/>
    </row>
    <row r="10819" spans="55:55" hidden="1" x14ac:dyDescent="0.2">
      <c r="BC10819" s="6"/>
    </row>
    <row r="10820" spans="55:55" hidden="1" x14ac:dyDescent="0.2">
      <c r="BC10820" s="6"/>
    </row>
    <row r="10821" spans="55:55" hidden="1" x14ac:dyDescent="0.2">
      <c r="BC10821" s="6"/>
    </row>
    <row r="10822" spans="55:55" hidden="1" x14ac:dyDescent="0.2">
      <c r="BC10822" s="6"/>
    </row>
    <row r="10823" spans="55:55" hidden="1" x14ac:dyDescent="0.2">
      <c r="BC10823" s="6"/>
    </row>
    <row r="10824" spans="55:55" hidden="1" x14ac:dyDescent="0.2">
      <c r="BC10824" s="6"/>
    </row>
    <row r="10825" spans="55:55" hidden="1" x14ac:dyDescent="0.2">
      <c r="BC10825" s="6"/>
    </row>
    <row r="10826" spans="55:55" hidden="1" x14ac:dyDescent="0.2">
      <c r="BC10826" s="6"/>
    </row>
    <row r="10827" spans="55:55" hidden="1" x14ac:dyDescent="0.2">
      <c r="BC10827" s="6"/>
    </row>
    <row r="10828" spans="55:55" hidden="1" x14ac:dyDescent="0.2">
      <c r="BC10828" s="6"/>
    </row>
    <row r="10829" spans="55:55" hidden="1" x14ac:dyDescent="0.2">
      <c r="BC10829" s="6"/>
    </row>
    <row r="10830" spans="55:55" hidden="1" x14ac:dyDescent="0.2">
      <c r="BC10830" s="6"/>
    </row>
    <row r="10831" spans="55:55" hidden="1" x14ac:dyDescent="0.2">
      <c r="BC10831" s="6"/>
    </row>
    <row r="10832" spans="55:55" hidden="1" x14ac:dyDescent="0.2">
      <c r="BC10832" s="6"/>
    </row>
    <row r="10833" spans="55:55" hidden="1" x14ac:dyDescent="0.2">
      <c r="BC10833" s="6"/>
    </row>
    <row r="10834" spans="55:55" hidden="1" x14ac:dyDescent="0.2">
      <c r="BC10834" s="6"/>
    </row>
    <row r="10835" spans="55:55" hidden="1" x14ac:dyDescent="0.2">
      <c r="BC10835" s="6"/>
    </row>
    <row r="10836" spans="55:55" hidden="1" x14ac:dyDescent="0.2">
      <c r="BC10836" s="6"/>
    </row>
    <row r="10837" spans="55:55" hidden="1" x14ac:dyDescent="0.2">
      <c r="BC10837" s="6"/>
    </row>
    <row r="10838" spans="55:55" hidden="1" x14ac:dyDescent="0.2">
      <c r="BC10838" s="6"/>
    </row>
    <row r="10839" spans="55:55" hidden="1" x14ac:dyDescent="0.2">
      <c r="BC10839" s="6"/>
    </row>
    <row r="10840" spans="55:55" hidden="1" x14ac:dyDescent="0.2">
      <c r="BC10840" s="6"/>
    </row>
    <row r="10841" spans="55:55" hidden="1" x14ac:dyDescent="0.2">
      <c r="BC10841" s="6"/>
    </row>
    <row r="10842" spans="55:55" hidden="1" x14ac:dyDescent="0.2">
      <c r="BC10842" s="6"/>
    </row>
    <row r="10843" spans="55:55" hidden="1" x14ac:dyDescent="0.2">
      <c r="BC10843" s="6"/>
    </row>
    <row r="10844" spans="55:55" hidden="1" x14ac:dyDescent="0.2">
      <c r="BC10844" s="6"/>
    </row>
    <row r="10845" spans="55:55" hidden="1" x14ac:dyDescent="0.2">
      <c r="BC10845" s="6"/>
    </row>
    <row r="10846" spans="55:55" hidden="1" x14ac:dyDescent="0.2">
      <c r="BC10846" s="6"/>
    </row>
    <row r="10847" spans="55:55" hidden="1" x14ac:dyDescent="0.2">
      <c r="BC10847" s="6"/>
    </row>
    <row r="10848" spans="55:55" hidden="1" x14ac:dyDescent="0.2">
      <c r="BC10848" s="6"/>
    </row>
    <row r="10849" spans="55:55" hidden="1" x14ac:dyDescent="0.2">
      <c r="BC10849" s="6"/>
    </row>
    <row r="10850" spans="55:55" hidden="1" x14ac:dyDescent="0.2">
      <c r="BC10850" s="6"/>
    </row>
    <row r="10851" spans="55:55" hidden="1" x14ac:dyDescent="0.2">
      <c r="BC10851" s="6"/>
    </row>
    <row r="10852" spans="55:55" hidden="1" x14ac:dyDescent="0.2">
      <c r="BC10852" s="6"/>
    </row>
    <row r="10853" spans="55:55" hidden="1" x14ac:dyDescent="0.2">
      <c r="BC10853" s="6"/>
    </row>
    <row r="10854" spans="55:55" hidden="1" x14ac:dyDescent="0.2">
      <c r="BC10854" s="6"/>
    </row>
    <row r="10855" spans="55:55" hidden="1" x14ac:dyDescent="0.2">
      <c r="BC10855" s="6"/>
    </row>
    <row r="10856" spans="55:55" hidden="1" x14ac:dyDescent="0.2">
      <c r="BC10856" s="6"/>
    </row>
    <row r="10857" spans="55:55" hidden="1" x14ac:dyDescent="0.2">
      <c r="BC10857" s="6"/>
    </row>
    <row r="10858" spans="55:55" hidden="1" x14ac:dyDescent="0.2">
      <c r="BC10858" s="6"/>
    </row>
    <row r="10859" spans="55:55" hidden="1" x14ac:dyDescent="0.2">
      <c r="BC10859" s="6"/>
    </row>
    <row r="10860" spans="55:55" hidden="1" x14ac:dyDescent="0.2">
      <c r="BC10860" s="6"/>
    </row>
    <row r="10861" spans="55:55" hidden="1" x14ac:dyDescent="0.2">
      <c r="BC10861" s="6"/>
    </row>
    <row r="10862" spans="55:55" hidden="1" x14ac:dyDescent="0.2">
      <c r="BC10862" s="6"/>
    </row>
    <row r="10863" spans="55:55" hidden="1" x14ac:dyDescent="0.2">
      <c r="BC10863" s="6"/>
    </row>
    <row r="10864" spans="55:55" hidden="1" x14ac:dyDescent="0.2">
      <c r="BC10864" s="6"/>
    </row>
    <row r="10865" spans="55:55" hidden="1" x14ac:dyDescent="0.2">
      <c r="BC10865" s="6"/>
    </row>
    <row r="10866" spans="55:55" hidden="1" x14ac:dyDescent="0.2">
      <c r="BC10866" s="6"/>
    </row>
    <row r="10867" spans="55:55" hidden="1" x14ac:dyDescent="0.2">
      <c r="BC10867" s="6"/>
    </row>
    <row r="10868" spans="55:55" hidden="1" x14ac:dyDescent="0.2">
      <c r="BC10868" s="6"/>
    </row>
    <row r="10869" spans="55:55" hidden="1" x14ac:dyDescent="0.2">
      <c r="BC10869" s="6"/>
    </row>
    <row r="10870" spans="55:55" hidden="1" x14ac:dyDescent="0.2">
      <c r="BC10870" s="6"/>
    </row>
    <row r="10871" spans="55:55" hidden="1" x14ac:dyDescent="0.2">
      <c r="BC10871" s="6"/>
    </row>
    <row r="10872" spans="55:55" hidden="1" x14ac:dyDescent="0.2">
      <c r="BC10872" s="6"/>
    </row>
    <row r="10873" spans="55:55" hidden="1" x14ac:dyDescent="0.2">
      <c r="BC10873" s="6"/>
    </row>
    <row r="10874" spans="55:55" hidden="1" x14ac:dyDescent="0.2">
      <c r="BC10874" s="6"/>
    </row>
    <row r="10875" spans="55:55" hidden="1" x14ac:dyDescent="0.2">
      <c r="BC10875" s="6"/>
    </row>
    <row r="10876" spans="55:55" hidden="1" x14ac:dyDescent="0.2">
      <c r="BC10876" s="6"/>
    </row>
    <row r="10877" spans="55:55" hidden="1" x14ac:dyDescent="0.2">
      <c r="BC10877" s="6"/>
    </row>
    <row r="10878" spans="55:55" hidden="1" x14ac:dyDescent="0.2">
      <c r="BC10878" s="6"/>
    </row>
    <row r="10879" spans="55:55" hidden="1" x14ac:dyDescent="0.2">
      <c r="BC10879" s="6"/>
    </row>
    <row r="10880" spans="55:55" hidden="1" x14ac:dyDescent="0.2">
      <c r="BC10880" s="6"/>
    </row>
    <row r="10881" spans="55:55" hidden="1" x14ac:dyDescent="0.2">
      <c r="BC10881" s="6"/>
    </row>
    <row r="10882" spans="55:55" hidden="1" x14ac:dyDescent="0.2">
      <c r="BC10882" s="6"/>
    </row>
    <row r="10883" spans="55:55" hidden="1" x14ac:dyDescent="0.2">
      <c r="BC10883" s="6"/>
    </row>
    <row r="10884" spans="55:55" hidden="1" x14ac:dyDescent="0.2">
      <c r="BC10884" s="6"/>
    </row>
    <row r="10885" spans="55:55" hidden="1" x14ac:dyDescent="0.2">
      <c r="BC10885" s="6"/>
    </row>
    <row r="10886" spans="55:55" hidden="1" x14ac:dyDescent="0.2">
      <c r="BC10886" s="6"/>
    </row>
    <row r="10887" spans="55:55" hidden="1" x14ac:dyDescent="0.2">
      <c r="BC10887" s="6"/>
    </row>
    <row r="10888" spans="55:55" hidden="1" x14ac:dyDescent="0.2">
      <c r="BC10888" s="6"/>
    </row>
    <row r="10889" spans="55:55" hidden="1" x14ac:dyDescent="0.2">
      <c r="BC10889" s="6"/>
    </row>
    <row r="10890" spans="55:55" hidden="1" x14ac:dyDescent="0.2">
      <c r="BC10890" s="6"/>
    </row>
    <row r="10891" spans="55:55" hidden="1" x14ac:dyDescent="0.2">
      <c r="BC10891" s="6"/>
    </row>
    <row r="10892" spans="55:55" hidden="1" x14ac:dyDescent="0.2">
      <c r="BC10892" s="6"/>
    </row>
    <row r="10893" spans="55:55" hidden="1" x14ac:dyDescent="0.2">
      <c r="BC10893" s="6"/>
    </row>
    <row r="10894" spans="55:55" hidden="1" x14ac:dyDescent="0.2">
      <c r="BC10894" s="6"/>
    </row>
    <row r="10895" spans="55:55" hidden="1" x14ac:dyDescent="0.2">
      <c r="BC10895" s="6"/>
    </row>
    <row r="10896" spans="55:55" hidden="1" x14ac:dyDescent="0.2">
      <c r="BC10896" s="6"/>
    </row>
    <row r="10897" spans="55:55" hidden="1" x14ac:dyDescent="0.2">
      <c r="BC10897" s="6"/>
    </row>
    <row r="10898" spans="55:55" hidden="1" x14ac:dyDescent="0.2">
      <c r="BC10898" s="6"/>
    </row>
    <row r="10899" spans="55:55" hidden="1" x14ac:dyDescent="0.2">
      <c r="BC10899" s="6"/>
    </row>
    <row r="10900" spans="55:55" hidden="1" x14ac:dyDescent="0.2">
      <c r="BC10900" s="6"/>
    </row>
    <row r="10901" spans="55:55" hidden="1" x14ac:dyDescent="0.2">
      <c r="BC10901" s="6"/>
    </row>
    <row r="10902" spans="55:55" hidden="1" x14ac:dyDescent="0.2">
      <c r="BC10902" s="6"/>
    </row>
    <row r="10903" spans="55:55" hidden="1" x14ac:dyDescent="0.2">
      <c r="BC10903" s="6"/>
    </row>
    <row r="10904" spans="55:55" hidden="1" x14ac:dyDescent="0.2">
      <c r="BC10904" s="6"/>
    </row>
    <row r="10905" spans="55:55" hidden="1" x14ac:dyDescent="0.2">
      <c r="BC10905" s="6"/>
    </row>
    <row r="10906" spans="55:55" hidden="1" x14ac:dyDescent="0.2">
      <c r="BC10906" s="6"/>
    </row>
    <row r="10907" spans="55:55" hidden="1" x14ac:dyDescent="0.2">
      <c r="BC10907" s="6"/>
    </row>
    <row r="10908" spans="55:55" hidden="1" x14ac:dyDescent="0.2">
      <c r="BC10908" s="6"/>
    </row>
    <row r="10909" spans="55:55" hidden="1" x14ac:dyDescent="0.2">
      <c r="BC10909" s="6"/>
    </row>
    <row r="10910" spans="55:55" hidden="1" x14ac:dyDescent="0.2">
      <c r="BC10910" s="6"/>
    </row>
    <row r="10911" spans="55:55" hidden="1" x14ac:dyDescent="0.2">
      <c r="BC10911" s="6"/>
    </row>
    <row r="10912" spans="55:55" hidden="1" x14ac:dyDescent="0.2">
      <c r="BC10912" s="6"/>
    </row>
    <row r="10913" spans="55:55" hidden="1" x14ac:dyDescent="0.2">
      <c r="BC10913" s="6"/>
    </row>
    <row r="10914" spans="55:55" hidden="1" x14ac:dyDescent="0.2">
      <c r="BC10914" s="6"/>
    </row>
    <row r="10915" spans="55:55" hidden="1" x14ac:dyDescent="0.2">
      <c r="BC10915" s="6"/>
    </row>
    <row r="10916" spans="55:55" hidden="1" x14ac:dyDescent="0.2">
      <c r="BC10916" s="6"/>
    </row>
    <row r="10917" spans="55:55" hidden="1" x14ac:dyDescent="0.2">
      <c r="BC10917" s="6"/>
    </row>
    <row r="10918" spans="55:55" hidden="1" x14ac:dyDescent="0.2">
      <c r="BC10918" s="6"/>
    </row>
    <row r="10919" spans="55:55" hidden="1" x14ac:dyDescent="0.2">
      <c r="BC10919" s="6"/>
    </row>
    <row r="10920" spans="55:55" hidden="1" x14ac:dyDescent="0.2">
      <c r="BC10920" s="6"/>
    </row>
    <row r="10921" spans="55:55" hidden="1" x14ac:dyDescent="0.2">
      <c r="BC10921" s="6"/>
    </row>
    <row r="10922" spans="55:55" hidden="1" x14ac:dyDescent="0.2">
      <c r="BC10922" s="6"/>
    </row>
    <row r="10923" spans="55:55" hidden="1" x14ac:dyDescent="0.2">
      <c r="BC10923" s="6"/>
    </row>
    <row r="10924" spans="55:55" hidden="1" x14ac:dyDescent="0.2">
      <c r="BC10924" s="6"/>
    </row>
    <row r="10925" spans="55:55" hidden="1" x14ac:dyDescent="0.2">
      <c r="BC10925" s="6"/>
    </row>
    <row r="10926" spans="55:55" hidden="1" x14ac:dyDescent="0.2">
      <c r="BC10926" s="6"/>
    </row>
    <row r="10927" spans="55:55" hidden="1" x14ac:dyDescent="0.2">
      <c r="BC10927" s="6"/>
    </row>
    <row r="10928" spans="55:55" hidden="1" x14ac:dyDescent="0.2">
      <c r="BC10928" s="6"/>
    </row>
    <row r="10929" spans="55:55" hidden="1" x14ac:dyDescent="0.2">
      <c r="BC10929" s="6"/>
    </row>
    <row r="10930" spans="55:55" hidden="1" x14ac:dyDescent="0.2">
      <c r="BC10930" s="6"/>
    </row>
    <row r="10931" spans="55:55" hidden="1" x14ac:dyDescent="0.2">
      <c r="BC10931" s="6"/>
    </row>
    <row r="10932" spans="55:55" hidden="1" x14ac:dyDescent="0.2">
      <c r="BC10932" s="6"/>
    </row>
    <row r="10933" spans="55:55" hidden="1" x14ac:dyDescent="0.2">
      <c r="BC10933" s="6"/>
    </row>
    <row r="10934" spans="55:55" hidden="1" x14ac:dyDescent="0.2">
      <c r="BC10934" s="6"/>
    </row>
    <row r="10935" spans="55:55" hidden="1" x14ac:dyDescent="0.2">
      <c r="BC10935" s="6"/>
    </row>
    <row r="10936" spans="55:55" hidden="1" x14ac:dyDescent="0.2">
      <c r="BC10936" s="6"/>
    </row>
    <row r="10937" spans="55:55" hidden="1" x14ac:dyDescent="0.2">
      <c r="BC10937" s="6"/>
    </row>
    <row r="10938" spans="55:55" hidden="1" x14ac:dyDescent="0.2">
      <c r="BC10938" s="6"/>
    </row>
    <row r="10939" spans="55:55" hidden="1" x14ac:dyDescent="0.2">
      <c r="BC10939" s="6"/>
    </row>
    <row r="10940" spans="55:55" hidden="1" x14ac:dyDescent="0.2">
      <c r="BC10940" s="6"/>
    </row>
    <row r="10941" spans="55:55" hidden="1" x14ac:dyDescent="0.2">
      <c r="BC10941" s="6"/>
    </row>
    <row r="10942" spans="55:55" hidden="1" x14ac:dyDescent="0.2">
      <c r="BC10942" s="6"/>
    </row>
    <row r="10943" spans="55:55" hidden="1" x14ac:dyDescent="0.2">
      <c r="BC10943" s="6"/>
    </row>
    <row r="10944" spans="55:55" hidden="1" x14ac:dyDescent="0.2">
      <c r="BC10944" s="6"/>
    </row>
    <row r="10945" spans="55:55" hidden="1" x14ac:dyDescent="0.2">
      <c r="BC10945" s="6"/>
    </row>
    <row r="10946" spans="55:55" hidden="1" x14ac:dyDescent="0.2">
      <c r="BC10946" s="6"/>
    </row>
    <row r="10947" spans="55:55" hidden="1" x14ac:dyDescent="0.2">
      <c r="BC10947" s="6"/>
    </row>
    <row r="10948" spans="55:55" hidden="1" x14ac:dyDescent="0.2">
      <c r="BC10948" s="6"/>
    </row>
    <row r="10949" spans="55:55" hidden="1" x14ac:dyDescent="0.2">
      <c r="BC10949" s="6"/>
    </row>
    <row r="10950" spans="55:55" hidden="1" x14ac:dyDescent="0.2">
      <c r="BC10950" s="6"/>
    </row>
    <row r="10951" spans="55:55" hidden="1" x14ac:dyDescent="0.2">
      <c r="BC10951" s="6"/>
    </row>
    <row r="10952" spans="55:55" hidden="1" x14ac:dyDescent="0.2">
      <c r="BC10952" s="6"/>
    </row>
    <row r="10953" spans="55:55" hidden="1" x14ac:dyDescent="0.2">
      <c r="BC10953" s="6"/>
    </row>
    <row r="10954" spans="55:55" hidden="1" x14ac:dyDescent="0.2">
      <c r="BC10954" s="6"/>
    </row>
    <row r="10955" spans="55:55" hidden="1" x14ac:dyDescent="0.2">
      <c r="BC10955" s="6"/>
    </row>
    <row r="10956" spans="55:55" hidden="1" x14ac:dyDescent="0.2">
      <c r="BC10956" s="6"/>
    </row>
    <row r="10957" spans="55:55" hidden="1" x14ac:dyDescent="0.2">
      <c r="BC10957" s="6"/>
    </row>
    <row r="10958" spans="55:55" hidden="1" x14ac:dyDescent="0.2">
      <c r="BC10958" s="6"/>
    </row>
    <row r="10959" spans="55:55" hidden="1" x14ac:dyDescent="0.2">
      <c r="BC10959" s="6"/>
    </row>
    <row r="10960" spans="55:55" hidden="1" x14ac:dyDescent="0.2">
      <c r="BC10960" s="6"/>
    </row>
    <row r="10961" spans="55:55" hidden="1" x14ac:dyDescent="0.2">
      <c r="BC10961" s="6"/>
    </row>
    <row r="10962" spans="55:55" hidden="1" x14ac:dyDescent="0.2">
      <c r="BC10962" s="6"/>
    </row>
    <row r="10963" spans="55:55" hidden="1" x14ac:dyDescent="0.2">
      <c r="BC10963" s="6"/>
    </row>
    <row r="10964" spans="55:55" hidden="1" x14ac:dyDescent="0.2">
      <c r="BC10964" s="6"/>
    </row>
    <row r="10965" spans="55:55" hidden="1" x14ac:dyDescent="0.2">
      <c r="BC10965" s="6"/>
    </row>
    <row r="10966" spans="55:55" hidden="1" x14ac:dyDescent="0.2">
      <c r="BC10966" s="6"/>
    </row>
    <row r="10967" spans="55:55" hidden="1" x14ac:dyDescent="0.2">
      <c r="BC10967" s="6"/>
    </row>
    <row r="10968" spans="55:55" hidden="1" x14ac:dyDescent="0.2">
      <c r="BC10968" s="6"/>
    </row>
    <row r="10969" spans="55:55" hidden="1" x14ac:dyDescent="0.2">
      <c r="BC10969" s="6"/>
    </row>
    <row r="10970" spans="55:55" hidden="1" x14ac:dyDescent="0.2">
      <c r="BC10970" s="6"/>
    </row>
    <row r="10971" spans="55:55" hidden="1" x14ac:dyDescent="0.2">
      <c r="BC10971" s="6"/>
    </row>
    <row r="10972" spans="55:55" hidden="1" x14ac:dyDescent="0.2">
      <c r="BC10972" s="6"/>
    </row>
    <row r="10973" spans="55:55" hidden="1" x14ac:dyDescent="0.2">
      <c r="BC10973" s="6"/>
    </row>
    <row r="10974" spans="55:55" hidden="1" x14ac:dyDescent="0.2">
      <c r="BC10974" s="6"/>
    </row>
    <row r="10975" spans="55:55" hidden="1" x14ac:dyDescent="0.2">
      <c r="BC10975" s="6"/>
    </row>
    <row r="10976" spans="55:55" hidden="1" x14ac:dyDescent="0.2">
      <c r="BC10976" s="6"/>
    </row>
    <row r="10977" spans="55:55" hidden="1" x14ac:dyDescent="0.2">
      <c r="BC10977" s="6"/>
    </row>
    <row r="10978" spans="55:55" hidden="1" x14ac:dyDescent="0.2">
      <c r="BC10978" s="6"/>
    </row>
    <row r="10979" spans="55:55" hidden="1" x14ac:dyDescent="0.2">
      <c r="BC10979" s="6"/>
    </row>
    <row r="10980" spans="55:55" hidden="1" x14ac:dyDescent="0.2">
      <c r="BC10980" s="6"/>
    </row>
    <row r="10981" spans="55:55" hidden="1" x14ac:dyDescent="0.2">
      <c r="BC10981" s="6"/>
    </row>
    <row r="10982" spans="55:55" hidden="1" x14ac:dyDescent="0.2">
      <c r="BC10982" s="6"/>
    </row>
    <row r="10983" spans="55:55" hidden="1" x14ac:dyDescent="0.2">
      <c r="BC10983" s="6"/>
    </row>
    <row r="10984" spans="55:55" hidden="1" x14ac:dyDescent="0.2">
      <c r="BC10984" s="6"/>
    </row>
    <row r="10985" spans="55:55" hidden="1" x14ac:dyDescent="0.2">
      <c r="BC10985" s="6"/>
    </row>
    <row r="10986" spans="55:55" hidden="1" x14ac:dyDescent="0.2">
      <c r="BC10986" s="6"/>
    </row>
    <row r="10987" spans="55:55" hidden="1" x14ac:dyDescent="0.2">
      <c r="BC10987" s="6"/>
    </row>
    <row r="10988" spans="55:55" hidden="1" x14ac:dyDescent="0.2">
      <c r="BC10988" s="6"/>
    </row>
    <row r="10989" spans="55:55" hidden="1" x14ac:dyDescent="0.2">
      <c r="BC10989" s="6"/>
    </row>
    <row r="10990" spans="55:55" hidden="1" x14ac:dyDescent="0.2">
      <c r="BC10990" s="6"/>
    </row>
    <row r="10991" spans="55:55" hidden="1" x14ac:dyDescent="0.2">
      <c r="BC10991" s="6"/>
    </row>
    <row r="10992" spans="55:55" hidden="1" x14ac:dyDescent="0.2">
      <c r="BC10992" s="6"/>
    </row>
    <row r="10993" spans="55:55" hidden="1" x14ac:dyDescent="0.2">
      <c r="BC10993" s="6"/>
    </row>
    <row r="10994" spans="55:55" hidden="1" x14ac:dyDescent="0.2">
      <c r="BC10994" s="6"/>
    </row>
    <row r="10995" spans="55:55" hidden="1" x14ac:dyDescent="0.2">
      <c r="BC10995" s="6"/>
    </row>
    <row r="10996" spans="55:55" hidden="1" x14ac:dyDescent="0.2">
      <c r="BC10996" s="6"/>
    </row>
    <row r="10997" spans="55:55" hidden="1" x14ac:dyDescent="0.2">
      <c r="BC10997" s="6"/>
    </row>
    <row r="10998" spans="55:55" hidden="1" x14ac:dyDescent="0.2">
      <c r="BC10998" s="6"/>
    </row>
    <row r="10999" spans="55:55" hidden="1" x14ac:dyDescent="0.2">
      <c r="BC10999" s="6"/>
    </row>
    <row r="11000" spans="55:55" hidden="1" x14ac:dyDescent="0.2">
      <c r="BC11000" s="6"/>
    </row>
    <row r="11001" spans="55:55" hidden="1" x14ac:dyDescent="0.2">
      <c r="BC11001" s="6"/>
    </row>
    <row r="11002" spans="55:55" hidden="1" x14ac:dyDescent="0.2">
      <c r="BC11002" s="6"/>
    </row>
    <row r="11003" spans="55:55" hidden="1" x14ac:dyDescent="0.2">
      <c r="BC11003" s="6"/>
    </row>
    <row r="11004" spans="55:55" hidden="1" x14ac:dyDescent="0.2">
      <c r="BC11004" s="6"/>
    </row>
    <row r="11005" spans="55:55" hidden="1" x14ac:dyDescent="0.2">
      <c r="BC11005" s="6"/>
    </row>
    <row r="11006" spans="55:55" hidden="1" x14ac:dyDescent="0.2">
      <c r="BC11006" s="6"/>
    </row>
    <row r="11007" spans="55:55" hidden="1" x14ac:dyDescent="0.2">
      <c r="BC11007" s="6"/>
    </row>
    <row r="11008" spans="55:55" hidden="1" x14ac:dyDescent="0.2">
      <c r="BC11008" s="6"/>
    </row>
    <row r="11009" spans="55:55" hidden="1" x14ac:dyDescent="0.2">
      <c r="BC11009" s="6"/>
    </row>
    <row r="11010" spans="55:55" hidden="1" x14ac:dyDescent="0.2">
      <c r="BC11010" s="6"/>
    </row>
    <row r="11011" spans="55:55" hidden="1" x14ac:dyDescent="0.2">
      <c r="BC11011" s="6"/>
    </row>
    <row r="11012" spans="55:55" hidden="1" x14ac:dyDescent="0.2">
      <c r="BC11012" s="6"/>
    </row>
    <row r="11013" spans="55:55" hidden="1" x14ac:dyDescent="0.2">
      <c r="BC11013" s="6"/>
    </row>
    <row r="11014" spans="55:55" hidden="1" x14ac:dyDescent="0.2">
      <c r="BC11014" s="6"/>
    </row>
    <row r="11015" spans="55:55" hidden="1" x14ac:dyDescent="0.2">
      <c r="BC11015" s="6"/>
    </row>
    <row r="11016" spans="55:55" hidden="1" x14ac:dyDescent="0.2">
      <c r="BC11016" s="6"/>
    </row>
    <row r="11017" spans="55:55" hidden="1" x14ac:dyDescent="0.2">
      <c r="BC11017" s="6"/>
    </row>
    <row r="11018" spans="55:55" hidden="1" x14ac:dyDescent="0.2">
      <c r="BC11018" s="6"/>
    </row>
    <row r="11019" spans="55:55" hidden="1" x14ac:dyDescent="0.2">
      <c r="BC11019" s="6"/>
    </row>
    <row r="11020" spans="55:55" hidden="1" x14ac:dyDescent="0.2">
      <c r="BC11020" s="6"/>
    </row>
    <row r="11021" spans="55:55" hidden="1" x14ac:dyDescent="0.2">
      <c r="BC11021" s="6"/>
    </row>
    <row r="11022" spans="55:55" hidden="1" x14ac:dyDescent="0.2">
      <c r="BC11022" s="6"/>
    </row>
    <row r="11023" spans="55:55" hidden="1" x14ac:dyDescent="0.2">
      <c r="BC11023" s="6"/>
    </row>
    <row r="11024" spans="55:55" hidden="1" x14ac:dyDescent="0.2">
      <c r="BC11024" s="6"/>
    </row>
    <row r="11025" spans="55:55" hidden="1" x14ac:dyDescent="0.2">
      <c r="BC11025" s="6"/>
    </row>
    <row r="11026" spans="55:55" hidden="1" x14ac:dyDescent="0.2">
      <c r="BC11026" s="6"/>
    </row>
    <row r="11027" spans="55:55" hidden="1" x14ac:dyDescent="0.2">
      <c r="BC11027" s="6"/>
    </row>
    <row r="11028" spans="55:55" hidden="1" x14ac:dyDescent="0.2">
      <c r="BC11028" s="6"/>
    </row>
    <row r="11029" spans="55:55" hidden="1" x14ac:dyDescent="0.2">
      <c r="BC11029" s="6"/>
    </row>
    <row r="11030" spans="55:55" hidden="1" x14ac:dyDescent="0.2">
      <c r="BC11030" s="6"/>
    </row>
    <row r="11031" spans="55:55" hidden="1" x14ac:dyDescent="0.2">
      <c r="BC11031" s="6"/>
    </row>
    <row r="11032" spans="55:55" hidden="1" x14ac:dyDescent="0.2">
      <c r="BC11032" s="6"/>
    </row>
    <row r="11033" spans="55:55" hidden="1" x14ac:dyDescent="0.2">
      <c r="BC11033" s="6"/>
    </row>
    <row r="11034" spans="55:55" hidden="1" x14ac:dyDescent="0.2">
      <c r="BC11034" s="6"/>
    </row>
    <row r="11035" spans="55:55" hidden="1" x14ac:dyDescent="0.2">
      <c r="BC11035" s="6"/>
    </row>
    <row r="11036" spans="55:55" hidden="1" x14ac:dyDescent="0.2">
      <c r="BC11036" s="6"/>
    </row>
    <row r="11037" spans="55:55" hidden="1" x14ac:dyDescent="0.2">
      <c r="BC11037" s="6"/>
    </row>
    <row r="11038" spans="55:55" hidden="1" x14ac:dyDescent="0.2">
      <c r="BC11038" s="6"/>
    </row>
    <row r="11039" spans="55:55" hidden="1" x14ac:dyDescent="0.2">
      <c r="BC11039" s="6"/>
    </row>
    <row r="11040" spans="55:55" hidden="1" x14ac:dyDescent="0.2">
      <c r="BC11040" s="6"/>
    </row>
    <row r="11041" spans="55:55" hidden="1" x14ac:dyDescent="0.2">
      <c r="BC11041" s="6"/>
    </row>
    <row r="11042" spans="55:55" hidden="1" x14ac:dyDescent="0.2">
      <c r="BC11042" s="6"/>
    </row>
    <row r="11043" spans="55:55" hidden="1" x14ac:dyDescent="0.2">
      <c r="BC11043" s="6"/>
    </row>
    <row r="11044" spans="55:55" hidden="1" x14ac:dyDescent="0.2">
      <c r="BC11044" s="6"/>
    </row>
    <row r="11045" spans="55:55" hidden="1" x14ac:dyDescent="0.2">
      <c r="BC11045" s="6"/>
    </row>
    <row r="11046" spans="55:55" hidden="1" x14ac:dyDescent="0.2">
      <c r="BC11046" s="6"/>
    </row>
    <row r="11047" spans="55:55" hidden="1" x14ac:dyDescent="0.2">
      <c r="BC11047" s="6"/>
    </row>
    <row r="11048" spans="55:55" hidden="1" x14ac:dyDescent="0.2">
      <c r="BC11048" s="6"/>
    </row>
    <row r="11049" spans="55:55" hidden="1" x14ac:dyDescent="0.2">
      <c r="BC11049" s="6"/>
    </row>
    <row r="11050" spans="55:55" hidden="1" x14ac:dyDescent="0.2">
      <c r="BC11050" s="6"/>
    </row>
    <row r="11051" spans="55:55" hidden="1" x14ac:dyDescent="0.2">
      <c r="BC11051" s="6"/>
    </row>
    <row r="11052" spans="55:55" hidden="1" x14ac:dyDescent="0.2">
      <c r="BC11052" s="6"/>
    </row>
    <row r="11053" spans="55:55" hidden="1" x14ac:dyDescent="0.2">
      <c r="BC11053" s="6"/>
    </row>
    <row r="11054" spans="55:55" hidden="1" x14ac:dyDescent="0.2">
      <c r="BC11054" s="6"/>
    </row>
    <row r="11055" spans="55:55" hidden="1" x14ac:dyDescent="0.2">
      <c r="BC11055" s="6"/>
    </row>
    <row r="11056" spans="55:55" hidden="1" x14ac:dyDescent="0.2">
      <c r="BC11056" s="6"/>
    </row>
    <row r="11057" spans="55:55" hidden="1" x14ac:dyDescent="0.2">
      <c r="BC11057" s="6"/>
    </row>
    <row r="11058" spans="55:55" hidden="1" x14ac:dyDescent="0.2">
      <c r="BC11058" s="6"/>
    </row>
    <row r="11059" spans="55:55" hidden="1" x14ac:dyDescent="0.2">
      <c r="BC11059" s="6"/>
    </row>
    <row r="11060" spans="55:55" hidden="1" x14ac:dyDescent="0.2">
      <c r="BC11060" s="6"/>
    </row>
    <row r="11061" spans="55:55" hidden="1" x14ac:dyDescent="0.2">
      <c r="BC11061" s="6"/>
    </row>
    <row r="11062" spans="55:55" hidden="1" x14ac:dyDescent="0.2">
      <c r="BC11062" s="6"/>
    </row>
    <row r="11063" spans="55:55" hidden="1" x14ac:dyDescent="0.2">
      <c r="BC11063" s="6"/>
    </row>
    <row r="11064" spans="55:55" hidden="1" x14ac:dyDescent="0.2">
      <c r="BC11064" s="6"/>
    </row>
    <row r="11065" spans="55:55" hidden="1" x14ac:dyDescent="0.2">
      <c r="BC11065" s="6"/>
    </row>
    <row r="11066" spans="55:55" hidden="1" x14ac:dyDescent="0.2">
      <c r="BC11066" s="6"/>
    </row>
    <row r="11067" spans="55:55" hidden="1" x14ac:dyDescent="0.2">
      <c r="BC11067" s="6"/>
    </row>
    <row r="11068" spans="55:55" hidden="1" x14ac:dyDescent="0.2">
      <c r="BC11068" s="6"/>
    </row>
    <row r="11069" spans="55:55" hidden="1" x14ac:dyDescent="0.2">
      <c r="BC11069" s="6"/>
    </row>
    <row r="11070" spans="55:55" hidden="1" x14ac:dyDescent="0.2">
      <c r="BC11070" s="6"/>
    </row>
    <row r="11071" spans="55:55" hidden="1" x14ac:dyDescent="0.2">
      <c r="BC11071" s="6"/>
    </row>
    <row r="11072" spans="55:55" hidden="1" x14ac:dyDescent="0.2">
      <c r="BC11072" s="6"/>
    </row>
    <row r="11073" spans="55:55" hidden="1" x14ac:dyDescent="0.2">
      <c r="BC11073" s="6"/>
    </row>
    <row r="11074" spans="55:55" hidden="1" x14ac:dyDescent="0.2">
      <c r="BC11074" s="6"/>
    </row>
    <row r="11075" spans="55:55" hidden="1" x14ac:dyDescent="0.2">
      <c r="BC11075" s="6"/>
    </row>
    <row r="11076" spans="55:55" hidden="1" x14ac:dyDescent="0.2">
      <c r="BC11076" s="6"/>
    </row>
    <row r="11077" spans="55:55" hidden="1" x14ac:dyDescent="0.2">
      <c r="BC11077" s="6"/>
    </row>
    <row r="11078" spans="55:55" hidden="1" x14ac:dyDescent="0.2">
      <c r="BC11078" s="6"/>
    </row>
    <row r="11079" spans="55:55" hidden="1" x14ac:dyDescent="0.2">
      <c r="BC11079" s="6"/>
    </row>
    <row r="11080" spans="55:55" hidden="1" x14ac:dyDescent="0.2">
      <c r="BC11080" s="6"/>
    </row>
    <row r="11081" spans="55:55" hidden="1" x14ac:dyDescent="0.2">
      <c r="BC11081" s="6"/>
    </row>
    <row r="11082" spans="55:55" hidden="1" x14ac:dyDescent="0.2">
      <c r="BC11082" s="6"/>
    </row>
    <row r="11083" spans="55:55" hidden="1" x14ac:dyDescent="0.2">
      <c r="BC11083" s="6"/>
    </row>
    <row r="11084" spans="55:55" hidden="1" x14ac:dyDescent="0.2">
      <c r="BC11084" s="6"/>
    </row>
    <row r="11085" spans="55:55" hidden="1" x14ac:dyDescent="0.2">
      <c r="BC11085" s="6"/>
    </row>
    <row r="11086" spans="55:55" hidden="1" x14ac:dyDescent="0.2">
      <c r="BC11086" s="6"/>
    </row>
    <row r="11087" spans="55:55" hidden="1" x14ac:dyDescent="0.2">
      <c r="BC11087" s="6"/>
    </row>
    <row r="11088" spans="55:55" hidden="1" x14ac:dyDescent="0.2">
      <c r="BC11088" s="6"/>
    </row>
    <row r="11089" spans="55:55" hidden="1" x14ac:dyDescent="0.2">
      <c r="BC11089" s="6"/>
    </row>
    <row r="11090" spans="55:55" hidden="1" x14ac:dyDescent="0.2">
      <c r="BC11090" s="6"/>
    </row>
    <row r="11091" spans="55:55" hidden="1" x14ac:dyDescent="0.2">
      <c r="BC11091" s="6"/>
    </row>
    <row r="11092" spans="55:55" hidden="1" x14ac:dyDescent="0.2">
      <c r="BC11092" s="6"/>
    </row>
    <row r="11093" spans="55:55" hidden="1" x14ac:dyDescent="0.2">
      <c r="BC11093" s="6"/>
    </row>
    <row r="11094" spans="55:55" hidden="1" x14ac:dyDescent="0.2">
      <c r="BC11094" s="6"/>
    </row>
    <row r="11095" spans="55:55" hidden="1" x14ac:dyDescent="0.2">
      <c r="BC11095" s="6"/>
    </row>
    <row r="11096" spans="55:55" hidden="1" x14ac:dyDescent="0.2">
      <c r="BC11096" s="6"/>
    </row>
    <row r="11097" spans="55:55" hidden="1" x14ac:dyDescent="0.2">
      <c r="BC11097" s="6"/>
    </row>
    <row r="11098" spans="55:55" hidden="1" x14ac:dyDescent="0.2">
      <c r="BC11098" s="6"/>
    </row>
    <row r="11099" spans="55:55" hidden="1" x14ac:dyDescent="0.2">
      <c r="BC11099" s="6"/>
    </row>
    <row r="11100" spans="55:55" hidden="1" x14ac:dyDescent="0.2">
      <c r="BC11100" s="6"/>
    </row>
    <row r="11101" spans="55:55" hidden="1" x14ac:dyDescent="0.2">
      <c r="BC11101" s="6"/>
    </row>
    <row r="11102" spans="55:55" hidden="1" x14ac:dyDescent="0.2">
      <c r="BC11102" s="6"/>
    </row>
    <row r="11103" spans="55:55" hidden="1" x14ac:dyDescent="0.2">
      <c r="BC11103" s="6"/>
    </row>
    <row r="11104" spans="55:55" hidden="1" x14ac:dyDescent="0.2">
      <c r="BC11104" s="6"/>
    </row>
    <row r="11105" spans="55:55" hidden="1" x14ac:dyDescent="0.2">
      <c r="BC11105" s="6"/>
    </row>
    <row r="11106" spans="55:55" hidden="1" x14ac:dyDescent="0.2">
      <c r="BC11106" s="6"/>
    </row>
    <row r="11107" spans="55:55" hidden="1" x14ac:dyDescent="0.2">
      <c r="BC11107" s="6"/>
    </row>
    <row r="11108" spans="55:55" hidden="1" x14ac:dyDescent="0.2">
      <c r="BC11108" s="6"/>
    </row>
    <row r="11109" spans="55:55" hidden="1" x14ac:dyDescent="0.2">
      <c r="BC11109" s="6"/>
    </row>
    <row r="11110" spans="55:55" hidden="1" x14ac:dyDescent="0.2">
      <c r="BC11110" s="6"/>
    </row>
    <row r="11111" spans="55:55" hidden="1" x14ac:dyDescent="0.2">
      <c r="BC11111" s="6"/>
    </row>
    <row r="11112" spans="55:55" hidden="1" x14ac:dyDescent="0.2">
      <c r="BC11112" s="6"/>
    </row>
    <row r="11113" spans="55:55" hidden="1" x14ac:dyDescent="0.2">
      <c r="BC11113" s="6"/>
    </row>
    <row r="11114" spans="55:55" hidden="1" x14ac:dyDescent="0.2">
      <c r="BC11114" s="6"/>
    </row>
    <row r="11115" spans="55:55" hidden="1" x14ac:dyDescent="0.2">
      <c r="BC11115" s="6"/>
    </row>
    <row r="11116" spans="55:55" hidden="1" x14ac:dyDescent="0.2">
      <c r="BC11116" s="6"/>
    </row>
    <row r="11117" spans="55:55" hidden="1" x14ac:dyDescent="0.2">
      <c r="BC11117" s="6"/>
    </row>
    <row r="11118" spans="55:55" hidden="1" x14ac:dyDescent="0.2">
      <c r="BC11118" s="6"/>
    </row>
    <row r="11119" spans="55:55" hidden="1" x14ac:dyDescent="0.2">
      <c r="BC11119" s="6"/>
    </row>
    <row r="11120" spans="55:55" hidden="1" x14ac:dyDescent="0.2">
      <c r="BC11120" s="6"/>
    </row>
    <row r="11121" spans="55:55" hidden="1" x14ac:dyDescent="0.2">
      <c r="BC11121" s="6"/>
    </row>
    <row r="11122" spans="55:55" hidden="1" x14ac:dyDescent="0.2">
      <c r="BC11122" s="6"/>
    </row>
    <row r="11123" spans="55:55" hidden="1" x14ac:dyDescent="0.2">
      <c r="BC11123" s="6"/>
    </row>
    <row r="11124" spans="55:55" hidden="1" x14ac:dyDescent="0.2">
      <c r="BC11124" s="6"/>
    </row>
    <row r="11125" spans="55:55" hidden="1" x14ac:dyDescent="0.2">
      <c r="BC11125" s="6"/>
    </row>
    <row r="11126" spans="55:55" hidden="1" x14ac:dyDescent="0.2">
      <c r="BC11126" s="6"/>
    </row>
    <row r="11127" spans="55:55" hidden="1" x14ac:dyDescent="0.2">
      <c r="BC11127" s="6"/>
    </row>
    <row r="11128" spans="55:55" hidden="1" x14ac:dyDescent="0.2">
      <c r="BC11128" s="6"/>
    </row>
    <row r="11129" spans="55:55" hidden="1" x14ac:dyDescent="0.2">
      <c r="BC11129" s="6"/>
    </row>
    <row r="11130" spans="55:55" hidden="1" x14ac:dyDescent="0.2">
      <c r="BC11130" s="6"/>
    </row>
    <row r="11131" spans="55:55" hidden="1" x14ac:dyDescent="0.2">
      <c r="BC11131" s="6"/>
    </row>
    <row r="11132" spans="55:55" hidden="1" x14ac:dyDescent="0.2">
      <c r="BC11132" s="6"/>
    </row>
    <row r="11133" spans="55:55" hidden="1" x14ac:dyDescent="0.2">
      <c r="BC11133" s="6"/>
    </row>
    <row r="11134" spans="55:55" hidden="1" x14ac:dyDescent="0.2">
      <c r="BC11134" s="6"/>
    </row>
    <row r="11135" spans="55:55" hidden="1" x14ac:dyDescent="0.2">
      <c r="BC11135" s="6"/>
    </row>
    <row r="11136" spans="55:55" hidden="1" x14ac:dyDescent="0.2">
      <c r="BC11136" s="6"/>
    </row>
    <row r="11137" spans="55:55" hidden="1" x14ac:dyDescent="0.2">
      <c r="BC11137" s="6"/>
    </row>
    <row r="11138" spans="55:55" hidden="1" x14ac:dyDescent="0.2">
      <c r="BC11138" s="6"/>
    </row>
    <row r="11139" spans="55:55" hidden="1" x14ac:dyDescent="0.2">
      <c r="BC11139" s="6"/>
    </row>
    <row r="11140" spans="55:55" hidden="1" x14ac:dyDescent="0.2">
      <c r="BC11140" s="6"/>
    </row>
    <row r="11141" spans="55:55" hidden="1" x14ac:dyDescent="0.2">
      <c r="BC11141" s="6"/>
    </row>
    <row r="11142" spans="55:55" hidden="1" x14ac:dyDescent="0.2">
      <c r="BC11142" s="6"/>
    </row>
    <row r="11143" spans="55:55" hidden="1" x14ac:dyDescent="0.2">
      <c r="BC11143" s="6"/>
    </row>
    <row r="11144" spans="55:55" hidden="1" x14ac:dyDescent="0.2">
      <c r="BC11144" s="6"/>
    </row>
    <row r="11145" spans="55:55" hidden="1" x14ac:dyDescent="0.2">
      <c r="BC11145" s="6"/>
    </row>
    <row r="11146" spans="55:55" hidden="1" x14ac:dyDescent="0.2">
      <c r="BC11146" s="6"/>
    </row>
    <row r="11147" spans="55:55" hidden="1" x14ac:dyDescent="0.2">
      <c r="BC11147" s="6"/>
    </row>
    <row r="11148" spans="55:55" hidden="1" x14ac:dyDescent="0.2">
      <c r="BC11148" s="6"/>
    </row>
    <row r="11149" spans="55:55" hidden="1" x14ac:dyDescent="0.2">
      <c r="BC11149" s="6"/>
    </row>
    <row r="11150" spans="55:55" hidden="1" x14ac:dyDescent="0.2">
      <c r="BC11150" s="6"/>
    </row>
    <row r="11151" spans="55:55" hidden="1" x14ac:dyDescent="0.2">
      <c r="BC11151" s="6"/>
    </row>
    <row r="11152" spans="55:55" hidden="1" x14ac:dyDescent="0.2">
      <c r="BC11152" s="6"/>
    </row>
    <row r="11153" spans="55:55" hidden="1" x14ac:dyDescent="0.2">
      <c r="BC11153" s="6"/>
    </row>
    <row r="11154" spans="55:55" hidden="1" x14ac:dyDescent="0.2">
      <c r="BC11154" s="6"/>
    </row>
    <row r="11155" spans="55:55" hidden="1" x14ac:dyDescent="0.2">
      <c r="BC11155" s="6"/>
    </row>
    <row r="11156" spans="55:55" hidden="1" x14ac:dyDescent="0.2">
      <c r="BC11156" s="6"/>
    </row>
    <row r="11157" spans="55:55" hidden="1" x14ac:dyDescent="0.2">
      <c r="BC11157" s="6"/>
    </row>
    <row r="11158" spans="55:55" hidden="1" x14ac:dyDescent="0.2">
      <c r="BC11158" s="6"/>
    </row>
    <row r="11159" spans="55:55" hidden="1" x14ac:dyDescent="0.2">
      <c r="BC11159" s="6"/>
    </row>
    <row r="11160" spans="55:55" hidden="1" x14ac:dyDescent="0.2">
      <c r="BC11160" s="6"/>
    </row>
    <row r="11161" spans="55:55" hidden="1" x14ac:dyDescent="0.2">
      <c r="BC11161" s="6"/>
    </row>
    <row r="11162" spans="55:55" hidden="1" x14ac:dyDescent="0.2">
      <c r="BC11162" s="6"/>
    </row>
    <row r="11163" spans="55:55" hidden="1" x14ac:dyDescent="0.2">
      <c r="BC11163" s="6"/>
    </row>
    <row r="11164" spans="55:55" hidden="1" x14ac:dyDescent="0.2">
      <c r="BC11164" s="6"/>
    </row>
    <row r="11165" spans="55:55" hidden="1" x14ac:dyDescent="0.2">
      <c r="BC11165" s="6"/>
    </row>
    <row r="11166" spans="55:55" hidden="1" x14ac:dyDescent="0.2">
      <c r="BC11166" s="6"/>
    </row>
    <row r="11167" spans="55:55" hidden="1" x14ac:dyDescent="0.2">
      <c r="BC11167" s="6"/>
    </row>
    <row r="11168" spans="55:55" hidden="1" x14ac:dyDescent="0.2">
      <c r="BC11168" s="6"/>
    </row>
    <row r="11169" spans="55:55" hidden="1" x14ac:dyDescent="0.2">
      <c r="BC11169" s="6"/>
    </row>
    <row r="11170" spans="55:55" hidden="1" x14ac:dyDescent="0.2">
      <c r="BC11170" s="6"/>
    </row>
    <row r="11171" spans="55:55" hidden="1" x14ac:dyDescent="0.2">
      <c r="BC11171" s="6"/>
    </row>
    <row r="11172" spans="55:55" hidden="1" x14ac:dyDescent="0.2">
      <c r="BC11172" s="6"/>
    </row>
    <row r="11173" spans="55:55" hidden="1" x14ac:dyDescent="0.2">
      <c r="BC11173" s="6"/>
    </row>
    <row r="11174" spans="55:55" hidden="1" x14ac:dyDescent="0.2">
      <c r="BC11174" s="6"/>
    </row>
    <row r="11175" spans="55:55" hidden="1" x14ac:dyDescent="0.2">
      <c r="BC11175" s="6"/>
    </row>
    <row r="11176" spans="55:55" hidden="1" x14ac:dyDescent="0.2">
      <c r="BC11176" s="6"/>
    </row>
    <row r="11177" spans="55:55" hidden="1" x14ac:dyDescent="0.2">
      <c r="BC11177" s="6"/>
    </row>
    <row r="11178" spans="55:55" hidden="1" x14ac:dyDescent="0.2">
      <c r="BC11178" s="6"/>
    </row>
    <row r="11179" spans="55:55" hidden="1" x14ac:dyDescent="0.2">
      <c r="BC11179" s="6"/>
    </row>
    <row r="11180" spans="55:55" hidden="1" x14ac:dyDescent="0.2">
      <c r="BC11180" s="6"/>
    </row>
    <row r="11181" spans="55:55" hidden="1" x14ac:dyDescent="0.2">
      <c r="BC11181" s="6"/>
    </row>
    <row r="11182" spans="55:55" hidden="1" x14ac:dyDescent="0.2">
      <c r="BC11182" s="6"/>
    </row>
    <row r="11183" spans="55:55" hidden="1" x14ac:dyDescent="0.2">
      <c r="BC11183" s="6"/>
    </row>
    <row r="11184" spans="55:55" hidden="1" x14ac:dyDescent="0.2">
      <c r="BC11184" s="6"/>
    </row>
    <row r="11185" spans="55:55" hidden="1" x14ac:dyDescent="0.2">
      <c r="BC11185" s="6"/>
    </row>
    <row r="11186" spans="55:55" hidden="1" x14ac:dyDescent="0.2">
      <c r="BC11186" s="6"/>
    </row>
    <row r="11187" spans="55:55" hidden="1" x14ac:dyDescent="0.2">
      <c r="BC11187" s="6"/>
    </row>
    <row r="11188" spans="55:55" hidden="1" x14ac:dyDescent="0.2">
      <c r="BC11188" s="6"/>
    </row>
    <row r="11189" spans="55:55" hidden="1" x14ac:dyDescent="0.2">
      <c r="BC11189" s="6"/>
    </row>
    <row r="11190" spans="55:55" hidden="1" x14ac:dyDescent="0.2">
      <c r="BC11190" s="6"/>
    </row>
    <row r="11191" spans="55:55" hidden="1" x14ac:dyDescent="0.2">
      <c r="BC11191" s="6"/>
    </row>
    <row r="11192" spans="55:55" hidden="1" x14ac:dyDescent="0.2">
      <c r="BC11192" s="6"/>
    </row>
    <row r="11193" spans="55:55" hidden="1" x14ac:dyDescent="0.2">
      <c r="BC11193" s="6"/>
    </row>
    <row r="11194" spans="55:55" hidden="1" x14ac:dyDescent="0.2">
      <c r="BC11194" s="6"/>
    </row>
    <row r="11195" spans="55:55" hidden="1" x14ac:dyDescent="0.2">
      <c r="BC11195" s="6"/>
    </row>
    <row r="11196" spans="55:55" hidden="1" x14ac:dyDescent="0.2">
      <c r="BC11196" s="6"/>
    </row>
    <row r="11197" spans="55:55" hidden="1" x14ac:dyDescent="0.2">
      <c r="BC11197" s="6"/>
    </row>
    <row r="11198" spans="55:55" hidden="1" x14ac:dyDescent="0.2">
      <c r="BC11198" s="6"/>
    </row>
    <row r="11199" spans="55:55" hidden="1" x14ac:dyDescent="0.2">
      <c r="BC11199" s="6"/>
    </row>
    <row r="11200" spans="55:55" hidden="1" x14ac:dyDescent="0.2">
      <c r="BC11200" s="6"/>
    </row>
    <row r="11201" spans="55:55" hidden="1" x14ac:dyDescent="0.2">
      <c r="BC11201" s="6"/>
    </row>
    <row r="11202" spans="55:55" hidden="1" x14ac:dyDescent="0.2">
      <c r="BC11202" s="6"/>
    </row>
    <row r="11203" spans="55:55" hidden="1" x14ac:dyDescent="0.2">
      <c r="BC11203" s="6"/>
    </row>
    <row r="11204" spans="55:55" hidden="1" x14ac:dyDescent="0.2">
      <c r="BC11204" s="6"/>
    </row>
    <row r="11205" spans="55:55" hidden="1" x14ac:dyDescent="0.2">
      <c r="BC11205" s="6"/>
    </row>
    <row r="11206" spans="55:55" hidden="1" x14ac:dyDescent="0.2">
      <c r="BC11206" s="6"/>
    </row>
    <row r="11207" spans="55:55" hidden="1" x14ac:dyDescent="0.2">
      <c r="BC11207" s="6"/>
    </row>
    <row r="11208" spans="55:55" hidden="1" x14ac:dyDescent="0.2">
      <c r="BC11208" s="6"/>
    </row>
    <row r="11209" spans="55:55" hidden="1" x14ac:dyDescent="0.2">
      <c r="BC11209" s="6"/>
    </row>
    <row r="11210" spans="55:55" hidden="1" x14ac:dyDescent="0.2">
      <c r="BC11210" s="6"/>
    </row>
    <row r="11211" spans="55:55" hidden="1" x14ac:dyDescent="0.2">
      <c r="BC11211" s="6"/>
    </row>
    <row r="11212" spans="55:55" hidden="1" x14ac:dyDescent="0.2">
      <c r="BC11212" s="6"/>
    </row>
    <row r="11213" spans="55:55" hidden="1" x14ac:dyDescent="0.2">
      <c r="BC11213" s="6"/>
    </row>
    <row r="11214" spans="55:55" hidden="1" x14ac:dyDescent="0.2">
      <c r="BC11214" s="6"/>
    </row>
    <row r="11215" spans="55:55" hidden="1" x14ac:dyDescent="0.2">
      <c r="BC11215" s="6"/>
    </row>
    <row r="11216" spans="55:55" hidden="1" x14ac:dyDescent="0.2">
      <c r="BC11216" s="6"/>
    </row>
    <row r="11217" spans="55:55" hidden="1" x14ac:dyDescent="0.2">
      <c r="BC11217" s="6"/>
    </row>
    <row r="11218" spans="55:55" hidden="1" x14ac:dyDescent="0.2">
      <c r="BC11218" s="6"/>
    </row>
    <row r="11219" spans="55:55" hidden="1" x14ac:dyDescent="0.2">
      <c r="BC11219" s="6"/>
    </row>
    <row r="11220" spans="55:55" hidden="1" x14ac:dyDescent="0.2">
      <c r="BC11220" s="6"/>
    </row>
    <row r="11221" spans="55:55" hidden="1" x14ac:dyDescent="0.2">
      <c r="BC11221" s="6"/>
    </row>
    <row r="11222" spans="55:55" hidden="1" x14ac:dyDescent="0.2">
      <c r="BC11222" s="6"/>
    </row>
    <row r="11223" spans="55:55" hidden="1" x14ac:dyDescent="0.2">
      <c r="BC11223" s="6"/>
    </row>
    <row r="11224" spans="55:55" hidden="1" x14ac:dyDescent="0.2">
      <c r="BC11224" s="6"/>
    </row>
    <row r="11225" spans="55:55" hidden="1" x14ac:dyDescent="0.2">
      <c r="BC11225" s="6"/>
    </row>
    <row r="11226" spans="55:55" hidden="1" x14ac:dyDescent="0.2">
      <c r="BC11226" s="6"/>
    </row>
    <row r="11227" spans="55:55" hidden="1" x14ac:dyDescent="0.2">
      <c r="BC11227" s="6"/>
    </row>
    <row r="11228" spans="55:55" hidden="1" x14ac:dyDescent="0.2">
      <c r="BC11228" s="6"/>
    </row>
    <row r="11229" spans="55:55" hidden="1" x14ac:dyDescent="0.2">
      <c r="BC11229" s="6"/>
    </row>
    <row r="11230" spans="55:55" hidden="1" x14ac:dyDescent="0.2">
      <c r="BC11230" s="6"/>
    </row>
    <row r="11231" spans="55:55" hidden="1" x14ac:dyDescent="0.2">
      <c r="BC11231" s="6"/>
    </row>
    <row r="11232" spans="55:55" hidden="1" x14ac:dyDescent="0.2">
      <c r="BC11232" s="6"/>
    </row>
    <row r="11233" spans="55:55" hidden="1" x14ac:dyDescent="0.2">
      <c r="BC11233" s="6"/>
    </row>
    <row r="11234" spans="55:55" hidden="1" x14ac:dyDescent="0.2">
      <c r="BC11234" s="6"/>
    </row>
    <row r="11235" spans="55:55" hidden="1" x14ac:dyDescent="0.2">
      <c r="BC11235" s="6"/>
    </row>
    <row r="11236" spans="55:55" hidden="1" x14ac:dyDescent="0.2">
      <c r="BC11236" s="6"/>
    </row>
    <row r="11237" spans="55:55" hidden="1" x14ac:dyDescent="0.2">
      <c r="BC11237" s="6"/>
    </row>
    <row r="11238" spans="55:55" hidden="1" x14ac:dyDescent="0.2">
      <c r="BC11238" s="6"/>
    </row>
    <row r="11239" spans="55:55" hidden="1" x14ac:dyDescent="0.2">
      <c r="BC11239" s="6"/>
    </row>
    <row r="11240" spans="55:55" hidden="1" x14ac:dyDescent="0.2">
      <c r="BC11240" s="6"/>
    </row>
    <row r="11241" spans="55:55" hidden="1" x14ac:dyDescent="0.2">
      <c r="BC11241" s="6"/>
    </row>
    <row r="11242" spans="55:55" hidden="1" x14ac:dyDescent="0.2">
      <c r="BC11242" s="6"/>
    </row>
    <row r="11243" spans="55:55" hidden="1" x14ac:dyDescent="0.2">
      <c r="BC11243" s="6"/>
    </row>
    <row r="11244" spans="55:55" hidden="1" x14ac:dyDescent="0.2">
      <c r="BC11244" s="6"/>
    </row>
    <row r="11245" spans="55:55" hidden="1" x14ac:dyDescent="0.2">
      <c r="BC11245" s="6"/>
    </row>
    <row r="11246" spans="55:55" hidden="1" x14ac:dyDescent="0.2">
      <c r="BC11246" s="6"/>
    </row>
    <row r="11247" spans="55:55" hidden="1" x14ac:dyDescent="0.2">
      <c r="BC11247" s="6"/>
    </row>
    <row r="11248" spans="55:55" hidden="1" x14ac:dyDescent="0.2">
      <c r="BC11248" s="6"/>
    </row>
    <row r="11249" spans="55:55" hidden="1" x14ac:dyDescent="0.2">
      <c r="BC11249" s="6"/>
    </row>
    <row r="11250" spans="55:55" hidden="1" x14ac:dyDescent="0.2">
      <c r="BC11250" s="6"/>
    </row>
    <row r="11251" spans="55:55" hidden="1" x14ac:dyDescent="0.2">
      <c r="BC11251" s="6"/>
    </row>
    <row r="11252" spans="55:55" hidden="1" x14ac:dyDescent="0.2">
      <c r="BC11252" s="6"/>
    </row>
    <row r="11253" spans="55:55" hidden="1" x14ac:dyDescent="0.2">
      <c r="BC11253" s="6"/>
    </row>
    <row r="11254" spans="55:55" hidden="1" x14ac:dyDescent="0.2">
      <c r="BC11254" s="6"/>
    </row>
    <row r="11255" spans="55:55" hidden="1" x14ac:dyDescent="0.2">
      <c r="BC11255" s="6"/>
    </row>
    <row r="11256" spans="55:55" hidden="1" x14ac:dyDescent="0.2">
      <c r="BC11256" s="6"/>
    </row>
    <row r="11257" spans="55:55" hidden="1" x14ac:dyDescent="0.2">
      <c r="BC11257" s="6"/>
    </row>
    <row r="11258" spans="55:55" hidden="1" x14ac:dyDescent="0.2">
      <c r="BC11258" s="6"/>
    </row>
    <row r="11259" spans="55:55" hidden="1" x14ac:dyDescent="0.2">
      <c r="BC11259" s="6"/>
    </row>
    <row r="11260" spans="55:55" hidden="1" x14ac:dyDescent="0.2">
      <c r="BC11260" s="6"/>
    </row>
    <row r="11261" spans="55:55" hidden="1" x14ac:dyDescent="0.2">
      <c r="BC11261" s="6"/>
    </row>
    <row r="11262" spans="55:55" hidden="1" x14ac:dyDescent="0.2">
      <c r="BC11262" s="6"/>
    </row>
    <row r="11263" spans="55:55" hidden="1" x14ac:dyDescent="0.2">
      <c r="BC11263" s="6"/>
    </row>
    <row r="11264" spans="55:55" hidden="1" x14ac:dyDescent="0.2">
      <c r="BC11264" s="6"/>
    </row>
    <row r="11265" spans="55:55" hidden="1" x14ac:dyDescent="0.2">
      <c r="BC11265" s="6"/>
    </row>
    <row r="11266" spans="55:55" hidden="1" x14ac:dyDescent="0.2">
      <c r="BC11266" s="6"/>
    </row>
    <row r="11267" spans="55:55" hidden="1" x14ac:dyDescent="0.2">
      <c r="BC11267" s="6"/>
    </row>
    <row r="11268" spans="55:55" hidden="1" x14ac:dyDescent="0.2">
      <c r="BC11268" s="6"/>
    </row>
    <row r="11269" spans="55:55" hidden="1" x14ac:dyDescent="0.2">
      <c r="BC11269" s="6"/>
    </row>
    <row r="11270" spans="55:55" hidden="1" x14ac:dyDescent="0.2">
      <c r="BC11270" s="6"/>
    </row>
    <row r="11271" spans="55:55" hidden="1" x14ac:dyDescent="0.2">
      <c r="BC11271" s="6"/>
    </row>
    <row r="11272" spans="55:55" hidden="1" x14ac:dyDescent="0.2">
      <c r="BC11272" s="6"/>
    </row>
    <row r="11273" spans="55:55" hidden="1" x14ac:dyDescent="0.2">
      <c r="BC11273" s="6"/>
    </row>
    <row r="11274" spans="55:55" hidden="1" x14ac:dyDescent="0.2">
      <c r="BC11274" s="6"/>
    </row>
    <row r="11275" spans="55:55" hidden="1" x14ac:dyDescent="0.2">
      <c r="BC11275" s="6"/>
    </row>
    <row r="11276" spans="55:55" hidden="1" x14ac:dyDescent="0.2">
      <c r="BC11276" s="6"/>
    </row>
    <row r="11277" spans="55:55" hidden="1" x14ac:dyDescent="0.2">
      <c r="BC11277" s="6"/>
    </row>
    <row r="11278" spans="55:55" hidden="1" x14ac:dyDescent="0.2">
      <c r="BC11278" s="6"/>
    </row>
    <row r="11279" spans="55:55" hidden="1" x14ac:dyDescent="0.2">
      <c r="BC11279" s="6"/>
    </row>
    <row r="11280" spans="55:55" hidden="1" x14ac:dyDescent="0.2">
      <c r="BC11280" s="6"/>
    </row>
    <row r="11281" spans="55:55" hidden="1" x14ac:dyDescent="0.2">
      <c r="BC11281" s="6"/>
    </row>
    <row r="11282" spans="55:55" hidden="1" x14ac:dyDescent="0.2">
      <c r="BC11282" s="6"/>
    </row>
    <row r="11283" spans="55:55" hidden="1" x14ac:dyDescent="0.2">
      <c r="BC11283" s="6"/>
    </row>
    <row r="11284" spans="55:55" hidden="1" x14ac:dyDescent="0.2">
      <c r="BC11284" s="6"/>
    </row>
    <row r="11285" spans="55:55" hidden="1" x14ac:dyDescent="0.2">
      <c r="BC11285" s="6"/>
    </row>
    <row r="11286" spans="55:55" hidden="1" x14ac:dyDescent="0.2">
      <c r="BC11286" s="6"/>
    </row>
    <row r="11287" spans="55:55" hidden="1" x14ac:dyDescent="0.2">
      <c r="BC11287" s="6"/>
    </row>
    <row r="11288" spans="55:55" hidden="1" x14ac:dyDescent="0.2">
      <c r="BC11288" s="6"/>
    </row>
    <row r="11289" spans="55:55" hidden="1" x14ac:dyDescent="0.2">
      <c r="BC11289" s="6"/>
    </row>
    <row r="11290" spans="55:55" hidden="1" x14ac:dyDescent="0.2">
      <c r="BC11290" s="6"/>
    </row>
    <row r="11291" spans="55:55" hidden="1" x14ac:dyDescent="0.2">
      <c r="BC11291" s="6"/>
    </row>
    <row r="11292" spans="55:55" hidden="1" x14ac:dyDescent="0.2">
      <c r="BC11292" s="6"/>
    </row>
    <row r="11293" spans="55:55" hidden="1" x14ac:dyDescent="0.2">
      <c r="BC11293" s="6"/>
    </row>
    <row r="11294" spans="55:55" hidden="1" x14ac:dyDescent="0.2">
      <c r="BC11294" s="6"/>
    </row>
    <row r="11295" spans="55:55" hidden="1" x14ac:dyDescent="0.2">
      <c r="BC11295" s="6"/>
    </row>
    <row r="11296" spans="55:55" hidden="1" x14ac:dyDescent="0.2">
      <c r="BC11296" s="6"/>
    </row>
    <row r="11297" spans="55:55" hidden="1" x14ac:dyDescent="0.2">
      <c r="BC11297" s="6"/>
    </row>
    <row r="11298" spans="55:55" hidden="1" x14ac:dyDescent="0.2">
      <c r="BC11298" s="6"/>
    </row>
    <row r="11299" spans="55:55" hidden="1" x14ac:dyDescent="0.2">
      <c r="BC11299" s="6"/>
    </row>
    <row r="11300" spans="55:55" hidden="1" x14ac:dyDescent="0.2">
      <c r="BC11300" s="6"/>
    </row>
    <row r="11301" spans="55:55" hidden="1" x14ac:dyDescent="0.2">
      <c r="BC11301" s="6"/>
    </row>
    <row r="11302" spans="55:55" hidden="1" x14ac:dyDescent="0.2">
      <c r="BC11302" s="6"/>
    </row>
    <row r="11303" spans="55:55" hidden="1" x14ac:dyDescent="0.2">
      <c r="BC11303" s="6"/>
    </row>
    <row r="11304" spans="55:55" hidden="1" x14ac:dyDescent="0.2">
      <c r="BC11304" s="6"/>
    </row>
    <row r="11305" spans="55:55" hidden="1" x14ac:dyDescent="0.2">
      <c r="BC11305" s="6"/>
    </row>
    <row r="11306" spans="55:55" hidden="1" x14ac:dyDescent="0.2">
      <c r="BC11306" s="6"/>
    </row>
    <row r="11307" spans="55:55" hidden="1" x14ac:dyDescent="0.2">
      <c r="BC11307" s="6"/>
    </row>
    <row r="11308" spans="55:55" hidden="1" x14ac:dyDescent="0.2">
      <c r="BC11308" s="6"/>
    </row>
    <row r="11309" spans="55:55" hidden="1" x14ac:dyDescent="0.2">
      <c r="BC11309" s="6"/>
    </row>
    <row r="11310" spans="55:55" hidden="1" x14ac:dyDescent="0.2">
      <c r="BC11310" s="6"/>
    </row>
    <row r="11311" spans="55:55" hidden="1" x14ac:dyDescent="0.2">
      <c r="BC11311" s="6"/>
    </row>
    <row r="11312" spans="55:55" hidden="1" x14ac:dyDescent="0.2">
      <c r="BC11312" s="6"/>
    </row>
    <row r="11313" spans="55:55" hidden="1" x14ac:dyDescent="0.2">
      <c r="BC11313" s="6"/>
    </row>
    <row r="11314" spans="55:55" hidden="1" x14ac:dyDescent="0.2">
      <c r="BC11314" s="6"/>
    </row>
    <row r="11315" spans="55:55" hidden="1" x14ac:dyDescent="0.2">
      <c r="BC11315" s="6"/>
    </row>
    <row r="11316" spans="55:55" hidden="1" x14ac:dyDescent="0.2">
      <c r="BC11316" s="6"/>
    </row>
    <row r="11317" spans="55:55" hidden="1" x14ac:dyDescent="0.2">
      <c r="BC11317" s="6"/>
    </row>
    <row r="11318" spans="55:55" hidden="1" x14ac:dyDescent="0.2">
      <c r="BC11318" s="6"/>
    </row>
    <row r="11319" spans="55:55" hidden="1" x14ac:dyDescent="0.2">
      <c r="BC11319" s="6"/>
    </row>
    <row r="11320" spans="55:55" hidden="1" x14ac:dyDescent="0.2">
      <c r="BC11320" s="6"/>
    </row>
    <row r="11321" spans="55:55" hidden="1" x14ac:dyDescent="0.2">
      <c r="BC11321" s="6"/>
    </row>
    <row r="11322" spans="55:55" hidden="1" x14ac:dyDescent="0.2">
      <c r="BC11322" s="6"/>
    </row>
    <row r="11323" spans="55:55" hidden="1" x14ac:dyDescent="0.2">
      <c r="BC11323" s="6"/>
    </row>
    <row r="11324" spans="55:55" hidden="1" x14ac:dyDescent="0.2">
      <c r="BC11324" s="6"/>
    </row>
    <row r="11325" spans="55:55" hidden="1" x14ac:dyDescent="0.2">
      <c r="BC11325" s="6"/>
    </row>
    <row r="11326" spans="55:55" hidden="1" x14ac:dyDescent="0.2">
      <c r="BC11326" s="6"/>
    </row>
    <row r="11327" spans="55:55" hidden="1" x14ac:dyDescent="0.2">
      <c r="BC11327" s="6"/>
    </row>
    <row r="11328" spans="55:55" hidden="1" x14ac:dyDescent="0.2">
      <c r="BC11328" s="6"/>
    </row>
    <row r="11329" spans="55:55" hidden="1" x14ac:dyDescent="0.2">
      <c r="BC11329" s="6"/>
    </row>
    <row r="11330" spans="55:55" hidden="1" x14ac:dyDescent="0.2">
      <c r="BC11330" s="6"/>
    </row>
    <row r="11331" spans="55:55" hidden="1" x14ac:dyDescent="0.2">
      <c r="BC11331" s="6"/>
    </row>
    <row r="11332" spans="55:55" hidden="1" x14ac:dyDescent="0.2">
      <c r="BC11332" s="6"/>
    </row>
    <row r="11333" spans="55:55" hidden="1" x14ac:dyDescent="0.2">
      <c r="BC11333" s="6"/>
    </row>
    <row r="11334" spans="55:55" hidden="1" x14ac:dyDescent="0.2">
      <c r="BC11334" s="6"/>
    </row>
    <row r="11335" spans="55:55" hidden="1" x14ac:dyDescent="0.2">
      <c r="BC11335" s="6"/>
    </row>
    <row r="11336" spans="55:55" hidden="1" x14ac:dyDescent="0.2">
      <c r="BC11336" s="6"/>
    </row>
    <row r="11337" spans="55:55" hidden="1" x14ac:dyDescent="0.2">
      <c r="BC11337" s="6"/>
    </row>
    <row r="11338" spans="55:55" hidden="1" x14ac:dyDescent="0.2">
      <c r="BC11338" s="6"/>
    </row>
    <row r="11339" spans="55:55" hidden="1" x14ac:dyDescent="0.2">
      <c r="BC11339" s="6"/>
    </row>
    <row r="11340" spans="55:55" hidden="1" x14ac:dyDescent="0.2">
      <c r="BC11340" s="6"/>
    </row>
    <row r="11341" spans="55:55" hidden="1" x14ac:dyDescent="0.2">
      <c r="BC11341" s="6"/>
    </row>
    <row r="11342" spans="55:55" hidden="1" x14ac:dyDescent="0.2">
      <c r="BC11342" s="6"/>
    </row>
    <row r="11343" spans="55:55" hidden="1" x14ac:dyDescent="0.2">
      <c r="BC11343" s="6"/>
    </row>
    <row r="11344" spans="55:55" hidden="1" x14ac:dyDescent="0.2">
      <c r="BC11344" s="6"/>
    </row>
    <row r="11345" spans="55:55" hidden="1" x14ac:dyDescent="0.2">
      <c r="BC11345" s="6"/>
    </row>
    <row r="11346" spans="55:55" hidden="1" x14ac:dyDescent="0.2">
      <c r="BC11346" s="6"/>
    </row>
    <row r="11347" spans="55:55" hidden="1" x14ac:dyDescent="0.2">
      <c r="BC11347" s="6"/>
    </row>
    <row r="11348" spans="55:55" hidden="1" x14ac:dyDescent="0.2">
      <c r="BC11348" s="6"/>
    </row>
    <row r="11349" spans="55:55" hidden="1" x14ac:dyDescent="0.2">
      <c r="BC11349" s="6"/>
    </row>
    <row r="11350" spans="55:55" hidden="1" x14ac:dyDescent="0.2">
      <c r="BC11350" s="6"/>
    </row>
    <row r="11351" spans="55:55" hidden="1" x14ac:dyDescent="0.2">
      <c r="BC11351" s="6"/>
    </row>
    <row r="11352" spans="55:55" hidden="1" x14ac:dyDescent="0.2">
      <c r="BC11352" s="6"/>
    </row>
    <row r="11353" spans="55:55" hidden="1" x14ac:dyDescent="0.2">
      <c r="BC11353" s="6"/>
    </row>
    <row r="11354" spans="55:55" hidden="1" x14ac:dyDescent="0.2">
      <c r="BC11354" s="6"/>
    </row>
    <row r="11355" spans="55:55" hidden="1" x14ac:dyDescent="0.2">
      <c r="BC11355" s="6"/>
    </row>
    <row r="11356" spans="55:55" hidden="1" x14ac:dyDescent="0.2">
      <c r="BC11356" s="6"/>
    </row>
    <row r="11357" spans="55:55" hidden="1" x14ac:dyDescent="0.2">
      <c r="BC11357" s="6"/>
    </row>
    <row r="11358" spans="55:55" hidden="1" x14ac:dyDescent="0.2">
      <c r="BC11358" s="6"/>
    </row>
    <row r="11359" spans="55:55" hidden="1" x14ac:dyDescent="0.2">
      <c r="BC11359" s="6"/>
    </row>
    <row r="11360" spans="55:55" hidden="1" x14ac:dyDescent="0.2">
      <c r="BC11360" s="6"/>
    </row>
    <row r="11361" spans="55:55" hidden="1" x14ac:dyDescent="0.2">
      <c r="BC11361" s="6"/>
    </row>
    <row r="11362" spans="55:55" hidden="1" x14ac:dyDescent="0.2">
      <c r="BC11362" s="6"/>
    </row>
    <row r="11363" spans="55:55" hidden="1" x14ac:dyDescent="0.2">
      <c r="BC11363" s="6"/>
    </row>
    <row r="11364" spans="55:55" hidden="1" x14ac:dyDescent="0.2">
      <c r="BC11364" s="6"/>
    </row>
    <row r="11365" spans="55:55" hidden="1" x14ac:dyDescent="0.2">
      <c r="BC11365" s="6"/>
    </row>
    <row r="11366" spans="55:55" hidden="1" x14ac:dyDescent="0.2">
      <c r="BC11366" s="6"/>
    </row>
    <row r="11367" spans="55:55" hidden="1" x14ac:dyDescent="0.2">
      <c r="BC11367" s="6"/>
    </row>
    <row r="11368" spans="55:55" hidden="1" x14ac:dyDescent="0.2">
      <c r="BC11368" s="6"/>
    </row>
    <row r="11369" spans="55:55" hidden="1" x14ac:dyDescent="0.2">
      <c r="BC11369" s="6"/>
    </row>
    <row r="11370" spans="55:55" hidden="1" x14ac:dyDescent="0.2">
      <c r="BC11370" s="6"/>
    </row>
    <row r="11371" spans="55:55" hidden="1" x14ac:dyDescent="0.2">
      <c r="BC11371" s="6"/>
    </row>
    <row r="11372" spans="55:55" hidden="1" x14ac:dyDescent="0.2">
      <c r="BC11372" s="6"/>
    </row>
    <row r="11373" spans="55:55" hidden="1" x14ac:dyDescent="0.2">
      <c r="BC11373" s="6"/>
    </row>
    <row r="11374" spans="55:55" hidden="1" x14ac:dyDescent="0.2">
      <c r="BC11374" s="6"/>
    </row>
    <row r="11375" spans="55:55" hidden="1" x14ac:dyDescent="0.2">
      <c r="BC11375" s="6"/>
    </row>
    <row r="11376" spans="55:55" hidden="1" x14ac:dyDescent="0.2">
      <c r="BC11376" s="6"/>
    </row>
    <row r="11377" spans="55:55" hidden="1" x14ac:dyDescent="0.2">
      <c r="BC11377" s="6"/>
    </row>
    <row r="11378" spans="55:55" hidden="1" x14ac:dyDescent="0.2">
      <c r="BC11378" s="6"/>
    </row>
    <row r="11379" spans="55:55" hidden="1" x14ac:dyDescent="0.2">
      <c r="BC11379" s="6"/>
    </row>
    <row r="11380" spans="55:55" hidden="1" x14ac:dyDescent="0.2">
      <c r="BC11380" s="6"/>
    </row>
    <row r="11381" spans="55:55" hidden="1" x14ac:dyDescent="0.2">
      <c r="BC11381" s="6"/>
    </row>
    <row r="11382" spans="55:55" hidden="1" x14ac:dyDescent="0.2">
      <c r="BC11382" s="6"/>
    </row>
    <row r="11383" spans="55:55" hidden="1" x14ac:dyDescent="0.2">
      <c r="BC11383" s="6"/>
    </row>
    <row r="11384" spans="55:55" hidden="1" x14ac:dyDescent="0.2">
      <c r="BC11384" s="6"/>
    </row>
    <row r="11385" spans="55:55" hidden="1" x14ac:dyDescent="0.2">
      <c r="BC11385" s="6"/>
    </row>
    <row r="11386" spans="55:55" hidden="1" x14ac:dyDescent="0.2">
      <c r="BC11386" s="6"/>
    </row>
    <row r="11387" spans="55:55" hidden="1" x14ac:dyDescent="0.2">
      <c r="BC11387" s="6"/>
    </row>
    <row r="11388" spans="55:55" hidden="1" x14ac:dyDescent="0.2">
      <c r="BC11388" s="6"/>
    </row>
    <row r="11389" spans="55:55" hidden="1" x14ac:dyDescent="0.2">
      <c r="BC11389" s="6"/>
    </row>
    <row r="11390" spans="55:55" hidden="1" x14ac:dyDescent="0.2">
      <c r="BC11390" s="6"/>
    </row>
    <row r="11391" spans="55:55" hidden="1" x14ac:dyDescent="0.2">
      <c r="BC11391" s="6"/>
    </row>
    <row r="11392" spans="55:55" hidden="1" x14ac:dyDescent="0.2">
      <c r="BC11392" s="6"/>
    </row>
    <row r="11393" spans="55:55" hidden="1" x14ac:dyDescent="0.2">
      <c r="BC11393" s="6"/>
    </row>
    <row r="11394" spans="55:55" hidden="1" x14ac:dyDescent="0.2">
      <c r="BC11394" s="6"/>
    </row>
    <row r="11395" spans="55:55" hidden="1" x14ac:dyDescent="0.2">
      <c r="BC11395" s="6"/>
    </row>
    <row r="11396" spans="55:55" hidden="1" x14ac:dyDescent="0.2">
      <c r="BC11396" s="6"/>
    </row>
    <row r="11397" spans="55:55" hidden="1" x14ac:dyDescent="0.2">
      <c r="BC11397" s="6"/>
    </row>
    <row r="11398" spans="55:55" hidden="1" x14ac:dyDescent="0.2">
      <c r="BC11398" s="6"/>
    </row>
    <row r="11399" spans="55:55" hidden="1" x14ac:dyDescent="0.2">
      <c r="BC11399" s="6"/>
    </row>
    <row r="11400" spans="55:55" hidden="1" x14ac:dyDescent="0.2">
      <c r="BC11400" s="6"/>
    </row>
    <row r="11401" spans="55:55" hidden="1" x14ac:dyDescent="0.2">
      <c r="BC11401" s="6"/>
    </row>
    <row r="11402" spans="55:55" hidden="1" x14ac:dyDescent="0.2">
      <c r="BC11402" s="6"/>
    </row>
    <row r="11403" spans="55:55" hidden="1" x14ac:dyDescent="0.2">
      <c r="BC11403" s="6"/>
    </row>
    <row r="11404" spans="55:55" hidden="1" x14ac:dyDescent="0.2">
      <c r="BC11404" s="6"/>
    </row>
    <row r="11405" spans="55:55" hidden="1" x14ac:dyDescent="0.2">
      <c r="BC11405" s="6"/>
    </row>
    <row r="11406" spans="55:55" hidden="1" x14ac:dyDescent="0.2">
      <c r="BC11406" s="6"/>
    </row>
    <row r="11407" spans="55:55" hidden="1" x14ac:dyDescent="0.2">
      <c r="BC11407" s="6"/>
    </row>
    <row r="11408" spans="55:55" hidden="1" x14ac:dyDescent="0.2">
      <c r="BC11408" s="6"/>
    </row>
    <row r="11409" spans="55:55" hidden="1" x14ac:dyDescent="0.2">
      <c r="BC11409" s="6"/>
    </row>
    <row r="11410" spans="55:55" hidden="1" x14ac:dyDescent="0.2">
      <c r="BC11410" s="6"/>
    </row>
    <row r="11411" spans="55:55" hidden="1" x14ac:dyDescent="0.2">
      <c r="BC11411" s="6"/>
    </row>
    <row r="11412" spans="55:55" hidden="1" x14ac:dyDescent="0.2">
      <c r="BC11412" s="6"/>
    </row>
    <row r="11413" spans="55:55" hidden="1" x14ac:dyDescent="0.2">
      <c r="BC11413" s="6"/>
    </row>
    <row r="11414" spans="55:55" hidden="1" x14ac:dyDescent="0.2">
      <c r="BC11414" s="6"/>
    </row>
    <row r="11415" spans="55:55" hidden="1" x14ac:dyDescent="0.2">
      <c r="BC11415" s="6"/>
    </row>
    <row r="11416" spans="55:55" hidden="1" x14ac:dyDescent="0.2">
      <c r="BC11416" s="6"/>
    </row>
    <row r="11417" spans="55:55" hidden="1" x14ac:dyDescent="0.2">
      <c r="BC11417" s="6"/>
    </row>
    <row r="11418" spans="55:55" hidden="1" x14ac:dyDescent="0.2">
      <c r="BC11418" s="6"/>
    </row>
    <row r="11419" spans="55:55" hidden="1" x14ac:dyDescent="0.2">
      <c r="BC11419" s="6"/>
    </row>
    <row r="11420" spans="55:55" hidden="1" x14ac:dyDescent="0.2">
      <c r="BC11420" s="6"/>
    </row>
    <row r="11421" spans="55:55" hidden="1" x14ac:dyDescent="0.2">
      <c r="BC11421" s="6"/>
    </row>
    <row r="11422" spans="55:55" hidden="1" x14ac:dyDescent="0.2">
      <c r="BC11422" s="6"/>
    </row>
    <row r="11423" spans="55:55" hidden="1" x14ac:dyDescent="0.2">
      <c r="BC11423" s="6"/>
    </row>
    <row r="11424" spans="55:55" hidden="1" x14ac:dyDescent="0.2">
      <c r="BC11424" s="6"/>
    </row>
    <row r="11425" spans="55:55" hidden="1" x14ac:dyDescent="0.2">
      <c r="BC11425" s="6"/>
    </row>
    <row r="11426" spans="55:55" hidden="1" x14ac:dyDescent="0.2">
      <c r="BC11426" s="6"/>
    </row>
    <row r="11427" spans="55:55" hidden="1" x14ac:dyDescent="0.2">
      <c r="BC11427" s="6"/>
    </row>
    <row r="11428" spans="55:55" hidden="1" x14ac:dyDescent="0.2">
      <c r="BC11428" s="6"/>
    </row>
    <row r="11429" spans="55:55" hidden="1" x14ac:dyDescent="0.2">
      <c r="BC11429" s="6"/>
    </row>
    <row r="11430" spans="55:55" hidden="1" x14ac:dyDescent="0.2">
      <c r="BC11430" s="6"/>
    </row>
    <row r="11431" spans="55:55" hidden="1" x14ac:dyDescent="0.2">
      <c r="BC11431" s="6"/>
    </row>
    <row r="11432" spans="55:55" hidden="1" x14ac:dyDescent="0.2">
      <c r="BC11432" s="6"/>
    </row>
    <row r="11433" spans="55:55" hidden="1" x14ac:dyDescent="0.2">
      <c r="BC11433" s="6"/>
    </row>
    <row r="11434" spans="55:55" hidden="1" x14ac:dyDescent="0.2">
      <c r="BC11434" s="6"/>
    </row>
    <row r="11435" spans="55:55" hidden="1" x14ac:dyDescent="0.2">
      <c r="BC11435" s="6"/>
    </row>
    <row r="11436" spans="55:55" hidden="1" x14ac:dyDescent="0.2">
      <c r="BC11436" s="6"/>
    </row>
    <row r="11437" spans="55:55" hidden="1" x14ac:dyDescent="0.2">
      <c r="BC11437" s="6"/>
    </row>
    <row r="11438" spans="55:55" hidden="1" x14ac:dyDescent="0.2">
      <c r="BC11438" s="6"/>
    </row>
    <row r="11439" spans="55:55" hidden="1" x14ac:dyDescent="0.2">
      <c r="BC11439" s="6"/>
    </row>
    <row r="11440" spans="55:55" hidden="1" x14ac:dyDescent="0.2">
      <c r="BC11440" s="6"/>
    </row>
    <row r="11441" spans="55:55" hidden="1" x14ac:dyDescent="0.2">
      <c r="BC11441" s="6"/>
    </row>
    <row r="11442" spans="55:55" hidden="1" x14ac:dyDescent="0.2">
      <c r="BC11442" s="6"/>
    </row>
    <row r="11443" spans="55:55" hidden="1" x14ac:dyDescent="0.2">
      <c r="BC11443" s="6"/>
    </row>
    <row r="11444" spans="55:55" hidden="1" x14ac:dyDescent="0.2">
      <c r="BC11444" s="6"/>
    </row>
    <row r="11445" spans="55:55" hidden="1" x14ac:dyDescent="0.2">
      <c r="BC11445" s="6"/>
    </row>
    <row r="11446" spans="55:55" hidden="1" x14ac:dyDescent="0.2">
      <c r="BC11446" s="6"/>
    </row>
    <row r="11447" spans="55:55" hidden="1" x14ac:dyDescent="0.2">
      <c r="BC11447" s="6"/>
    </row>
    <row r="11448" spans="55:55" hidden="1" x14ac:dyDescent="0.2">
      <c r="BC11448" s="6"/>
    </row>
    <row r="11449" spans="55:55" hidden="1" x14ac:dyDescent="0.2">
      <c r="BC11449" s="6"/>
    </row>
    <row r="11450" spans="55:55" hidden="1" x14ac:dyDescent="0.2">
      <c r="BC11450" s="6"/>
    </row>
    <row r="11451" spans="55:55" hidden="1" x14ac:dyDescent="0.2">
      <c r="BC11451" s="6"/>
    </row>
    <row r="11452" spans="55:55" hidden="1" x14ac:dyDescent="0.2">
      <c r="BC11452" s="6"/>
    </row>
    <row r="11453" spans="55:55" hidden="1" x14ac:dyDescent="0.2">
      <c r="BC11453" s="6"/>
    </row>
    <row r="11454" spans="55:55" hidden="1" x14ac:dyDescent="0.2">
      <c r="BC11454" s="6"/>
    </row>
    <row r="11455" spans="55:55" hidden="1" x14ac:dyDescent="0.2">
      <c r="BC11455" s="6"/>
    </row>
    <row r="11456" spans="55:55" hidden="1" x14ac:dyDescent="0.2">
      <c r="BC11456" s="6"/>
    </row>
    <row r="11457" spans="55:55" hidden="1" x14ac:dyDescent="0.2">
      <c r="BC11457" s="6"/>
    </row>
    <row r="11458" spans="55:55" hidden="1" x14ac:dyDescent="0.2">
      <c r="BC11458" s="6"/>
    </row>
    <row r="11459" spans="55:55" hidden="1" x14ac:dyDescent="0.2">
      <c r="BC11459" s="6"/>
    </row>
    <row r="11460" spans="55:55" hidden="1" x14ac:dyDescent="0.2">
      <c r="BC11460" s="6"/>
    </row>
    <row r="11461" spans="55:55" hidden="1" x14ac:dyDescent="0.2">
      <c r="BC11461" s="6"/>
    </row>
    <row r="11462" spans="55:55" hidden="1" x14ac:dyDescent="0.2">
      <c r="BC11462" s="6"/>
    </row>
    <row r="11463" spans="55:55" hidden="1" x14ac:dyDescent="0.2">
      <c r="BC11463" s="6"/>
    </row>
    <row r="11464" spans="55:55" hidden="1" x14ac:dyDescent="0.2">
      <c r="BC11464" s="6"/>
    </row>
    <row r="11465" spans="55:55" hidden="1" x14ac:dyDescent="0.2">
      <c r="BC11465" s="6"/>
    </row>
    <row r="11466" spans="55:55" hidden="1" x14ac:dyDescent="0.2">
      <c r="BC11466" s="6"/>
    </row>
    <row r="11467" spans="55:55" hidden="1" x14ac:dyDescent="0.2">
      <c r="BC11467" s="6"/>
    </row>
    <row r="11468" spans="55:55" hidden="1" x14ac:dyDescent="0.2">
      <c r="BC11468" s="6"/>
    </row>
    <row r="11469" spans="55:55" hidden="1" x14ac:dyDescent="0.2">
      <c r="BC11469" s="6"/>
    </row>
    <row r="11470" spans="55:55" hidden="1" x14ac:dyDescent="0.2">
      <c r="BC11470" s="6"/>
    </row>
    <row r="11471" spans="55:55" hidden="1" x14ac:dyDescent="0.2">
      <c r="BC11471" s="6"/>
    </row>
    <row r="11472" spans="55:55" hidden="1" x14ac:dyDescent="0.2">
      <c r="BC11472" s="6"/>
    </row>
    <row r="11473" spans="55:55" hidden="1" x14ac:dyDescent="0.2">
      <c r="BC11473" s="6"/>
    </row>
    <row r="11474" spans="55:55" hidden="1" x14ac:dyDescent="0.2">
      <c r="BC11474" s="6"/>
    </row>
    <row r="11475" spans="55:55" hidden="1" x14ac:dyDescent="0.2">
      <c r="BC11475" s="6"/>
    </row>
    <row r="11476" spans="55:55" hidden="1" x14ac:dyDescent="0.2">
      <c r="BC11476" s="6"/>
    </row>
    <row r="11477" spans="55:55" hidden="1" x14ac:dyDescent="0.2">
      <c r="BC11477" s="6"/>
    </row>
    <row r="11478" spans="55:55" hidden="1" x14ac:dyDescent="0.2">
      <c r="BC11478" s="6"/>
    </row>
    <row r="11479" spans="55:55" hidden="1" x14ac:dyDescent="0.2">
      <c r="BC11479" s="6"/>
    </row>
    <row r="11480" spans="55:55" hidden="1" x14ac:dyDescent="0.2">
      <c r="BC11480" s="6"/>
    </row>
    <row r="11481" spans="55:55" hidden="1" x14ac:dyDescent="0.2">
      <c r="BC11481" s="6"/>
    </row>
    <row r="11482" spans="55:55" hidden="1" x14ac:dyDescent="0.2">
      <c r="BC11482" s="6"/>
    </row>
    <row r="11483" spans="55:55" hidden="1" x14ac:dyDescent="0.2">
      <c r="BC11483" s="6"/>
    </row>
    <row r="11484" spans="55:55" hidden="1" x14ac:dyDescent="0.2">
      <c r="BC11484" s="6"/>
    </row>
    <row r="11485" spans="55:55" hidden="1" x14ac:dyDescent="0.2">
      <c r="BC11485" s="6"/>
    </row>
    <row r="11486" spans="55:55" hidden="1" x14ac:dyDescent="0.2">
      <c r="BC11486" s="6"/>
    </row>
    <row r="11487" spans="55:55" hidden="1" x14ac:dyDescent="0.2">
      <c r="BC11487" s="6"/>
    </row>
    <row r="11488" spans="55:55" hidden="1" x14ac:dyDescent="0.2">
      <c r="BC11488" s="6"/>
    </row>
    <row r="11489" spans="55:55" hidden="1" x14ac:dyDescent="0.2">
      <c r="BC11489" s="6"/>
    </row>
    <row r="11490" spans="55:55" hidden="1" x14ac:dyDescent="0.2">
      <c r="BC11490" s="6"/>
    </row>
    <row r="11491" spans="55:55" hidden="1" x14ac:dyDescent="0.2">
      <c r="BC11491" s="6"/>
    </row>
    <row r="11492" spans="55:55" hidden="1" x14ac:dyDescent="0.2">
      <c r="BC11492" s="6"/>
    </row>
    <row r="11493" spans="55:55" hidden="1" x14ac:dyDescent="0.2">
      <c r="BC11493" s="6"/>
    </row>
    <row r="11494" spans="55:55" hidden="1" x14ac:dyDescent="0.2">
      <c r="BC11494" s="6"/>
    </row>
    <row r="11495" spans="55:55" hidden="1" x14ac:dyDescent="0.2">
      <c r="BC11495" s="6"/>
    </row>
    <row r="11496" spans="55:55" hidden="1" x14ac:dyDescent="0.2">
      <c r="BC11496" s="6"/>
    </row>
    <row r="11497" spans="55:55" hidden="1" x14ac:dyDescent="0.2">
      <c r="BC11497" s="6"/>
    </row>
    <row r="11498" spans="55:55" hidden="1" x14ac:dyDescent="0.2">
      <c r="BC11498" s="6"/>
    </row>
    <row r="11499" spans="55:55" hidden="1" x14ac:dyDescent="0.2">
      <c r="BC11499" s="6"/>
    </row>
    <row r="11500" spans="55:55" hidden="1" x14ac:dyDescent="0.2">
      <c r="BC11500" s="6"/>
    </row>
    <row r="11501" spans="55:55" hidden="1" x14ac:dyDescent="0.2">
      <c r="BC11501" s="6"/>
    </row>
    <row r="11502" spans="55:55" hidden="1" x14ac:dyDescent="0.2">
      <c r="BC11502" s="6"/>
    </row>
    <row r="11503" spans="55:55" hidden="1" x14ac:dyDescent="0.2">
      <c r="BC11503" s="6"/>
    </row>
    <row r="11504" spans="55:55" hidden="1" x14ac:dyDescent="0.2">
      <c r="BC11504" s="6"/>
    </row>
    <row r="11505" spans="55:55" hidden="1" x14ac:dyDescent="0.2">
      <c r="BC11505" s="6"/>
    </row>
    <row r="11506" spans="55:55" hidden="1" x14ac:dyDescent="0.2">
      <c r="BC11506" s="6"/>
    </row>
    <row r="11507" spans="55:55" hidden="1" x14ac:dyDescent="0.2">
      <c r="BC11507" s="6"/>
    </row>
    <row r="11508" spans="55:55" hidden="1" x14ac:dyDescent="0.2">
      <c r="BC11508" s="6"/>
    </row>
    <row r="11509" spans="55:55" hidden="1" x14ac:dyDescent="0.2">
      <c r="BC11509" s="6"/>
    </row>
    <row r="11510" spans="55:55" hidden="1" x14ac:dyDescent="0.2">
      <c r="BC11510" s="6"/>
    </row>
    <row r="11511" spans="55:55" hidden="1" x14ac:dyDescent="0.2">
      <c r="BC11511" s="6"/>
    </row>
    <row r="11512" spans="55:55" hidden="1" x14ac:dyDescent="0.2">
      <c r="BC11512" s="6"/>
    </row>
    <row r="11513" spans="55:55" hidden="1" x14ac:dyDescent="0.2">
      <c r="BC11513" s="6"/>
    </row>
    <row r="11514" spans="55:55" hidden="1" x14ac:dyDescent="0.2">
      <c r="BC11514" s="6"/>
    </row>
    <row r="11515" spans="55:55" hidden="1" x14ac:dyDescent="0.2">
      <c r="BC11515" s="6"/>
    </row>
    <row r="11516" spans="55:55" hidden="1" x14ac:dyDescent="0.2">
      <c r="BC11516" s="6"/>
    </row>
    <row r="11517" spans="55:55" hidden="1" x14ac:dyDescent="0.2">
      <c r="BC11517" s="6"/>
    </row>
    <row r="11518" spans="55:55" hidden="1" x14ac:dyDescent="0.2">
      <c r="BC11518" s="6"/>
    </row>
    <row r="11519" spans="55:55" hidden="1" x14ac:dyDescent="0.2">
      <c r="BC11519" s="6"/>
    </row>
    <row r="11520" spans="55:55" hidden="1" x14ac:dyDescent="0.2">
      <c r="BC11520" s="6"/>
    </row>
    <row r="11521" spans="55:55" hidden="1" x14ac:dyDescent="0.2">
      <c r="BC11521" s="6"/>
    </row>
    <row r="11522" spans="55:55" hidden="1" x14ac:dyDescent="0.2">
      <c r="BC11522" s="6"/>
    </row>
    <row r="11523" spans="55:55" hidden="1" x14ac:dyDescent="0.2">
      <c r="BC11523" s="6"/>
    </row>
    <row r="11524" spans="55:55" hidden="1" x14ac:dyDescent="0.2">
      <c r="BC11524" s="6"/>
    </row>
    <row r="11525" spans="55:55" hidden="1" x14ac:dyDescent="0.2">
      <c r="BC11525" s="6"/>
    </row>
    <row r="11526" spans="55:55" hidden="1" x14ac:dyDescent="0.2">
      <c r="BC11526" s="6"/>
    </row>
    <row r="11527" spans="55:55" hidden="1" x14ac:dyDescent="0.2">
      <c r="BC11527" s="6"/>
    </row>
    <row r="11528" spans="55:55" hidden="1" x14ac:dyDescent="0.2">
      <c r="BC11528" s="6"/>
    </row>
    <row r="11529" spans="55:55" hidden="1" x14ac:dyDescent="0.2">
      <c r="BC11529" s="6"/>
    </row>
    <row r="11530" spans="55:55" hidden="1" x14ac:dyDescent="0.2">
      <c r="BC11530" s="6"/>
    </row>
    <row r="11531" spans="55:55" hidden="1" x14ac:dyDescent="0.2">
      <c r="BC11531" s="6"/>
    </row>
    <row r="11532" spans="55:55" hidden="1" x14ac:dyDescent="0.2">
      <c r="BC11532" s="6"/>
    </row>
    <row r="11533" spans="55:55" hidden="1" x14ac:dyDescent="0.2">
      <c r="BC11533" s="6"/>
    </row>
    <row r="11534" spans="55:55" hidden="1" x14ac:dyDescent="0.2">
      <c r="BC11534" s="6"/>
    </row>
    <row r="11535" spans="55:55" hidden="1" x14ac:dyDescent="0.2">
      <c r="BC11535" s="6"/>
    </row>
    <row r="11536" spans="55:55" hidden="1" x14ac:dyDescent="0.2">
      <c r="BC11536" s="6"/>
    </row>
    <row r="11537" spans="55:55" hidden="1" x14ac:dyDescent="0.2">
      <c r="BC11537" s="6"/>
    </row>
    <row r="11538" spans="55:55" hidden="1" x14ac:dyDescent="0.2">
      <c r="BC11538" s="6"/>
    </row>
    <row r="11539" spans="55:55" hidden="1" x14ac:dyDescent="0.2">
      <c r="BC11539" s="6"/>
    </row>
    <row r="11540" spans="55:55" hidden="1" x14ac:dyDescent="0.2">
      <c r="BC11540" s="6"/>
    </row>
    <row r="11541" spans="55:55" hidden="1" x14ac:dyDescent="0.2">
      <c r="BC11541" s="6"/>
    </row>
    <row r="11542" spans="55:55" hidden="1" x14ac:dyDescent="0.2">
      <c r="BC11542" s="6"/>
    </row>
    <row r="11543" spans="55:55" hidden="1" x14ac:dyDescent="0.2">
      <c r="BC11543" s="6"/>
    </row>
    <row r="11544" spans="55:55" hidden="1" x14ac:dyDescent="0.2">
      <c r="BC11544" s="6"/>
    </row>
    <row r="11545" spans="55:55" hidden="1" x14ac:dyDescent="0.2">
      <c r="BC11545" s="6"/>
    </row>
    <row r="11546" spans="55:55" hidden="1" x14ac:dyDescent="0.2">
      <c r="BC11546" s="6"/>
    </row>
    <row r="11547" spans="55:55" hidden="1" x14ac:dyDescent="0.2">
      <c r="BC11547" s="6"/>
    </row>
    <row r="11548" spans="55:55" hidden="1" x14ac:dyDescent="0.2">
      <c r="BC11548" s="6"/>
    </row>
    <row r="11549" spans="55:55" hidden="1" x14ac:dyDescent="0.2">
      <c r="BC11549" s="6"/>
    </row>
    <row r="11550" spans="55:55" hidden="1" x14ac:dyDescent="0.2">
      <c r="BC11550" s="6"/>
    </row>
    <row r="11551" spans="55:55" hidden="1" x14ac:dyDescent="0.2">
      <c r="BC11551" s="6"/>
    </row>
    <row r="11552" spans="55:55" hidden="1" x14ac:dyDescent="0.2">
      <c r="BC11552" s="6"/>
    </row>
    <row r="11553" spans="55:55" hidden="1" x14ac:dyDescent="0.2">
      <c r="BC11553" s="6"/>
    </row>
    <row r="11554" spans="55:55" hidden="1" x14ac:dyDescent="0.2">
      <c r="BC11554" s="6"/>
    </row>
    <row r="11555" spans="55:55" hidden="1" x14ac:dyDescent="0.2">
      <c r="BC11555" s="6"/>
    </row>
    <row r="11556" spans="55:55" hidden="1" x14ac:dyDescent="0.2">
      <c r="BC11556" s="6"/>
    </row>
    <row r="11557" spans="55:55" hidden="1" x14ac:dyDescent="0.2">
      <c r="BC11557" s="6"/>
    </row>
    <row r="11558" spans="55:55" hidden="1" x14ac:dyDescent="0.2">
      <c r="BC11558" s="6"/>
    </row>
    <row r="11559" spans="55:55" hidden="1" x14ac:dyDescent="0.2">
      <c r="BC11559" s="6"/>
    </row>
    <row r="11560" spans="55:55" hidden="1" x14ac:dyDescent="0.2">
      <c r="BC11560" s="6"/>
    </row>
    <row r="11561" spans="55:55" hidden="1" x14ac:dyDescent="0.2">
      <c r="BC11561" s="6"/>
    </row>
    <row r="11562" spans="55:55" hidden="1" x14ac:dyDescent="0.2">
      <c r="BC11562" s="6"/>
    </row>
    <row r="11563" spans="55:55" hidden="1" x14ac:dyDescent="0.2">
      <c r="BC11563" s="6"/>
    </row>
    <row r="11564" spans="55:55" hidden="1" x14ac:dyDescent="0.2">
      <c r="BC11564" s="6"/>
    </row>
    <row r="11565" spans="55:55" hidden="1" x14ac:dyDescent="0.2">
      <c r="BC11565" s="6"/>
    </row>
    <row r="11566" spans="55:55" hidden="1" x14ac:dyDescent="0.2">
      <c r="BC11566" s="6"/>
    </row>
    <row r="11567" spans="55:55" hidden="1" x14ac:dyDescent="0.2">
      <c r="BC11567" s="6"/>
    </row>
    <row r="11568" spans="55:55" hidden="1" x14ac:dyDescent="0.2">
      <c r="BC11568" s="6"/>
    </row>
    <row r="11569" spans="55:55" hidden="1" x14ac:dyDescent="0.2">
      <c r="BC11569" s="6"/>
    </row>
    <row r="11570" spans="55:55" hidden="1" x14ac:dyDescent="0.2">
      <c r="BC11570" s="6"/>
    </row>
    <row r="11571" spans="55:55" hidden="1" x14ac:dyDescent="0.2">
      <c r="BC11571" s="6"/>
    </row>
    <row r="11572" spans="55:55" hidden="1" x14ac:dyDescent="0.2">
      <c r="BC11572" s="6"/>
    </row>
    <row r="11573" spans="55:55" hidden="1" x14ac:dyDescent="0.2">
      <c r="BC11573" s="6"/>
    </row>
    <row r="11574" spans="55:55" hidden="1" x14ac:dyDescent="0.2">
      <c r="BC11574" s="6"/>
    </row>
    <row r="11575" spans="55:55" hidden="1" x14ac:dyDescent="0.2">
      <c r="BC11575" s="6"/>
    </row>
    <row r="11576" spans="55:55" hidden="1" x14ac:dyDescent="0.2">
      <c r="BC11576" s="6"/>
    </row>
    <row r="11577" spans="55:55" hidden="1" x14ac:dyDescent="0.2">
      <c r="BC11577" s="6"/>
    </row>
    <row r="11578" spans="55:55" hidden="1" x14ac:dyDescent="0.2">
      <c r="BC11578" s="6"/>
    </row>
    <row r="11579" spans="55:55" hidden="1" x14ac:dyDescent="0.2">
      <c r="BC11579" s="6"/>
    </row>
    <row r="11580" spans="55:55" hidden="1" x14ac:dyDescent="0.2">
      <c r="BC11580" s="6"/>
    </row>
    <row r="11581" spans="55:55" hidden="1" x14ac:dyDescent="0.2">
      <c r="BC11581" s="6"/>
    </row>
    <row r="11582" spans="55:55" hidden="1" x14ac:dyDescent="0.2">
      <c r="BC11582" s="6"/>
    </row>
    <row r="11583" spans="55:55" hidden="1" x14ac:dyDescent="0.2">
      <c r="BC11583" s="6"/>
    </row>
    <row r="11584" spans="55:55" hidden="1" x14ac:dyDescent="0.2">
      <c r="BC11584" s="6"/>
    </row>
    <row r="11585" spans="55:55" hidden="1" x14ac:dyDescent="0.2">
      <c r="BC11585" s="6"/>
    </row>
    <row r="11586" spans="55:55" hidden="1" x14ac:dyDescent="0.2">
      <c r="BC11586" s="6"/>
    </row>
    <row r="11587" spans="55:55" hidden="1" x14ac:dyDescent="0.2">
      <c r="BC11587" s="6"/>
    </row>
    <row r="11588" spans="55:55" hidden="1" x14ac:dyDescent="0.2">
      <c r="BC11588" s="6"/>
    </row>
    <row r="11589" spans="55:55" hidden="1" x14ac:dyDescent="0.2">
      <c r="BC11589" s="6"/>
    </row>
    <row r="11590" spans="55:55" hidden="1" x14ac:dyDescent="0.2">
      <c r="BC11590" s="6"/>
    </row>
    <row r="11591" spans="55:55" hidden="1" x14ac:dyDescent="0.2">
      <c r="BC11591" s="6"/>
    </row>
    <row r="11592" spans="55:55" hidden="1" x14ac:dyDescent="0.2">
      <c r="BC11592" s="6"/>
    </row>
    <row r="11593" spans="55:55" hidden="1" x14ac:dyDescent="0.2">
      <c r="BC11593" s="6"/>
    </row>
    <row r="11594" spans="55:55" hidden="1" x14ac:dyDescent="0.2">
      <c r="BC11594" s="6"/>
    </row>
    <row r="11595" spans="55:55" hidden="1" x14ac:dyDescent="0.2">
      <c r="BC11595" s="6"/>
    </row>
    <row r="11596" spans="55:55" hidden="1" x14ac:dyDescent="0.2">
      <c r="BC11596" s="6"/>
    </row>
    <row r="11597" spans="55:55" hidden="1" x14ac:dyDescent="0.2">
      <c r="BC11597" s="6"/>
    </row>
    <row r="11598" spans="55:55" hidden="1" x14ac:dyDescent="0.2">
      <c r="BC11598" s="6"/>
    </row>
    <row r="11599" spans="55:55" hidden="1" x14ac:dyDescent="0.2">
      <c r="BC11599" s="6"/>
    </row>
    <row r="11600" spans="55:55" hidden="1" x14ac:dyDescent="0.2">
      <c r="BC11600" s="6"/>
    </row>
    <row r="11601" spans="55:55" hidden="1" x14ac:dyDescent="0.2">
      <c r="BC11601" s="6"/>
    </row>
    <row r="11602" spans="55:55" hidden="1" x14ac:dyDescent="0.2">
      <c r="BC11602" s="6"/>
    </row>
    <row r="11603" spans="55:55" hidden="1" x14ac:dyDescent="0.2">
      <c r="BC11603" s="6"/>
    </row>
    <row r="11604" spans="55:55" hidden="1" x14ac:dyDescent="0.2">
      <c r="BC11604" s="6"/>
    </row>
    <row r="11605" spans="55:55" hidden="1" x14ac:dyDescent="0.2">
      <c r="BC11605" s="6"/>
    </row>
    <row r="11606" spans="55:55" hidden="1" x14ac:dyDescent="0.2">
      <c r="BC11606" s="6"/>
    </row>
    <row r="11607" spans="55:55" hidden="1" x14ac:dyDescent="0.2">
      <c r="BC11607" s="6"/>
    </row>
    <row r="11608" spans="55:55" hidden="1" x14ac:dyDescent="0.2">
      <c r="BC11608" s="6"/>
    </row>
    <row r="11609" spans="55:55" hidden="1" x14ac:dyDescent="0.2">
      <c r="BC11609" s="6"/>
    </row>
    <row r="11610" spans="55:55" hidden="1" x14ac:dyDescent="0.2">
      <c r="BC11610" s="6"/>
    </row>
    <row r="11611" spans="55:55" hidden="1" x14ac:dyDescent="0.2">
      <c r="BC11611" s="6"/>
    </row>
    <row r="11612" spans="55:55" hidden="1" x14ac:dyDescent="0.2">
      <c r="BC11612" s="6"/>
    </row>
    <row r="11613" spans="55:55" hidden="1" x14ac:dyDescent="0.2">
      <c r="BC11613" s="6"/>
    </row>
    <row r="11614" spans="55:55" hidden="1" x14ac:dyDescent="0.2">
      <c r="BC11614" s="6"/>
    </row>
    <row r="11615" spans="55:55" hidden="1" x14ac:dyDescent="0.2">
      <c r="BC11615" s="6"/>
    </row>
    <row r="11616" spans="55:55" hidden="1" x14ac:dyDescent="0.2">
      <c r="BC11616" s="6"/>
    </row>
    <row r="11617" spans="55:55" hidden="1" x14ac:dyDescent="0.2">
      <c r="BC11617" s="6"/>
    </row>
    <row r="11618" spans="55:55" hidden="1" x14ac:dyDescent="0.2">
      <c r="BC11618" s="6"/>
    </row>
    <row r="11619" spans="55:55" hidden="1" x14ac:dyDescent="0.2">
      <c r="BC11619" s="6"/>
    </row>
    <row r="11620" spans="55:55" hidden="1" x14ac:dyDescent="0.2">
      <c r="BC11620" s="6"/>
    </row>
    <row r="11621" spans="55:55" hidden="1" x14ac:dyDescent="0.2">
      <c r="BC11621" s="6"/>
    </row>
    <row r="11622" spans="55:55" hidden="1" x14ac:dyDescent="0.2">
      <c r="BC11622" s="6"/>
    </row>
    <row r="11623" spans="55:55" hidden="1" x14ac:dyDescent="0.2">
      <c r="BC11623" s="6"/>
    </row>
    <row r="11624" spans="55:55" hidden="1" x14ac:dyDescent="0.2">
      <c r="BC11624" s="6"/>
    </row>
    <row r="11625" spans="55:55" hidden="1" x14ac:dyDescent="0.2">
      <c r="BC11625" s="6"/>
    </row>
    <row r="11626" spans="55:55" hidden="1" x14ac:dyDescent="0.2">
      <c r="BC11626" s="6"/>
    </row>
    <row r="11627" spans="55:55" hidden="1" x14ac:dyDescent="0.2">
      <c r="BC11627" s="6"/>
    </row>
    <row r="11628" spans="55:55" hidden="1" x14ac:dyDescent="0.2">
      <c r="BC11628" s="6"/>
    </row>
    <row r="11629" spans="55:55" hidden="1" x14ac:dyDescent="0.2">
      <c r="BC11629" s="6"/>
    </row>
    <row r="11630" spans="55:55" hidden="1" x14ac:dyDescent="0.2">
      <c r="BC11630" s="6"/>
    </row>
    <row r="11631" spans="55:55" hidden="1" x14ac:dyDescent="0.2">
      <c r="BC11631" s="6"/>
    </row>
    <row r="11632" spans="55:55" hidden="1" x14ac:dyDescent="0.2">
      <c r="BC11632" s="6"/>
    </row>
    <row r="11633" spans="55:55" hidden="1" x14ac:dyDescent="0.2">
      <c r="BC11633" s="6"/>
    </row>
    <row r="11634" spans="55:55" hidden="1" x14ac:dyDescent="0.2">
      <c r="BC11634" s="6"/>
    </row>
    <row r="11635" spans="55:55" hidden="1" x14ac:dyDescent="0.2">
      <c r="BC11635" s="6"/>
    </row>
    <row r="11636" spans="55:55" hidden="1" x14ac:dyDescent="0.2">
      <c r="BC11636" s="6"/>
    </row>
    <row r="11637" spans="55:55" hidden="1" x14ac:dyDescent="0.2">
      <c r="BC11637" s="6"/>
    </row>
    <row r="11638" spans="55:55" hidden="1" x14ac:dyDescent="0.2">
      <c r="BC11638" s="6"/>
    </row>
    <row r="11639" spans="55:55" hidden="1" x14ac:dyDescent="0.2">
      <c r="BC11639" s="6"/>
    </row>
    <row r="11640" spans="55:55" hidden="1" x14ac:dyDescent="0.2">
      <c r="BC11640" s="6"/>
    </row>
    <row r="11641" spans="55:55" hidden="1" x14ac:dyDescent="0.2">
      <c r="BC11641" s="6"/>
    </row>
    <row r="11642" spans="55:55" hidden="1" x14ac:dyDescent="0.2">
      <c r="BC11642" s="6"/>
    </row>
    <row r="11643" spans="55:55" hidden="1" x14ac:dyDescent="0.2">
      <c r="BC11643" s="6"/>
    </row>
    <row r="11644" spans="55:55" hidden="1" x14ac:dyDescent="0.2">
      <c r="BC11644" s="6"/>
    </row>
    <row r="11645" spans="55:55" hidden="1" x14ac:dyDescent="0.2">
      <c r="BC11645" s="6"/>
    </row>
    <row r="11646" spans="55:55" hidden="1" x14ac:dyDescent="0.2">
      <c r="BC11646" s="6"/>
    </row>
    <row r="11647" spans="55:55" hidden="1" x14ac:dyDescent="0.2">
      <c r="BC11647" s="6"/>
    </row>
    <row r="11648" spans="55:55" hidden="1" x14ac:dyDescent="0.2">
      <c r="BC11648" s="6"/>
    </row>
    <row r="11649" spans="55:55" hidden="1" x14ac:dyDescent="0.2">
      <c r="BC11649" s="6"/>
    </row>
    <row r="11650" spans="55:55" hidden="1" x14ac:dyDescent="0.2">
      <c r="BC11650" s="6"/>
    </row>
    <row r="11651" spans="55:55" hidden="1" x14ac:dyDescent="0.2">
      <c r="BC11651" s="6"/>
    </row>
    <row r="11652" spans="55:55" hidden="1" x14ac:dyDescent="0.2">
      <c r="BC11652" s="6"/>
    </row>
    <row r="11653" spans="55:55" hidden="1" x14ac:dyDescent="0.2">
      <c r="BC11653" s="6"/>
    </row>
    <row r="11654" spans="55:55" hidden="1" x14ac:dyDescent="0.2">
      <c r="BC11654" s="6"/>
    </row>
    <row r="11655" spans="55:55" hidden="1" x14ac:dyDescent="0.2">
      <c r="BC11655" s="6"/>
    </row>
    <row r="11656" spans="55:55" hidden="1" x14ac:dyDescent="0.2">
      <c r="BC11656" s="6"/>
    </row>
    <row r="11657" spans="55:55" hidden="1" x14ac:dyDescent="0.2">
      <c r="BC11657" s="6"/>
    </row>
    <row r="11658" spans="55:55" hidden="1" x14ac:dyDescent="0.2">
      <c r="BC11658" s="6"/>
    </row>
    <row r="11659" spans="55:55" hidden="1" x14ac:dyDescent="0.2">
      <c r="BC11659" s="6"/>
    </row>
    <row r="11660" spans="55:55" hidden="1" x14ac:dyDescent="0.2">
      <c r="BC11660" s="6"/>
    </row>
    <row r="11661" spans="55:55" hidden="1" x14ac:dyDescent="0.2">
      <c r="BC11661" s="6"/>
    </row>
    <row r="11662" spans="55:55" hidden="1" x14ac:dyDescent="0.2">
      <c r="BC11662" s="6"/>
    </row>
    <row r="11663" spans="55:55" hidden="1" x14ac:dyDescent="0.2">
      <c r="BC11663" s="6"/>
    </row>
    <row r="11664" spans="55:55" hidden="1" x14ac:dyDescent="0.2">
      <c r="BC11664" s="6"/>
    </row>
    <row r="11665" spans="55:55" hidden="1" x14ac:dyDescent="0.2">
      <c r="BC11665" s="6"/>
    </row>
    <row r="11666" spans="55:55" hidden="1" x14ac:dyDescent="0.2">
      <c r="BC11666" s="6"/>
    </row>
    <row r="11667" spans="55:55" hidden="1" x14ac:dyDescent="0.2">
      <c r="BC11667" s="6"/>
    </row>
    <row r="11668" spans="55:55" hidden="1" x14ac:dyDescent="0.2">
      <c r="BC11668" s="6"/>
    </row>
    <row r="11669" spans="55:55" hidden="1" x14ac:dyDescent="0.2">
      <c r="BC11669" s="6"/>
    </row>
    <row r="11670" spans="55:55" hidden="1" x14ac:dyDescent="0.2">
      <c r="BC11670" s="6"/>
    </row>
    <row r="11671" spans="55:55" hidden="1" x14ac:dyDescent="0.2">
      <c r="BC11671" s="6"/>
    </row>
    <row r="11672" spans="55:55" hidden="1" x14ac:dyDescent="0.2">
      <c r="BC11672" s="6"/>
    </row>
    <row r="11673" spans="55:55" hidden="1" x14ac:dyDescent="0.2">
      <c r="BC11673" s="6"/>
    </row>
    <row r="11674" spans="55:55" hidden="1" x14ac:dyDescent="0.2">
      <c r="BC11674" s="6"/>
    </row>
    <row r="11675" spans="55:55" hidden="1" x14ac:dyDescent="0.2">
      <c r="BC11675" s="6"/>
    </row>
    <row r="11676" spans="55:55" hidden="1" x14ac:dyDescent="0.2">
      <c r="BC11676" s="6"/>
    </row>
    <row r="11677" spans="55:55" hidden="1" x14ac:dyDescent="0.2">
      <c r="BC11677" s="6"/>
    </row>
    <row r="11678" spans="55:55" hidden="1" x14ac:dyDescent="0.2">
      <c r="BC11678" s="6"/>
    </row>
    <row r="11679" spans="55:55" hidden="1" x14ac:dyDescent="0.2">
      <c r="BC11679" s="6"/>
    </row>
    <row r="11680" spans="55:55" hidden="1" x14ac:dyDescent="0.2">
      <c r="BC11680" s="6"/>
    </row>
    <row r="11681" spans="55:55" hidden="1" x14ac:dyDescent="0.2">
      <c r="BC11681" s="6"/>
    </row>
    <row r="11682" spans="55:55" hidden="1" x14ac:dyDescent="0.2">
      <c r="BC11682" s="6"/>
    </row>
    <row r="11683" spans="55:55" hidden="1" x14ac:dyDescent="0.2">
      <c r="BC11683" s="6"/>
    </row>
    <row r="11684" spans="55:55" hidden="1" x14ac:dyDescent="0.2">
      <c r="BC11684" s="6"/>
    </row>
    <row r="11685" spans="55:55" hidden="1" x14ac:dyDescent="0.2">
      <c r="BC11685" s="6"/>
    </row>
    <row r="11686" spans="55:55" hidden="1" x14ac:dyDescent="0.2">
      <c r="BC11686" s="6"/>
    </row>
    <row r="11687" spans="55:55" hidden="1" x14ac:dyDescent="0.2">
      <c r="BC11687" s="6"/>
    </row>
    <row r="11688" spans="55:55" hidden="1" x14ac:dyDescent="0.2">
      <c r="BC11688" s="6"/>
    </row>
    <row r="11689" spans="55:55" hidden="1" x14ac:dyDescent="0.2">
      <c r="BC11689" s="6"/>
    </row>
    <row r="11690" spans="55:55" hidden="1" x14ac:dyDescent="0.2">
      <c r="BC11690" s="6"/>
    </row>
    <row r="11691" spans="55:55" hidden="1" x14ac:dyDescent="0.2">
      <c r="BC11691" s="6"/>
    </row>
    <row r="11692" spans="55:55" hidden="1" x14ac:dyDescent="0.2">
      <c r="BC11692" s="6"/>
    </row>
    <row r="11693" spans="55:55" hidden="1" x14ac:dyDescent="0.2">
      <c r="BC11693" s="6"/>
    </row>
    <row r="11694" spans="55:55" hidden="1" x14ac:dyDescent="0.2">
      <c r="BC11694" s="6"/>
    </row>
    <row r="11695" spans="55:55" hidden="1" x14ac:dyDescent="0.2">
      <c r="BC11695" s="6"/>
    </row>
    <row r="11696" spans="55:55" hidden="1" x14ac:dyDescent="0.2">
      <c r="BC11696" s="6"/>
    </row>
    <row r="11697" spans="55:55" hidden="1" x14ac:dyDescent="0.2">
      <c r="BC11697" s="6"/>
    </row>
    <row r="11698" spans="55:55" hidden="1" x14ac:dyDescent="0.2">
      <c r="BC11698" s="6"/>
    </row>
    <row r="11699" spans="55:55" hidden="1" x14ac:dyDescent="0.2">
      <c r="BC11699" s="6"/>
    </row>
    <row r="11700" spans="55:55" hidden="1" x14ac:dyDescent="0.2">
      <c r="BC11700" s="6"/>
    </row>
    <row r="11701" spans="55:55" hidden="1" x14ac:dyDescent="0.2">
      <c r="BC11701" s="6"/>
    </row>
    <row r="11702" spans="55:55" hidden="1" x14ac:dyDescent="0.2">
      <c r="BC11702" s="6"/>
    </row>
    <row r="11703" spans="55:55" hidden="1" x14ac:dyDescent="0.2">
      <c r="BC11703" s="6"/>
    </row>
    <row r="11704" spans="55:55" hidden="1" x14ac:dyDescent="0.2">
      <c r="BC11704" s="6"/>
    </row>
    <row r="11705" spans="55:55" hidden="1" x14ac:dyDescent="0.2">
      <c r="BC11705" s="6"/>
    </row>
    <row r="11706" spans="55:55" hidden="1" x14ac:dyDescent="0.2">
      <c r="BC11706" s="6"/>
    </row>
    <row r="11707" spans="55:55" hidden="1" x14ac:dyDescent="0.2">
      <c r="BC11707" s="6"/>
    </row>
    <row r="11708" spans="55:55" hidden="1" x14ac:dyDescent="0.2">
      <c r="BC11708" s="6"/>
    </row>
    <row r="11709" spans="55:55" hidden="1" x14ac:dyDescent="0.2">
      <c r="BC11709" s="6"/>
    </row>
    <row r="11710" spans="55:55" hidden="1" x14ac:dyDescent="0.2">
      <c r="BC11710" s="6"/>
    </row>
    <row r="11711" spans="55:55" hidden="1" x14ac:dyDescent="0.2">
      <c r="BC11711" s="6"/>
    </row>
    <row r="11712" spans="55:55" hidden="1" x14ac:dyDescent="0.2">
      <c r="BC11712" s="6"/>
    </row>
    <row r="11713" spans="55:55" hidden="1" x14ac:dyDescent="0.2">
      <c r="BC11713" s="6"/>
    </row>
    <row r="11714" spans="55:55" hidden="1" x14ac:dyDescent="0.2">
      <c r="BC11714" s="6"/>
    </row>
    <row r="11715" spans="55:55" hidden="1" x14ac:dyDescent="0.2">
      <c r="BC11715" s="6"/>
    </row>
    <row r="11716" spans="55:55" hidden="1" x14ac:dyDescent="0.2">
      <c r="BC11716" s="6"/>
    </row>
    <row r="11717" spans="55:55" hidden="1" x14ac:dyDescent="0.2">
      <c r="BC11717" s="6"/>
    </row>
    <row r="11718" spans="55:55" hidden="1" x14ac:dyDescent="0.2">
      <c r="BC11718" s="6"/>
    </row>
    <row r="11719" spans="55:55" hidden="1" x14ac:dyDescent="0.2">
      <c r="BC11719" s="6"/>
    </row>
    <row r="11720" spans="55:55" hidden="1" x14ac:dyDescent="0.2">
      <c r="BC11720" s="6"/>
    </row>
    <row r="11721" spans="55:55" hidden="1" x14ac:dyDescent="0.2">
      <c r="BC11721" s="6"/>
    </row>
    <row r="11722" spans="55:55" hidden="1" x14ac:dyDescent="0.2">
      <c r="BC11722" s="6"/>
    </row>
    <row r="11723" spans="55:55" hidden="1" x14ac:dyDescent="0.2">
      <c r="BC11723" s="6"/>
    </row>
    <row r="11724" spans="55:55" hidden="1" x14ac:dyDescent="0.2">
      <c r="BC11724" s="6"/>
    </row>
    <row r="11725" spans="55:55" hidden="1" x14ac:dyDescent="0.2">
      <c r="BC11725" s="6"/>
    </row>
    <row r="11726" spans="55:55" hidden="1" x14ac:dyDescent="0.2">
      <c r="BC11726" s="6"/>
    </row>
    <row r="11727" spans="55:55" hidden="1" x14ac:dyDescent="0.2">
      <c r="BC11727" s="6"/>
    </row>
    <row r="11728" spans="55:55" hidden="1" x14ac:dyDescent="0.2">
      <c r="BC11728" s="6"/>
    </row>
    <row r="11729" spans="55:55" hidden="1" x14ac:dyDescent="0.2">
      <c r="BC11729" s="6"/>
    </row>
    <row r="11730" spans="55:55" hidden="1" x14ac:dyDescent="0.2">
      <c r="BC11730" s="6"/>
    </row>
    <row r="11731" spans="55:55" hidden="1" x14ac:dyDescent="0.2">
      <c r="BC11731" s="6"/>
    </row>
    <row r="11732" spans="55:55" hidden="1" x14ac:dyDescent="0.2">
      <c r="BC11732" s="6"/>
    </row>
    <row r="11733" spans="55:55" hidden="1" x14ac:dyDescent="0.2">
      <c r="BC11733" s="6"/>
    </row>
    <row r="11734" spans="55:55" hidden="1" x14ac:dyDescent="0.2">
      <c r="BC11734" s="6"/>
    </row>
    <row r="11735" spans="55:55" hidden="1" x14ac:dyDescent="0.2">
      <c r="BC11735" s="6"/>
    </row>
    <row r="11736" spans="55:55" hidden="1" x14ac:dyDescent="0.2">
      <c r="BC11736" s="6"/>
    </row>
    <row r="11737" spans="55:55" hidden="1" x14ac:dyDescent="0.2">
      <c r="BC11737" s="6"/>
    </row>
    <row r="11738" spans="55:55" hidden="1" x14ac:dyDescent="0.2">
      <c r="BC11738" s="6"/>
    </row>
    <row r="11739" spans="55:55" hidden="1" x14ac:dyDescent="0.2">
      <c r="BC11739" s="6"/>
    </row>
    <row r="11740" spans="55:55" hidden="1" x14ac:dyDescent="0.2">
      <c r="BC11740" s="6"/>
    </row>
    <row r="11741" spans="55:55" hidden="1" x14ac:dyDescent="0.2">
      <c r="BC11741" s="6"/>
    </row>
    <row r="11742" spans="55:55" hidden="1" x14ac:dyDescent="0.2">
      <c r="BC11742" s="6"/>
    </row>
    <row r="11743" spans="55:55" hidden="1" x14ac:dyDescent="0.2">
      <c r="BC11743" s="6"/>
    </row>
    <row r="11744" spans="55:55" hidden="1" x14ac:dyDescent="0.2">
      <c r="BC11744" s="6"/>
    </row>
    <row r="11745" spans="55:55" hidden="1" x14ac:dyDescent="0.2">
      <c r="BC11745" s="6"/>
    </row>
    <row r="11746" spans="55:55" hidden="1" x14ac:dyDescent="0.2">
      <c r="BC11746" s="6"/>
    </row>
    <row r="11747" spans="55:55" hidden="1" x14ac:dyDescent="0.2">
      <c r="BC11747" s="6"/>
    </row>
    <row r="11748" spans="55:55" hidden="1" x14ac:dyDescent="0.2">
      <c r="BC11748" s="6"/>
    </row>
    <row r="11749" spans="55:55" hidden="1" x14ac:dyDescent="0.2">
      <c r="BC11749" s="6"/>
    </row>
    <row r="11750" spans="55:55" hidden="1" x14ac:dyDescent="0.2">
      <c r="BC11750" s="6"/>
    </row>
    <row r="11751" spans="55:55" hidden="1" x14ac:dyDescent="0.2">
      <c r="BC11751" s="6"/>
    </row>
    <row r="11752" spans="55:55" hidden="1" x14ac:dyDescent="0.2">
      <c r="BC11752" s="6"/>
    </row>
    <row r="11753" spans="55:55" hidden="1" x14ac:dyDescent="0.2">
      <c r="BC11753" s="6"/>
    </row>
    <row r="11754" spans="55:55" hidden="1" x14ac:dyDescent="0.2">
      <c r="BC11754" s="6"/>
    </row>
    <row r="11755" spans="55:55" hidden="1" x14ac:dyDescent="0.2">
      <c r="BC11755" s="6"/>
    </row>
    <row r="11756" spans="55:55" hidden="1" x14ac:dyDescent="0.2">
      <c r="BC11756" s="6"/>
    </row>
    <row r="11757" spans="55:55" hidden="1" x14ac:dyDescent="0.2">
      <c r="BC11757" s="6"/>
    </row>
    <row r="11758" spans="55:55" hidden="1" x14ac:dyDescent="0.2">
      <c r="BC11758" s="6"/>
    </row>
    <row r="11759" spans="55:55" hidden="1" x14ac:dyDescent="0.2">
      <c r="BC11759" s="6"/>
    </row>
    <row r="11760" spans="55:55" hidden="1" x14ac:dyDescent="0.2">
      <c r="BC11760" s="6"/>
    </row>
    <row r="11761" spans="55:55" hidden="1" x14ac:dyDescent="0.2">
      <c r="BC11761" s="6"/>
    </row>
    <row r="11762" spans="55:55" hidden="1" x14ac:dyDescent="0.2">
      <c r="BC11762" s="6"/>
    </row>
    <row r="11763" spans="55:55" hidden="1" x14ac:dyDescent="0.2">
      <c r="BC11763" s="6"/>
    </row>
    <row r="11764" spans="55:55" hidden="1" x14ac:dyDescent="0.2">
      <c r="BC11764" s="6"/>
    </row>
    <row r="11765" spans="55:55" hidden="1" x14ac:dyDescent="0.2">
      <c r="BC11765" s="6"/>
    </row>
    <row r="11766" spans="55:55" hidden="1" x14ac:dyDescent="0.2">
      <c r="BC11766" s="6"/>
    </row>
    <row r="11767" spans="55:55" hidden="1" x14ac:dyDescent="0.2">
      <c r="BC11767" s="6"/>
    </row>
    <row r="11768" spans="55:55" hidden="1" x14ac:dyDescent="0.2">
      <c r="BC11768" s="6"/>
    </row>
    <row r="11769" spans="55:55" hidden="1" x14ac:dyDescent="0.2">
      <c r="BC11769" s="6"/>
    </row>
    <row r="11770" spans="55:55" hidden="1" x14ac:dyDescent="0.2">
      <c r="BC11770" s="6"/>
    </row>
    <row r="11771" spans="55:55" hidden="1" x14ac:dyDescent="0.2">
      <c r="BC11771" s="6"/>
    </row>
    <row r="11772" spans="55:55" hidden="1" x14ac:dyDescent="0.2">
      <c r="BC11772" s="6"/>
    </row>
    <row r="11773" spans="55:55" hidden="1" x14ac:dyDescent="0.2">
      <c r="BC11773" s="6"/>
    </row>
    <row r="11774" spans="55:55" hidden="1" x14ac:dyDescent="0.2">
      <c r="BC11774" s="6"/>
    </row>
    <row r="11775" spans="55:55" hidden="1" x14ac:dyDescent="0.2">
      <c r="BC11775" s="6"/>
    </row>
    <row r="11776" spans="55:55" hidden="1" x14ac:dyDescent="0.2">
      <c r="BC11776" s="6"/>
    </row>
    <row r="11777" spans="55:55" hidden="1" x14ac:dyDescent="0.2">
      <c r="BC11777" s="6"/>
    </row>
    <row r="11778" spans="55:55" hidden="1" x14ac:dyDescent="0.2">
      <c r="BC11778" s="6"/>
    </row>
    <row r="11779" spans="55:55" hidden="1" x14ac:dyDescent="0.2">
      <c r="BC11779" s="6"/>
    </row>
    <row r="11780" spans="55:55" hidden="1" x14ac:dyDescent="0.2">
      <c r="BC11780" s="6"/>
    </row>
    <row r="11781" spans="55:55" hidden="1" x14ac:dyDescent="0.2">
      <c r="BC11781" s="6"/>
    </row>
    <row r="11782" spans="55:55" hidden="1" x14ac:dyDescent="0.2">
      <c r="BC11782" s="6"/>
    </row>
    <row r="11783" spans="55:55" hidden="1" x14ac:dyDescent="0.2">
      <c r="BC11783" s="6"/>
    </row>
    <row r="11784" spans="55:55" hidden="1" x14ac:dyDescent="0.2">
      <c r="BC11784" s="6"/>
    </row>
    <row r="11785" spans="55:55" hidden="1" x14ac:dyDescent="0.2">
      <c r="BC11785" s="6"/>
    </row>
    <row r="11786" spans="55:55" hidden="1" x14ac:dyDescent="0.2">
      <c r="BC11786" s="6"/>
    </row>
    <row r="11787" spans="55:55" hidden="1" x14ac:dyDescent="0.2">
      <c r="BC11787" s="6"/>
    </row>
    <row r="11788" spans="55:55" hidden="1" x14ac:dyDescent="0.2">
      <c r="BC11788" s="6"/>
    </row>
    <row r="11789" spans="55:55" hidden="1" x14ac:dyDescent="0.2">
      <c r="BC11789" s="6"/>
    </row>
    <row r="11790" spans="55:55" hidden="1" x14ac:dyDescent="0.2">
      <c r="BC11790" s="6"/>
    </row>
    <row r="11791" spans="55:55" hidden="1" x14ac:dyDescent="0.2">
      <c r="BC11791" s="6"/>
    </row>
    <row r="11792" spans="55:55" hidden="1" x14ac:dyDescent="0.2">
      <c r="BC11792" s="6"/>
    </row>
    <row r="11793" spans="55:55" hidden="1" x14ac:dyDescent="0.2">
      <c r="BC11793" s="6"/>
    </row>
    <row r="11794" spans="55:55" hidden="1" x14ac:dyDescent="0.2">
      <c r="BC11794" s="6"/>
    </row>
    <row r="11795" spans="55:55" hidden="1" x14ac:dyDescent="0.2">
      <c r="BC11795" s="6"/>
    </row>
    <row r="11796" spans="55:55" hidden="1" x14ac:dyDescent="0.2">
      <c r="BC11796" s="6"/>
    </row>
    <row r="11797" spans="55:55" hidden="1" x14ac:dyDescent="0.2">
      <c r="BC11797" s="6"/>
    </row>
    <row r="11798" spans="55:55" hidden="1" x14ac:dyDescent="0.2">
      <c r="BC11798" s="6"/>
    </row>
    <row r="11799" spans="55:55" hidden="1" x14ac:dyDescent="0.2">
      <c r="BC11799" s="6"/>
    </row>
    <row r="11800" spans="55:55" hidden="1" x14ac:dyDescent="0.2">
      <c r="BC11800" s="6"/>
    </row>
    <row r="11801" spans="55:55" hidden="1" x14ac:dyDescent="0.2">
      <c r="BC11801" s="6"/>
    </row>
    <row r="11802" spans="55:55" hidden="1" x14ac:dyDescent="0.2">
      <c r="BC11802" s="6"/>
    </row>
    <row r="11803" spans="55:55" hidden="1" x14ac:dyDescent="0.2">
      <c r="BC11803" s="6"/>
    </row>
    <row r="11804" spans="55:55" hidden="1" x14ac:dyDescent="0.2">
      <c r="BC11804" s="6"/>
    </row>
    <row r="11805" spans="55:55" hidden="1" x14ac:dyDescent="0.2">
      <c r="BC11805" s="6"/>
    </row>
    <row r="11806" spans="55:55" hidden="1" x14ac:dyDescent="0.2">
      <c r="BC11806" s="6"/>
    </row>
    <row r="11807" spans="55:55" hidden="1" x14ac:dyDescent="0.2">
      <c r="BC11807" s="6"/>
    </row>
    <row r="11808" spans="55:55" hidden="1" x14ac:dyDescent="0.2">
      <c r="BC11808" s="6"/>
    </row>
    <row r="11809" spans="55:55" hidden="1" x14ac:dyDescent="0.2">
      <c r="BC11809" s="6"/>
    </row>
    <row r="11810" spans="55:55" hidden="1" x14ac:dyDescent="0.2">
      <c r="BC11810" s="6"/>
    </row>
    <row r="11811" spans="55:55" hidden="1" x14ac:dyDescent="0.2">
      <c r="BC11811" s="6"/>
    </row>
    <row r="11812" spans="55:55" hidden="1" x14ac:dyDescent="0.2">
      <c r="BC11812" s="6"/>
    </row>
    <row r="11813" spans="55:55" hidden="1" x14ac:dyDescent="0.2">
      <c r="BC11813" s="6"/>
    </row>
    <row r="11814" spans="55:55" hidden="1" x14ac:dyDescent="0.2">
      <c r="BC11814" s="6"/>
    </row>
    <row r="11815" spans="55:55" hidden="1" x14ac:dyDescent="0.2">
      <c r="BC11815" s="6"/>
    </row>
    <row r="11816" spans="55:55" hidden="1" x14ac:dyDescent="0.2">
      <c r="BC11816" s="6"/>
    </row>
    <row r="11817" spans="55:55" hidden="1" x14ac:dyDescent="0.2">
      <c r="BC11817" s="6"/>
    </row>
    <row r="11818" spans="55:55" hidden="1" x14ac:dyDescent="0.2">
      <c r="BC11818" s="6"/>
    </row>
    <row r="11819" spans="55:55" hidden="1" x14ac:dyDescent="0.2">
      <c r="BC11819" s="6"/>
    </row>
    <row r="11820" spans="55:55" hidden="1" x14ac:dyDescent="0.2">
      <c r="BC11820" s="6"/>
    </row>
    <row r="11821" spans="55:55" hidden="1" x14ac:dyDescent="0.2">
      <c r="BC11821" s="6"/>
    </row>
    <row r="11822" spans="55:55" hidden="1" x14ac:dyDescent="0.2">
      <c r="BC11822" s="6"/>
    </row>
    <row r="11823" spans="55:55" hidden="1" x14ac:dyDescent="0.2">
      <c r="BC11823" s="6"/>
    </row>
    <row r="11824" spans="55:55" hidden="1" x14ac:dyDescent="0.2">
      <c r="BC11824" s="6"/>
    </row>
    <row r="11825" spans="55:55" hidden="1" x14ac:dyDescent="0.2">
      <c r="BC11825" s="6"/>
    </row>
    <row r="11826" spans="55:55" hidden="1" x14ac:dyDescent="0.2">
      <c r="BC11826" s="6"/>
    </row>
    <row r="11827" spans="55:55" hidden="1" x14ac:dyDescent="0.2">
      <c r="BC11827" s="6"/>
    </row>
    <row r="11828" spans="55:55" hidden="1" x14ac:dyDescent="0.2">
      <c r="BC11828" s="6"/>
    </row>
    <row r="11829" spans="55:55" hidden="1" x14ac:dyDescent="0.2">
      <c r="BC11829" s="6"/>
    </row>
    <row r="11830" spans="55:55" hidden="1" x14ac:dyDescent="0.2">
      <c r="BC11830" s="6"/>
    </row>
    <row r="11831" spans="55:55" hidden="1" x14ac:dyDescent="0.2">
      <c r="BC11831" s="6"/>
    </row>
    <row r="11832" spans="55:55" hidden="1" x14ac:dyDescent="0.2">
      <c r="BC11832" s="6"/>
    </row>
    <row r="11833" spans="55:55" hidden="1" x14ac:dyDescent="0.2">
      <c r="BC11833" s="6"/>
    </row>
    <row r="11834" spans="55:55" hidden="1" x14ac:dyDescent="0.2">
      <c r="BC11834" s="6"/>
    </row>
    <row r="11835" spans="55:55" hidden="1" x14ac:dyDescent="0.2">
      <c r="BC11835" s="6"/>
    </row>
    <row r="11836" spans="55:55" hidden="1" x14ac:dyDescent="0.2">
      <c r="BC11836" s="6"/>
    </row>
    <row r="11837" spans="55:55" hidden="1" x14ac:dyDescent="0.2">
      <c r="BC11837" s="6"/>
    </row>
    <row r="11838" spans="55:55" hidden="1" x14ac:dyDescent="0.2">
      <c r="BC11838" s="6"/>
    </row>
    <row r="11839" spans="55:55" hidden="1" x14ac:dyDescent="0.2">
      <c r="BC11839" s="6"/>
    </row>
    <row r="11840" spans="55:55" hidden="1" x14ac:dyDescent="0.2">
      <c r="BC11840" s="6"/>
    </row>
    <row r="11841" spans="55:55" hidden="1" x14ac:dyDescent="0.2">
      <c r="BC11841" s="6"/>
    </row>
    <row r="11842" spans="55:55" hidden="1" x14ac:dyDescent="0.2">
      <c r="BC11842" s="6"/>
    </row>
    <row r="11843" spans="55:55" hidden="1" x14ac:dyDescent="0.2">
      <c r="BC11843" s="6"/>
    </row>
    <row r="11844" spans="55:55" hidden="1" x14ac:dyDescent="0.2">
      <c r="BC11844" s="6"/>
    </row>
    <row r="11845" spans="55:55" hidden="1" x14ac:dyDescent="0.2">
      <c r="BC11845" s="6"/>
    </row>
    <row r="11846" spans="55:55" hidden="1" x14ac:dyDescent="0.2">
      <c r="BC11846" s="6"/>
    </row>
    <row r="11847" spans="55:55" hidden="1" x14ac:dyDescent="0.2">
      <c r="BC11847" s="6"/>
    </row>
    <row r="11848" spans="55:55" hidden="1" x14ac:dyDescent="0.2">
      <c r="BC11848" s="6"/>
    </row>
    <row r="11849" spans="55:55" hidden="1" x14ac:dyDescent="0.2">
      <c r="BC11849" s="6"/>
    </row>
    <row r="11850" spans="55:55" hidden="1" x14ac:dyDescent="0.2">
      <c r="BC11850" s="6"/>
    </row>
    <row r="11851" spans="55:55" hidden="1" x14ac:dyDescent="0.2">
      <c r="BC11851" s="6"/>
    </row>
    <row r="11852" spans="55:55" hidden="1" x14ac:dyDescent="0.2">
      <c r="BC11852" s="6"/>
    </row>
    <row r="11853" spans="55:55" hidden="1" x14ac:dyDescent="0.2">
      <c r="BC11853" s="6"/>
    </row>
    <row r="11854" spans="55:55" hidden="1" x14ac:dyDescent="0.2">
      <c r="BC11854" s="6"/>
    </row>
    <row r="11855" spans="55:55" hidden="1" x14ac:dyDescent="0.2">
      <c r="BC11855" s="6"/>
    </row>
    <row r="11856" spans="55:55" hidden="1" x14ac:dyDescent="0.2">
      <c r="BC11856" s="6"/>
    </row>
    <row r="11857" spans="55:55" hidden="1" x14ac:dyDescent="0.2">
      <c r="BC11857" s="6"/>
    </row>
    <row r="11858" spans="55:55" hidden="1" x14ac:dyDescent="0.2">
      <c r="BC11858" s="6"/>
    </row>
    <row r="11859" spans="55:55" hidden="1" x14ac:dyDescent="0.2">
      <c r="BC11859" s="6"/>
    </row>
    <row r="11860" spans="55:55" hidden="1" x14ac:dyDescent="0.2">
      <c r="BC11860" s="6"/>
    </row>
    <row r="11861" spans="55:55" hidden="1" x14ac:dyDescent="0.2">
      <c r="BC11861" s="6"/>
    </row>
    <row r="11862" spans="55:55" hidden="1" x14ac:dyDescent="0.2">
      <c r="BC11862" s="6"/>
    </row>
    <row r="11863" spans="55:55" hidden="1" x14ac:dyDescent="0.2">
      <c r="BC11863" s="6"/>
    </row>
    <row r="11864" spans="55:55" hidden="1" x14ac:dyDescent="0.2">
      <c r="BC11864" s="6"/>
    </row>
    <row r="11865" spans="55:55" hidden="1" x14ac:dyDescent="0.2">
      <c r="BC11865" s="6"/>
    </row>
    <row r="11866" spans="55:55" hidden="1" x14ac:dyDescent="0.2">
      <c r="BC11866" s="6"/>
    </row>
    <row r="11867" spans="55:55" hidden="1" x14ac:dyDescent="0.2">
      <c r="BC11867" s="6"/>
    </row>
    <row r="11868" spans="55:55" hidden="1" x14ac:dyDescent="0.2">
      <c r="BC11868" s="6"/>
    </row>
    <row r="11869" spans="55:55" hidden="1" x14ac:dyDescent="0.2">
      <c r="BC11869" s="6"/>
    </row>
    <row r="11870" spans="55:55" hidden="1" x14ac:dyDescent="0.2">
      <c r="BC11870" s="6"/>
    </row>
    <row r="11871" spans="55:55" hidden="1" x14ac:dyDescent="0.2">
      <c r="BC11871" s="6"/>
    </row>
    <row r="11872" spans="55:55" hidden="1" x14ac:dyDescent="0.2">
      <c r="BC11872" s="6"/>
    </row>
    <row r="11873" spans="55:55" hidden="1" x14ac:dyDescent="0.2">
      <c r="BC11873" s="6"/>
    </row>
    <row r="11874" spans="55:55" hidden="1" x14ac:dyDescent="0.2">
      <c r="BC11874" s="6"/>
    </row>
    <row r="11875" spans="55:55" hidden="1" x14ac:dyDescent="0.2">
      <c r="BC11875" s="6"/>
    </row>
    <row r="11876" spans="55:55" hidden="1" x14ac:dyDescent="0.2">
      <c r="BC11876" s="6"/>
    </row>
    <row r="11877" spans="55:55" hidden="1" x14ac:dyDescent="0.2">
      <c r="BC11877" s="6"/>
    </row>
    <row r="11878" spans="55:55" hidden="1" x14ac:dyDescent="0.2">
      <c r="BC11878" s="6"/>
    </row>
    <row r="11879" spans="55:55" hidden="1" x14ac:dyDescent="0.2">
      <c r="BC11879" s="6"/>
    </row>
    <row r="11880" spans="55:55" hidden="1" x14ac:dyDescent="0.2">
      <c r="BC11880" s="6"/>
    </row>
    <row r="11881" spans="55:55" hidden="1" x14ac:dyDescent="0.2">
      <c r="BC11881" s="6"/>
    </row>
    <row r="11882" spans="55:55" hidden="1" x14ac:dyDescent="0.2">
      <c r="BC11882" s="6"/>
    </row>
    <row r="11883" spans="55:55" hidden="1" x14ac:dyDescent="0.2">
      <c r="BC11883" s="6"/>
    </row>
    <row r="11884" spans="55:55" hidden="1" x14ac:dyDescent="0.2">
      <c r="BC11884" s="6"/>
    </row>
    <row r="11885" spans="55:55" hidden="1" x14ac:dyDescent="0.2">
      <c r="BC11885" s="6"/>
    </row>
    <row r="11886" spans="55:55" hidden="1" x14ac:dyDescent="0.2">
      <c r="BC11886" s="6"/>
    </row>
    <row r="11887" spans="55:55" hidden="1" x14ac:dyDescent="0.2">
      <c r="BC11887" s="6"/>
    </row>
    <row r="11888" spans="55:55" hidden="1" x14ac:dyDescent="0.2">
      <c r="BC11888" s="6"/>
    </row>
    <row r="11889" spans="55:55" hidden="1" x14ac:dyDescent="0.2">
      <c r="BC11889" s="6"/>
    </row>
    <row r="11890" spans="55:55" hidden="1" x14ac:dyDescent="0.2">
      <c r="BC11890" s="6"/>
    </row>
    <row r="11891" spans="55:55" hidden="1" x14ac:dyDescent="0.2">
      <c r="BC11891" s="6"/>
    </row>
    <row r="11892" spans="55:55" hidden="1" x14ac:dyDescent="0.2">
      <c r="BC11892" s="6"/>
    </row>
    <row r="11893" spans="55:55" hidden="1" x14ac:dyDescent="0.2">
      <c r="BC11893" s="6"/>
    </row>
    <row r="11894" spans="55:55" hidden="1" x14ac:dyDescent="0.2">
      <c r="BC11894" s="6"/>
    </row>
    <row r="11895" spans="55:55" hidden="1" x14ac:dyDescent="0.2">
      <c r="BC11895" s="6"/>
    </row>
    <row r="11896" spans="55:55" hidden="1" x14ac:dyDescent="0.2">
      <c r="BC11896" s="6"/>
    </row>
    <row r="11897" spans="55:55" hidden="1" x14ac:dyDescent="0.2">
      <c r="BC11897" s="6"/>
    </row>
    <row r="11898" spans="55:55" hidden="1" x14ac:dyDescent="0.2">
      <c r="BC11898" s="6"/>
    </row>
    <row r="11899" spans="55:55" hidden="1" x14ac:dyDescent="0.2">
      <c r="BC11899" s="6"/>
    </row>
    <row r="11900" spans="55:55" hidden="1" x14ac:dyDescent="0.2">
      <c r="BC11900" s="6"/>
    </row>
    <row r="11901" spans="55:55" hidden="1" x14ac:dyDescent="0.2">
      <c r="BC11901" s="6"/>
    </row>
    <row r="11902" spans="55:55" hidden="1" x14ac:dyDescent="0.2">
      <c r="BC11902" s="6"/>
    </row>
    <row r="11903" spans="55:55" hidden="1" x14ac:dyDescent="0.2">
      <c r="BC11903" s="6"/>
    </row>
    <row r="11904" spans="55:55" hidden="1" x14ac:dyDescent="0.2">
      <c r="BC11904" s="6"/>
    </row>
    <row r="11905" spans="55:55" hidden="1" x14ac:dyDescent="0.2">
      <c r="BC11905" s="6"/>
    </row>
    <row r="11906" spans="55:55" hidden="1" x14ac:dyDescent="0.2">
      <c r="BC11906" s="6"/>
    </row>
    <row r="11907" spans="55:55" hidden="1" x14ac:dyDescent="0.2">
      <c r="BC11907" s="6"/>
    </row>
    <row r="11908" spans="55:55" hidden="1" x14ac:dyDescent="0.2">
      <c r="BC11908" s="6"/>
    </row>
    <row r="11909" spans="55:55" hidden="1" x14ac:dyDescent="0.2">
      <c r="BC11909" s="6"/>
    </row>
    <row r="11910" spans="55:55" hidden="1" x14ac:dyDescent="0.2">
      <c r="BC11910" s="6"/>
    </row>
    <row r="11911" spans="55:55" hidden="1" x14ac:dyDescent="0.2">
      <c r="BC11911" s="6"/>
    </row>
    <row r="11912" spans="55:55" hidden="1" x14ac:dyDescent="0.2">
      <c r="BC11912" s="6"/>
    </row>
    <row r="11913" spans="55:55" hidden="1" x14ac:dyDescent="0.2">
      <c r="BC11913" s="6"/>
    </row>
    <row r="11914" spans="55:55" hidden="1" x14ac:dyDescent="0.2">
      <c r="BC11914" s="6"/>
    </row>
    <row r="11915" spans="55:55" hidden="1" x14ac:dyDescent="0.2">
      <c r="BC11915" s="6"/>
    </row>
    <row r="11916" spans="55:55" hidden="1" x14ac:dyDescent="0.2">
      <c r="BC11916" s="6"/>
    </row>
    <row r="11917" spans="55:55" hidden="1" x14ac:dyDescent="0.2">
      <c r="BC11917" s="6"/>
    </row>
    <row r="11918" spans="55:55" hidden="1" x14ac:dyDescent="0.2">
      <c r="BC11918" s="6"/>
    </row>
    <row r="11919" spans="55:55" hidden="1" x14ac:dyDescent="0.2">
      <c r="BC11919" s="6"/>
    </row>
    <row r="11920" spans="55:55" hidden="1" x14ac:dyDescent="0.2">
      <c r="BC11920" s="6"/>
    </row>
    <row r="11921" spans="55:55" hidden="1" x14ac:dyDescent="0.2">
      <c r="BC11921" s="6"/>
    </row>
    <row r="11922" spans="55:55" hidden="1" x14ac:dyDescent="0.2">
      <c r="BC11922" s="6"/>
    </row>
    <row r="11923" spans="55:55" hidden="1" x14ac:dyDescent="0.2">
      <c r="BC11923" s="6"/>
    </row>
    <row r="11924" spans="55:55" hidden="1" x14ac:dyDescent="0.2">
      <c r="BC11924" s="6"/>
    </row>
    <row r="11925" spans="55:55" hidden="1" x14ac:dyDescent="0.2">
      <c r="BC11925" s="6"/>
    </row>
    <row r="11926" spans="55:55" hidden="1" x14ac:dyDescent="0.2">
      <c r="BC11926" s="6"/>
    </row>
    <row r="11927" spans="55:55" hidden="1" x14ac:dyDescent="0.2">
      <c r="BC11927" s="6"/>
    </row>
    <row r="11928" spans="55:55" hidden="1" x14ac:dyDescent="0.2">
      <c r="BC11928" s="6"/>
    </row>
    <row r="11929" spans="55:55" hidden="1" x14ac:dyDescent="0.2">
      <c r="BC11929" s="6"/>
    </row>
    <row r="11930" spans="55:55" hidden="1" x14ac:dyDescent="0.2">
      <c r="BC11930" s="6"/>
    </row>
    <row r="11931" spans="55:55" hidden="1" x14ac:dyDescent="0.2">
      <c r="BC11931" s="6"/>
    </row>
    <row r="11932" spans="55:55" hidden="1" x14ac:dyDescent="0.2">
      <c r="BC11932" s="6"/>
    </row>
    <row r="11933" spans="55:55" hidden="1" x14ac:dyDescent="0.2">
      <c r="BC11933" s="6"/>
    </row>
    <row r="11934" spans="55:55" hidden="1" x14ac:dyDescent="0.2">
      <c r="BC11934" s="6"/>
    </row>
    <row r="11935" spans="55:55" hidden="1" x14ac:dyDescent="0.2">
      <c r="BC11935" s="6"/>
    </row>
    <row r="11936" spans="55:55" hidden="1" x14ac:dyDescent="0.2">
      <c r="BC11936" s="6"/>
    </row>
    <row r="11937" spans="55:55" hidden="1" x14ac:dyDescent="0.2">
      <c r="BC11937" s="6"/>
    </row>
    <row r="11938" spans="55:55" hidden="1" x14ac:dyDescent="0.2">
      <c r="BC11938" s="6"/>
    </row>
    <row r="11939" spans="55:55" hidden="1" x14ac:dyDescent="0.2">
      <c r="BC11939" s="6"/>
    </row>
    <row r="11940" spans="55:55" hidden="1" x14ac:dyDescent="0.2">
      <c r="BC11940" s="6"/>
    </row>
    <row r="11941" spans="55:55" hidden="1" x14ac:dyDescent="0.2">
      <c r="BC11941" s="6"/>
    </row>
    <row r="11942" spans="55:55" hidden="1" x14ac:dyDescent="0.2">
      <c r="BC11942" s="6"/>
    </row>
    <row r="11943" spans="55:55" hidden="1" x14ac:dyDescent="0.2">
      <c r="BC11943" s="6"/>
    </row>
    <row r="11944" spans="55:55" hidden="1" x14ac:dyDescent="0.2">
      <c r="BC11944" s="6"/>
    </row>
    <row r="11945" spans="55:55" hidden="1" x14ac:dyDescent="0.2">
      <c r="BC11945" s="6"/>
    </row>
    <row r="11946" spans="55:55" hidden="1" x14ac:dyDescent="0.2">
      <c r="BC11946" s="6"/>
    </row>
    <row r="11947" spans="55:55" hidden="1" x14ac:dyDescent="0.2">
      <c r="BC11947" s="6"/>
    </row>
    <row r="11948" spans="55:55" hidden="1" x14ac:dyDescent="0.2">
      <c r="BC11948" s="6"/>
    </row>
    <row r="11949" spans="55:55" hidden="1" x14ac:dyDescent="0.2">
      <c r="BC11949" s="6"/>
    </row>
    <row r="11950" spans="55:55" hidden="1" x14ac:dyDescent="0.2">
      <c r="BC11950" s="6"/>
    </row>
    <row r="11951" spans="55:55" hidden="1" x14ac:dyDescent="0.2">
      <c r="BC11951" s="6"/>
    </row>
    <row r="11952" spans="55:55" hidden="1" x14ac:dyDescent="0.2">
      <c r="BC11952" s="6"/>
    </row>
    <row r="11953" spans="55:55" hidden="1" x14ac:dyDescent="0.2">
      <c r="BC11953" s="6"/>
    </row>
    <row r="11954" spans="55:55" hidden="1" x14ac:dyDescent="0.2">
      <c r="BC11954" s="6"/>
    </row>
    <row r="11955" spans="55:55" hidden="1" x14ac:dyDescent="0.2">
      <c r="BC11955" s="6"/>
    </row>
    <row r="11956" spans="55:55" hidden="1" x14ac:dyDescent="0.2">
      <c r="BC11956" s="6"/>
    </row>
    <row r="11957" spans="55:55" hidden="1" x14ac:dyDescent="0.2">
      <c r="BC11957" s="6"/>
    </row>
    <row r="11958" spans="55:55" hidden="1" x14ac:dyDescent="0.2">
      <c r="BC11958" s="6"/>
    </row>
    <row r="11959" spans="55:55" hidden="1" x14ac:dyDescent="0.2">
      <c r="BC11959" s="6"/>
    </row>
    <row r="11960" spans="55:55" hidden="1" x14ac:dyDescent="0.2">
      <c r="BC11960" s="6"/>
    </row>
    <row r="11961" spans="55:55" hidden="1" x14ac:dyDescent="0.2">
      <c r="BC11961" s="6"/>
    </row>
    <row r="11962" spans="55:55" hidden="1" x14ac:dyDescent="0.2">
      <c r="BC11962" s="6"/>
    </row>
    <row r="11963" spans="55:55" hidden="1" x14ac:dyDescent="0.2">
      <c r="BC11963" s="6"/>
    </row>
    <row r="11964" spans="55:55" hidden="1" x14ac:dyDescent="0.2">
      <c r="BC11964" s="6"/>
    </row>
    <row r="11965" spans="55:55" hidden="1" x14ac:dyDescent="0.2">
      <c r="BC11965" s="6"/>
    </row>
    <row r="11966" spans="55:55" hidden="1" x14ac:dyDescent="0.2">
      <c r="BC11966" s="6"/>
    </row>
    <row r="11967" spans="55:55" hidden="1" x14ac:dyDescent="0.2">
      <c r="BC11967" s="6"/>
    </row>
    <row r="11968" spans="55:55" hidden="1" x14ac:dyDescent="0.2">
      <c r="BC11968" s="6"/>
    </row>
    <row r="11969" spans="55:55" hidden="1" x14ac:dyDescent="0.2">
      <c r="BC11969" s="6"/>
    </row>
    <row r="11970" spans="55:55" hidden="1" x14ac:dyDescent="0.2">
      <c r="BC11970" s="6"/>
    </row>
    <row r="11971" spans="55:55" hidden="1" x14ac:dyDescent="0.2">
      <c r="BC11971" s="6"/>
    </row>
    <row r="11972" spans="55:55" hidden="1" x14ac:dyDescent="0.2">
      <c r="BC11972" s="6"/>
    </row>
    <row r="11973" spans="55:55" hidden="1" x14ac:dyDescent="0.2">
      <c r="BC11973" s="6"/>
    </row>
    <row r="11974" spans="55:55" hidden="1" x14ac:dyDescent="0.2">
      <c r="BC11974" s="6"/>
    </row>
    <row r="11975" spans="55:55" hidden="1" x14ac:dyDescent="0.2">
      <c r="BC11975" s="6"/>
    </row>
    <row r="11976" spans="55:55" hidden="1" x14ac:dyDescent="0.2">
      <c r="BC11976" s="6"/>
    </row>
    <row r="11977" spans="55:55" hidden="1" x14ac:dyDescent="0.2">
      <c r="BC11977" s="6"/>
    </row>
    <row r="11978" spans="55:55" hidden="1" x14ac:dyDescent="0.2">
      <c r="BC11978" s="6"/>
    </row>
    <row r="11979" spans="55:55" hidden="1" x14ac:dyDescent="0.2">
      <c r="BC11979" s="6"/>
    </row>
    <row r="11980" spans="55:55" hidden="1" x14ac:dyDescent="0.2">
      <c r="BC11980" s="6"/>
    </row>
    <row r="11981" spans="55:55" hidden="1" x14ac:dyDescent="0.2">
      <c r="BC11981" s="6"/>
    </row>
    <row r="11982" spans="55:55" hidden="1" x14ac:dyDescent="0.2">
      <c r="BC11982" s="6"/>
    </row>
    <row r="11983" spans="55:55" hidden="1" x14ac:dyDescent="0.2">
      <c r="BC11983" s="6"/>
    </row>
    <row r="11984" spans="55:55" hidden="1" x14ac:dyDescent="0.2">
      <c r="BC11984" s="6"/>
    </row>
    <row r="11985" spans="55:55" hidden="1" x14ac:dyDescent="0.2">
      <c r="BC11985" s="6"/>
    </row>
    <row r="11986" spans="55:55" hidden="1" x14ac:dyDescent="0.2">
      <c r="BC11986" s="6"/>
    </row>
    <row r="11987" spans="55:55" hidden="1" x14ac:dyDescent="0.2">
      <c r="BC11987" s="6"/>
    </row>
    <row r="11988" spans="55:55" hidden="1" x14ac:dyDescent="0.2">
      <c r="BC11988" s="6"/>
    </row>
    <row r="11989" spans="55:55" hidden="1" x14ac:dyDescent="0.2">
      <c r="BC11989" s="6"/>
    </row>
    <row r="11990" spans="55:55" hidden="1" x14ac:dyDescent="0.2">
      <c r="BC11990" s="6"/>
    </row>
    <row r="11991" spans="55:55" hidden="1" x14ac:dyDescent="0.2">
      <c r="BC11991" s="6"/>
    </row>
    <row r="11992" spans="55:55" hidden="1" x14ac:dyDescent="0.2">
      <c r="BC11992" s="6"/>
    </row>
    <row r="11993" spans="55:55" hidden="1" x14ac:dyDescent="0.2">
      <c r="BC11993" s="6"/>
    </row>
    <row r="11994" spans="55:55" hidden="1" x14ac:dyDescent="0.2">
      <c r="BC11994" s="6"/>
    </row>
    <row r="11995" spans="55:55" hidden="1" x14ac:dyDescent="0.2">
      <c r="BC11995" s="6"/>
    </row>
    <row r="11996" spans="55:55" hidden="1" x14ac:dyDescent="0.2">
      <c r="BC11996" s="6"/>
    </row>
    <row r="11997" spans="55:55" hidden="1" x14ac:dyDescent="0.2">
      <c r="BC11997" s="6"/>
    </row>
    <row r="11998" spans="55:55" hidden="1" x14ac:dyDescent="0.2">
      <c r="BC11998" s="6"/>
    </row>
    <row r="11999" spans="55:55" hidden="1" x14ac:dyDescent="0.2">
      <c r="BC11999" s="6"/>
    </row>
    <row r="12000" spans="55:55" hidden="1" x14ac:dyDescent="0.2">
      <c r="BC12000" s="6"/>
    </row>
    <row r="12001" spans="55:55" hidden="1" x14ac:dyDescent="0.2">
      <c r="BC12001" s="6"/>
    </row>
    <row r="12002" spans="55:55" hidden="1" x14ac:dyDescent="0.2">
      <c r="BC12002" s="6"/>
    </row>
    <row r="12003" spans="55:55" hidden="1" x14ac:dyDescent="0.2">
      <c r="BC12003" s="6"/>
    </row>
    <row r="12004" spans="55:55" hidden="1" x14ac:dyDescent="0.2">
      <c r="BC12004" s="6"/>
    </row>
    <row r="12005" spans="55:55" hidden="1" x14ac:dyDescent="0.2">
      <c r="BC12005" s="6"/>
    </row>
    <row r="12006" spans="55:55" hidden="1" x14ac:dyDescent="0.2">
      <c r="BC12006" s="6"/>
    </row>
    <row r="12007" spans="55:55" hidden="1" x14ac:dyDescent="0.2">
      <c r="BC12007" s="6"/>
    </row>
    <row r="12008" spans="55:55" hidden="1" x14ac:dyDescent="0.2">
      <c r="BC12008" s="6"/>
    </row>
    <row r="12009" spans="55:55" hidden="1" x14ac:dyDescent="0.2">
      <c r="BC12009" s="6"/>
    </row>
    <row r="12010" spans="55:55" hidden="1" x14ac:dyDescent="0.2">
      <c r="BC12010" s="6"/>
    </row>
    <row r="12011" spans="55:55" hidden="1" x14ac:dyDescent="0.2">
      <c r="BC12011" s="6"/>
    </row>
    <row r="12012" spans="55:55" hidden="1" x14ac:dyDescent="0.2">
      <c r="BC12012" s="6"/>
    </row>
    <row r="12013" spans="55:55" hidden="1" x14ac:dyDescent="0.2">
      <c r="BC12013" s="6"/>
    </row>
    <row r="12014" spans="55:55" hidden="1" x14ac:dyDescent="0.2">
      <c r="BC12014" s="6"/>
    </row>
    <row r="12015" spans="55:55" hidden="1" x14ac:dyDescent="0.2">
      <c r="BC12015" s="6"/>
    </row>
    <row r="12016" spans="55:55" hidden="1" x14ac:dyDescent="0.2">
      <c r="BC12016" s="6"/>
    </row>
    <row r="12017" spans="55:55" hidden="1" x14ac:dyDescent="0.2">
      <c r="BC12017" s="6"/>
    </row>
    <row r="12018" spans="55:55" hidden="1" x14ac:dyDescent="0.2">
      <c r="BC12018" s="6"/>
    </row>
    <row r="12019" spans="55:55" hidden="1" x14ac:dyDescent="0.2">
      <c r="BC12019" s="6"/>
    </row>
    <row r="12020" spans="55:55" hidden="1" x14ac:dyDescent="0.2">
      <c r="BC12020" s="6"/>
    </row>
    <row r="12021" spans="55:55" hidden="1" x14ac:dyDescent="0.2">
      <c r="BC12021" s="6"/>
    </row>
    <row r="12022" spans="55:55" hidden="1" x14ac:dyDescent="0.2">
      <c r="BC12022" s="6"/>
    </row>
    <row r="12023" spans="55:55" hidden="1" x14ac:dyDescent="0.2">
      <c r="BC12023" s="6"/>
    </row>
    <row r="12024" spans="55:55" hidden="1" x14ac:dyDescent="0.2">
      <c r="BC12024" s="6"/>
    </row>
    <row r="12025" spans="55:55" hidden="1" x14ac:dyDescent="0.2">
      <c r="BC12025" s="6"/>
    </row>
    <row r="12026" spans="55:55" hidden="1" x14ac:dyDescent="0.2">
      <c r="BC12026" s="6"/>
    </row>
    <row r="12027" spans="55:55" hidden="1" x14ac:dyDescent="0.2">
      <c r="BC12027" s="6"/>
    </row>
    <row r="12028" spans="55:55" hidden="1" x14ac:dyDescent="0.2">
      <c r="BC12028" s="6"/>
    </row>
    <row r="12029" spans="55:55" hidden="1" x14ac:dyDescent="0.2">
      <c r="BC12029" s="6"/>
    </row>
    <row r="12030" spans="55:55" hidden="1" x14ac:dyDescent="0.2">
      <c r="BC12030" s="6"/>
    </row>
    <row r="12031" spans="55:55" hidden="1" x14ac:dyDescent="0.2">
      <c r="BC12031" s="6"/>
    </row>
    <row r="12032" spans="55:55" hidden="1" x14ac:dyDescent="0.2">
      <c r="BC12032" s="6"/>
    </row>
    <row r="12033" spans="55:55" hidden="1" x14ac:dyDescent="0.2">
      <c r="BC12033" s="6"/>
    </row>
    <row r="12034" spans="55:55" hidden="1" x14ac:dyDescent="0.2">
      <c r="BC12034" s="6"/>
    </row>
    <row r="12035" spans="55:55" hidden="1" x14ac:dyDescent="0.2">
      <c r="BC12035" s="6"/>
    </row>
    <row r="12036" spans="55:55" hidden="1" x14ac:dyDescent="0.2">
      <c r="BC12036" s="6"/>
    </row>
    <row r="12037" spans="55:55" hidden="1" x14ac:dyDescent="0.2">
      <c r="BC12037" s="6"/>
    </row>
    <row r="12038" spans="55:55" hidden="1" x14ac:dyDescent="0.2">
      <c r="BC12038" s="6"/>
    </row>
    <row r="12039" spans="55:55" hidden="1" x14ac:dyDescent="0.2">
      <c r="BC12039" s="6"/>
    </row>
    <row r="12040" spans="55:55" hidden="1" x14ac:dyDescent="0.2">
      <c r="BC12040" s="6"/>
    </row>
    <row r="12041" spans="55:55" hidden="1" x14ac:dyDescent="0.2">
      <c r="BC12041" s="6"/>
    </row>
    <row r="12042" spans="55:55" hidden="1" x14ac:dyDescent="0.2">
      <c r="BC12042" s="6"/>
    </row>
    <row r="12043" spans="55:55" hidden="1" x14ac:dyDescent="0.2">
      <c r="BC12043" s="6"/>
    </row>
    <row r="12044" spans="55:55" hidden="1" x14ac:dyDescent="0.2">
      <c r="BC12044" s="6"/>
    </row>
    <row r="12045" spans="55:55" hidden="1" x14ac:dyDescent="0.2">
      <c r="BC12045" s="6"/>
    </row>
    <row r="12046" spans="55:55" hidden="1" x14ac:dyDescent="0.2">
      <c r="BC12046" s="6"/>
    </row>
    <row r="12047" spans="55:55" hidden="1" x14ac:dyDescent="0.2">
      <c r="BC12047" s="6"/>
    </row>
    <row r="12048" spans="55:55" hidden="1" x14ac:dyDescent="0.2">
      <c r="BC12048" s="6"/>
    </row>
    <row r="12049" spans="55:55" hidden="1" x14ac:dyDescent="0.2">
      <c r="BC12049" s="6"/>
    </row>
    <row r="12050" spans="55:55" hidden="1" x14ac:dyDescent="0.2">
      <c r="BC12050" s="6"/>
    </row>
    <row r="12051" spans="55:55" hidden="1" x14ac:dyDescent="0.2">
      <c r="BC12051" s="6"/>
    </row>
    <row r="12052" spans="55:55" hidden="1" x14ac:dyDescent="0.2">
      <c r="BC12052" s="6"/>
    </row>
    <row r="12053" spans="55:55" hidden="1" x14ac:dyDescent="0.2">
      <c r="BC12053" s="6"/>
    </row>
    <row r="12054" spans="55:55" hidden="1" x14ac:dyDescent="0.2">
      <c r="BC12054" s="6"/>
    </row>
    <row r="12055" spans="55:55" hidden="1" x14ac:dyDescent="0.2">
      <c r="BC12055" s="6"/>
    </row>
    <row r="12056" spans="55:55" hidden="1" x14ac:dyDescent="0.2">
      <c r="BC12056" s="6"/>
    </row>
    <row r="12057" spans="55:55" hidden="1" x14ac:dyDescent="0.2">
      <c r="BC12057" s="6"/>
    </row>
    <row r="12058" spans="55:55" hidden="1" x14ac:dyDescent="0.2">
      <c r="BC12058" s="6"/>
    </row>
    <row r="12059" spans="55:55" hidden="1" x14ac:dyDescent="0.2">
      <c r="BC12059" s="6"/>
    </row>
    <row r="12060" spans="55:55" hidden="1" x14ac:dyDescent="0.2">
      <c r="BC12060" s="6"/>
    </row>
    <row r="12061" spans="55:55" hidden="1" x14ac:dyDescent="0.2">
      <c r="BC12061" s="6"/>
    </row>
    <row r="12062" spans="55:55" hidden="1" x14ac:dyDescent="0.2">
      <c r="BC12062" s="6"/>
    </row>
    <row r="12063" spans="55:55" hidden="1" x14ac:dyDescent="0.2">
      <c r="BC12063" s="6"/>
    </row>
    <row r="12064" spans="55:55" hidden="1" x14ac:dyDescent="0.2">
      <c r="BC12064" s="6"/>
    </row>
    <row r="12065" spans="55:55" hidden="1" x14ac:dyDescent="0.2">
      <c r="BC12065" s="6"/>
    </row>
    <row r="12066" spans="55:55" hidden="1" x14ac:dyDescent="0.2">
      <c r="BC12066" s="6"/>
    </row>
    <row r="12067" spans="55:55" hidden="1" x14ac:dyDescent="0.2">
      <c r="BC12067" s="6"/>
    </row>
    <row r="12068" spans="55:55" hidden="1" x14ac:dyDescent="0.2">
      <c r="BC12068" s="6"/>
    </row>
    <row r="12069" spans="55:55" hidden="1" x14ac:dyDescent="0.2">
      <c r="BC12069" s="6"/>
    </row>
    <row r="12070" spans="55:55" hidden="1" x14ac:dyDescent="0.2">
      <c r="BC12070" s="6"/>
    </row>
    <row r="12071" spans="55:55" hidden="1" x14ac:dyDescent="0.2">
      <c r="BC12071" s="6"/>
    </row>
    <row r="12072" spans="55:55" hidden="1" x14ac:dyDescent="0.2">
      <c r="BC12072" s="6"/>
    </row>
    <row r="12073" spans="55:55" hidden="1" x14ac:dyDescent="0.2">
      <c r="BC12073" s="6"/>
    </row>
    <row r="12074" spans="55:55" hidden="1" x14ac:dyDescent="0.2">
      <c r="BC12074" s="6"/>
    </row>
    <row r="12075" spans="55:55" hidden="1" x14ac:dyDescent="0.2">
      <c r="BC12075" s="6"/>
    </row>
    <row r="12076" spans="55:55" hidden="1" x14ac:dyDescent="0.2">
      <c r="BC12076" s="6"/>
    </row>
    <row r="12077" spans="55:55" hidden="1" x14ac:dyDescent="0.2">
      <c r="BC12077" s="6"/>
    </row>
    <row r="12078" spans="55:55" hidden="1" x14ac:dyDescent="0.2">
      <c r="BC12078" s="6"/>
    </row>
    <row r="12079" spans="55:55" hidden="1" x14ac:dyDescent="0.2">
      <c r="BC12079" s="6"/>
    </row>
    <row r="12080" spans="55:55" hidden="1" x14ac:dyDescent="0.2">
      <c r="BC12080" s="6"/>
    </row>
    <row r="12081" spans="55:55" hidden="1" x14ac:dyDescent="0.2">
      <c r="BC12081" s="6"/>
    </row>
    <row r="12082" spans="55:55" hidden="1" x14ac:dyDescent="0.2">
      <c r="BC12082" s="6"/>
    </row>
    <row r="12083" spans="55:55" hidden="1" x14ac:dyDescent="0.2">
      <c r="BC12083" s="6"/>
    </row>
    <row r="12084" spans="55:55" hidden="1" x14ac:dyDescent="0.2">
      <c r="BC12084" s="6"/>
    </row>
    <row r="12085" spans="55:55" hidden="1" x14ac:dyDescent="0.2">
      <c r="BC12085" s="6"/>
    </row>
    <row r="12086" spans="55:55" hidden="1" x14ac:dyDescent="0.2">
      <c r="BC12086" s="6"/>
    </row>
    <row r="12087" spans="55:55" hidden="1" x14ac:dyDescent="0.2">
      <c r="BC12087" s="6"/>
    </row>
    <row r="12088" spans="55:55" hidden="1" x14ac:dyDescent="0.2">
      <c r="BC12088" s="6"/>
    </row>
    <row r="12089" spans="55:55" hidden="1" x14ac:dyDescent="0.2">
      <c r="BC12089" s="6"/>
    </row>
    <row r="12090" spans="55:55" hidden="1" x14ac:dyDescent="0.2">
      <c r="BC12090" s="6"/>
    </row>
    <row r="12091" spans="55:55" hidden="1" x14ac:dyDescent="0.2">
      <c r="BC12091" s="6"/>
    </row>
    <row r="12092" spans="55:55" hidden="1" x14ac:dyDescent="0.2">
      <c r="BC12092" s="6"/>
    </row>
    <row r="12093" spans="55:55" hidden="1" x14ac:dyDescent="0.2">
      <c r="BC12093" s="6"/>
    </row>
    <row r="12094" spans="55:55" hidden="1" x14ac:dyDescent="0.2">
      <c r="BC12094" s="6"/>
    </row>
    <row r="12095" spans="55:55" hidden="1" x14ac:dyDescent="0.2">
      <c r="BC12095" s="6"/>
    </row>
    <row r="12096" spans="55:55" hidden="1" x14ac:dyDescent="0.2">
      <c r="BC12096" s="6"/>
    </row>
    <row r="12097" spans="55:55" hidden="1" x14ac:dyDescent="0.2">
      <c r="BC12097" s="6"/>
    </row>
    <row r="12098" spans="55:55" hidden="1" x14ac:dyDescent="0.2">
      <c r="BC12098" s="6"/>
    </row>
    <row r="12099" spans="55:55" hidden="1" x14ac:dyDescent="0.2">
      <c r="BC12099" s="6"/>
    </row>
    <row r="12100" spans="55:55" hidden="1" x14ac:dyDescent="0.2">
      <c r="BC12100" s="6"/>
    </row>
    <row r="12101" spans="55:55" hidden="1" x14ac:dyDescent="0.2">
      <c r="BC12101" s="6"/>
    </row>
    <row r="12102" spans="55:55" hidden="1" x14ac:dyDescent="0.2">
      <c r="BC12102" s="6"/>
    </row>
    <row r="12103" spans="55:55" hidden="1" x14ac:dyDescent="0.2">
      <c r="BC12103" s="6"/>
    </row>
    <row r="12104" spans="55:55" hidden="1" x14ac:dyDescent="0.2">
      <c r="BC12104" s="6"/>
    </row>
    <row r="12105" spans="55:55" hidden="1" x14ac:dyDescent="0.2">
      <c r="BC12105" s="6"/>
    </row>
    <row r="12106" spans="55:55" hidden="1" x14ac:dyDescent="0.2">
      <c r="BC12106" s="6"/>
    </row>
    <row r="12107" spans="55:55" hidden="1" x14ac:dyDescent="0.2">
      <c r="BC12107" s="6"/>
    </row>
    <row r="12108" spans="55:55" hidden="1" x14ac:dyDescent="0.2">
      <c r="BC12108" s="6"/>
    </row>
    <row r="12109" spans="55:55" hidden="1" x14ac:dyDescent="0.2">
      <c r="BC12109" s="6"/>
    </row>
    <row r="12110" spans="55:55" hidden="1" x14ac:dyDescent="0.2">
      <c r="BC12110" s="6"/>
    </row>
    <row r="12111" spans="55:55" hidden="1" x14ac:dyDescent="0.2">
      <c r="BC12111" s="6"/>
    </row>
    <row r="12112" spans="55:55" hidden="1" x14ac:dyDescent="0.2">
      <c r="BC12112" s="6"/>
    </row>
    <row r="12113" spans="55:55" hidden="1" x14ac:dyDescent="0.2">
      <c r="BC12113" s="6"/>
    </row>
    <row r="12114" spans="55:55" hidden="1" x14ac:dyDescent="0.2">
      <c r="BC12114" s="6"/>
    </row>
    <row r="12115" spans="55:55" hidden="1" x14ac:dyDescent="0.2">
      <c r="BC12115" s="6"/>
    </row>
    <row r="12116" spans="55:55" hidden="1" x14ac:dyDescent="0.2">
      <c r="BC12116" s="6"/>
    </row>
    <row r="12117" spans="55:55" hidden="1" x14ac:dyDescent="0.2">
      <c r="BC12117" s="6"/>
    </row>
    <row r="12118" spans="55:55" hidden="1" x14ac:dyDescent="0.2">
      <c r="BC12118" s="6"/>
    </row>
    <row r="12119" spans="55:55" hidden="1" x14ac:dyDescent="0.2">
      <c r="BC12119" s="6"/>
    </row>
    <row r="12120" spans="55:55" hidden="1" x14ac:dyDescent="0.2">
      <c r="BC12120" s="6"/>
    </row>
    <row r="12121" spans="55:55" hidden="1" x14ac:dyDescent="0.2">
      <c r="BC12121" s="6"/>
    </row>
    <row r="12122" spans="55:55" hidden="1" x14ac:dyDescent="0.2">
      <c r="BC12122" s="6"/>
    </row>
    <row r="12123" spans="55:55" hidden="1" x14ac:dyDescent="0.2">
      <c r="BC12123" s="6"/>
    </row>
    <row r="12124" spans="55:55" hidden="1" x14ac:dyDescent="0.2">
      <c r="BC12124" s="6"/>
    </row>
    <row r="12125" spans="55:55" hidden="1" x14ac:dyDescent="0.2">
      <c r="BC12125" s="6"/>
    </row>
    <row r="12126" spans="55:55" hidden="1" x14ac:dyDescent="0.2">
      <c r="BC12126" s="6"/>
    </row>
    <row r="12127" spans="55:55" hidden="1" x14ac:dyDescent="0.2">
      <c r="BC12127" s="6"/>
    </row>
    <row r="12128" spans="55:55" hidden="1" x14ac:dyDescent="0.2">
      <c r="BC12128" s="6"/>
    </row>
    <row r="12129" spans="55:55" hidden="1" x14ac:dyDescent="0.2">
      <c r="BC12129" s="6"/>
    </row>
    <row r="12130" spans="55:55" hidden="1" x14ac:dyDescent="0.2">
      <c r="BC12130" s="6"/>
    </row>
    <row r="12131" spans="55:55" hidden="1" x14ac:dyDescent="0.2">
      <c r="BC12131" s="6"/>
    </row>
    <row r="12132" spans="55:55" hidden="1" x14ac:dyDescent="0.2">
      <c r="BC12132" s="6"/>
    </row>
    <row r="12133" spans="55:55" hidden="1" x14ac:dyDescent="0.2">
      <c r="BC12133" s="6"/>
    </row>
    <row r="12134" spans="55:55" hidden="1" x14ac:dyDescent="0.2">
      <c r="BC12134" s="6"/>
    </row>
    <row r="12135" spans="55:55" hidden="1" x14ac:dyDescent="0.2">
      <c r="BC12135" s="6"/>
    </row>
    <row r="12136" spans="55:55" hidden="1" x14ac:dyDescent="0.2">
      <c r="BC12136" s="6"/>
    </row>
    <row r="12137" spans="55:55" hidden="1" x14ac:dyDescent="0.2">
      <c r="BC12137" s="6"/>
    </row>
    <row r="12138" spans="55:55" hidden="1" x14ac:dyDescent="0.2">
      <c r="BC12138" s="6"/>
    </row>
    <row r="12139" spans="55:55" hidden="1" x14ac:dyDescent="0.2">
      <c r="BC12139" s="6"/>
    </row>
    <row r="12140" spans="55:55" hidden="1" x14ac:dyDescent="0.2">
      <c r="BC12140" s="6"/>
    </row>
    <row r="12141" spans="55:55" hidden="1" x14ac:dyDescent="0.2">
      <c r="BC12141" s="6"/>
    </row>
    <row r="12142" spans="55:55" hidden="1" x14ac:dyDescent="0.2">
      <c r="BC12142" s="6"/>
    </row>
    <row r="12143" spans="55:55" hidden="1" x14ac:dyDescent="0.2">
      <c r="BC12143" s="6"/>
    </row>
    <row r="12144" spans="55:55" hidden="1" x14ac:dyDescent="0.2">
      <c r="BC12144" s="6"/>
    </row>
    <row r="12145" spans="55:55" hidden="1" x14ac:dyDescent="0.2">
      <c r="BC12145" s="6"/>
    </row>
    <row r="12146" spans="55:55" hidden="1" x14ac:dyDescent="0.2">
      <c r="BC12146" s="6"/>
    </row>
    <row r="12147" spans="55:55" hidden="1" x14ac:dyDescent="0.2">
      <c r="BC12147" s="6"/>
    </row>
    <row r="12148" spans="55:55" hidden="1" x14ac:dyDescent="0.2">
      <c r="BC12148" s="6"/>
    </row>
    <row r="12149" spans="55:55" hidden="1" x14ac:dyDescent="0.2">
      <c r="BC12149" s="6"/>
    </row>
    <row r="12150" spans="55:55" hidden="1" x14ac:dyDescent="0.2">
      <c r="BC12150" s="6"/>
    </row>
    <row r="12151" spans="55:55" hidden="1" x14ac:dyDescent="0.2">
      <c r="BC12151" s="6"/>
    </row>
    <row r="12152" spans="55:55" hidden="1" x14ac:dyDescent="0.2">
      <c r="BC12152" s="6"/>
    </row>
    <row r="12153" spans="55:55" hidden="1" x14ac:dyDescent="0.2">
      <c r="BC12153" s="6"/>
    </row>
    <row r="12154" spans="55:55" hidden="1" x14ac:dyDescent="0.2">
      <c r="BC12154" s="6"/>
    </row>
    <row r="12155" spans="55:55" hidden="1" x14ac:dyDescent="0.2">
      <c r="BC12155" s="6"/>
    </row>
    <row r="12156" spans="55:55" hidden="1" x14ac:dyDescent="0.2">
      <c r="BC12156" s="6"/>
    </row>
    <row r="12157" spans="55:55" hidden="1" x14ac:dyDescent="0.2">
      <c r="BC12157" s="6"/>
    </row>
    <row r="12158" spans="55:55" hidden="1" x14ac:dyDescent="0.2">
      <c r="BC12158" s="6"/>
    </row>
    <row r="12159" spans="55:55" hidden="1" x14ac:dyDescent="0.2">
      <c r="BC12159" s="6"/>
    </row>
    <row r="12160" spans="55:55" hidden="1" x14ac:dyDescent="0.2">
      <c r="BC12160" s="6"/>
    </row>
    <row r="12161" spans="55:55" hidden="1" x14ac:dyDescent="0.2">
      <c r="BC12161" s="6"/>
    </row>
    <row r="12162" spans="55:55" hidden="1" x14ac:dyDescent="0.2">
      <c r="BC12162" s="6"/>
    </row>
    <row r="12163" spans="55:55" hidden="1" x14ac:dyDescent="0.2">
      <c r="BC12163" s="6"/>
    </row>
    <row r="12164" spans="55:55" hidden="1" x14ac:dyDescent="0.2">
      <c r="BC12164" s="6"/>
    </row>
    <row r="12165" spans="55:55" hidden="1" x14ac:dyDescent="0.2">
      <c r="BC12165" s="6"/>
    </row>
    <row r="12166" spans="55:55" hidden="1" x14ac:dyDescent="0.2">
      <c r="BC12166" s="6"/>
    </row>
    <row r="12167" spans="55:55" hidden="1" x14ac:dyDescent="0.2">
      <c r="BC12167" s="6"/>
    </row>
    <row r="12168" spans="55:55" hidden="1" x14ac:dyDescent="0.2">
      <c r="BC12168" s="6"/>
    </row>
    <row r="12169" spans="55:55" hidden="1" x14ac:dyDescent="0.2">
      <c r="BC12169" s="6"/>
    </row>
    <row r="12170" spans="55:55" hidden="1" x14ac:dyDescent="0.2">
      <c r="BC12170" s="6"/>
    </row>
    <row r="12171" spans="55:55" hidden="1" x14ac:dyDescent="0.2">
      <c r="BC12171" s="6"/>
    </row>
    <row r="12172" spans="55:55" hidden="1" x14ac:dyDescent="0.2">
      <c r="BC12172" s="6"/>
    </row>
    <row r="12173" spans="55:55" hidden="1" x14ac:dyDescent="0.2">
      <c r="BC12173" s="6"/>
    </row>
    <row r="12174" spans="55:55" hidden="1" x14ac:dyDescent="0.2">
      <c r="BC12174" s="6"/>
    </row>
    <row r="12175" spans="55:55" hidden="1" x14ac:dyDescent="0.2">
      <c r="BC12175" s="6"/>
    </row>
    <row r="12176" spans="55:55" hidden="1" x14ac:dyDescent="0.2">
      <c r="BC12176" s="6"/>
    </row>
    <row r="12177" spans="55:55" hidden="1" x14ac:dyDescent="0.2">
      <c r="BC12177" s="6"/>
    </row>
    <row r="12178" spans="55:55" hidden="1" x14ac:dyDescent="0.2">
      <c r="BC12178" s="6"/>
    </row>
    <row r="12179" spans="55:55" hidden="1" x14ac:dyDescent="0.2">
      <c r="BC12179" s="6"/>
    </row>
    <row r="12180" spans="55:55" hidden="1" x14ac:dyDescent="0.2">
      <c r="BC12180" s="6"/>
    </row>
    <row r="12181" spans="55:55" hidden="1" x14ac:dyDescent="0.2">
      <c r="BC12181" s="6"/>
    </row>
    <row r="12182" spans="55:55" hidden="1" x14ac:dyDescent="0.2">
      <c r="BC12182" s="6"/>
    </row>
    <row r="12183" spans="55:55" hidden="1" x14ac:dyDescent="0.2">
      <c r="BC12183" s="6"/>
    </row>
    <row r="12184" spans="55:55" hidden="1" x14ac:dyDescent="0.2">
      <c r="BC12184" s="6"/>
    </row>
    <row r="12185" spans="55:55" hidden="1" x14ac:dyDescent="0.2">
      <c r="BC12185" s="6"/>
    </row>
    <row r="12186" spans="55:55" hidden="1" x14ac:dyDescent="0.2">
      <c r="BC12186" s="6"/>
    </row>
    <row r="12187" spans="55:55" hidden="1" x14ac:dyDescent="0.2">
      <c r="BC12187" s="6"/>
    </row>
    <row r="12188" spans="55:55" hidden="1" x14ac:dyDescent="0.2">
      <c r="BC12188" s="6"/>
    </row>
    <row r="12189" spans="55:55" hidden="1" x14ac:dyDescent="0.2">
      <c r="BC12189" s="6"/>
    </row>
    <row r="12190" spans="55:55" hidden="1" x14ac:dyDescent="0.2">
      <c r="BC12190" s="6"/>
    </row>
    <row r="12191" spans="55:55" hidden="1" x14ac:dyDescent="0.2">
      <c r="BC12191" s="6"/>
    </row>
    <row r="12192" spans="55:55" hidden="1" x14ac:dyDescent="0.2">
      <c r="BC12192" s="6"/>
    </row>
    <row r="12193" spans="55:55" hidden="1" x14ac:dyDescent="0.2">
      <c r="BC12193" s="6"/>
    </row>
    <row r="12194" spans="55:55" hidden="1" x14ac:dyDescent="0.2">
      <c r="BC12194" s="6"/>
    </row>
    <row r="12195" spans="55:55" hidden="1" x14ac:dyDescent="0.2">
      <c r="BC12195" s="6"/>
    </row>
    <row r="12196" spans="55:55" hidden="1" x14ac:dyDescent="0.2">
      <c r="BC12196" s="6"/>
    </row>
    <row r="12197" spans="55:55" hidden="1" x14ac:dyDescent="0.2">
      <c r="BC12197" s="6"/>
    </row>
    <row r="12198" spans="55:55" hidden="1" x14ac:dyDescent="0.2">
      <c r="BC12198" s="6"/>
    </row>
    <row r="12199" spans="55:55" hidden="1" x14ac:dyDescent="0.2">
      <c r="BC12199" s="6"/>
    </row>
    <row r="12200" spans="55:55" hidden="1" x14ac:dyDescent="0.2">
      <c r="BC12200" s="6"/>
    </row>
    <row r="12201" spans="55:55" hidden="1" x14ac:dyDescent="0.2">
      <c r="BC12201" s="6"/>
    </row>
    <row r="12202" spans="55:55" hidden="1" x14ac:dyDescent="0.2">
      <c r="BC12202" s="6"/>
    </row>
    <row r="12203" spans="55:55" hidden="1" x14ac:dyDescent="0.2">
      <c r="BC12203" s="6"/>
    </row>
    <row r="12204" spans="55:55" hidden="1" x14ac:dyDescent="0.2">
      <c r="BC12204" s="6"/>
    </row>
    <row r="12205" spans="55:55" hidden="1" x14ac:dyDescent="0.2">
      <c r="BC12205" s="6"/>
    </row>
    <row r="12206" spans="55:55" hidden="1" x14ac:dyDescent="0.2">
      <c r="BC12206" s="6"/>
    </row>
    <row r="12207" spans="55:55" hidden="1" x14ac:dyDescent="0.2">
      <c r="BC12207" s="6"/>
    </row>
    <row r="12208" spans="55:55" hidden="1" x14ac:dyDescent="0.2">
      <c r="BC12208" s="6"/>
    </row>
    <row r="12209" spans="55:55" hidden="1" x14ac:dyDescent="0.2">
      <c r="BC12209" s="6"/>
    </row>
    <row r="12210" spans="55:55" hidden="1" x14ac:dyDescent="0.2">
      <c r="BC12210" s="6"/>
    </row>
    <row r="12211" spans="55:55" hidden="1" x14ac:dyDescent="0.2">
      <c r="BC12211" s="6"/>
    </row>
    <row r="12212" spans="55:55" hidden="1" x14ac:dyDescent="0.2">
      <c r="BC12212" s="6"/>
    </row>
    <row r="12213" spans="55:55" hidden="1" x14ac:dyDescent="0.2">
      <c r="BC12213" s="6"/>
    </row>
    <row r="12214" spans="55:55" hidden="1" x14ac:dyDescent="0.2">
      <c r="BC12214" s="6"/>
    </row>
    <row r="12215" spans="55:55" hidden="1" x14ac:dyDescent="0.2">
      <c r="BC12215" s="6"/>
    </row>
    <row r="12216" spans="55:55" hidden="1" x14ac:dyDescent="0.2">
      <c r="BC12216" s="6"/>
    </row>
    <row r="12217" spans="55:55" hidden="1" x14ac:dyDescent="0.2">
      <c r="BC12217" s="6"/>
    </row>
    <row r="12218" spans="55:55" hidden="1" x14ac:dyDescent="0.2">
      <c r="BC12218" s="6"/>
    </row>
    <row r="12219" spans="55:55" hidden="1" x14ac:dyDescent="0.2">
      <c r="BC12219" s="6"/>
    </row>
    <row r="12220" spans="55:55" hidden="1" x14ac:dyDescent="0.2">
      <c r="BC12220" s="6"/>
    </row>
    <row r="12221" spans="55:55" hidden="1" x14ac:dyDescent="0.2">
      <c r="BC12221" s="6"/>
    </row>
    <row r="12222" spans="55:55" hidden="1" x14ac:dyDescent="0.2">
      <c r="BC12222" s="6"/>
    </row>
    <row r="12223" spans="55:55" hidden="1" x14ac:dyDescent="0.2">
      <c r="BC12223" s="6"/>
    </row>
    <row r="12224" spans="55:55" hidden="1" x14ac:dyDescent="0.2">
      <c r="BC12224" s="6"/>
    </row>
    <row r="12225" spans="55:55" hidden="1" x14ac:dyDescent="0.2">
      <c r="BC12225" s="6"/>
    </row>
    <row r="12226" spans="55:55" hidden="1" x14ac:dyDescent="0.2">
      <c r="BC12226" s="6"/>
    </row>
    <row r="12227" spans="55:55" hidden="1" x14ac:dyDescent="0.2">
      <c r="BC12227" s="6"/>
    </row>
    <row r="12228" spans="55:55" hidden="1" x14ac:dyDescent="0.2">
      <c r="BC12228" s="6"/>
    </row>
    <row r="12229" spans="55:55" hidden="1" x14ac:dyDescent="0.2">
      <c r="BC12229" s="6"/>
    </row>
    <row r="12230" spans="55:55" hidden="1" x14ac:dyDescent="0.2">
      <c r="BC12230" s="6"/>
    </row>
    <row r="12231" spans="55:55" hidden="1" x14ac:dyDescent="0.2">
      <c r="BC12231" s="6"/>
    </row>
    <row r="12232" spans="55:55" hidden="1" x14ac:dyDescent="0.2">
      <c r="BC12232" s="6"/>
    </row>
    <row r="12233" spans="55:55" hidden="1" x14ac:dyDescent="0.2">
      <c r="BC12233" s="6"/>
    </row>
    <row r="12234" spans="55:55" hidden="1" x14ac:dyDescent="0.2">
      <c r="BC12234" s="6"/>
    </row>
    <row r="12235" spans="55:55" hidden="1" x14ac:dyDescent="0.2">
      <c r="BC12235" s="6"/>
    </row>
    <row r="12236" spans="55:55" hidden="1" x14ac:dyDescent="0.2">
      <c r="BC12236" s="6"/>
    </row>
    <row r="12237" spans="55:55" hidden="1" x14ac:dyDescent="0.2">
      <c r="BC12237" s="6"/>
    </row>
    <row r="12238" spans="55:55" hidden="1" x14ac:dyDescent="0.2">
      <c r="BC12238" s="6"/>
    </row>
    <row r="12239" spans="55:55" hidden="1" x14ac:dyDescent="0.2">
      <c r="BC12239" s="6"/>
    </row>
    <row r="12240" spans="55:55" hidden="1" x14ac:dyDescent="0.2">
      <c r="BC12240" s="6"/>
    </row>
    <row r="12241" spans="55:55" hidden="1" x14ac:dyDescent="0.2">
      <c r="BC12241" s="6"/>
    </row>
    <row r="12242" spans="55:55" hidden="1" x14ac:dyDescent="0.2">
      <c r="BC12242" s="6"/>
    </row>
    <row r="12243" spans="55:55" hidden="1" x14ac:dyDescent="0.2">
      <c r="BC12243" s="6"/>
    </row>
    <row r="12244" spans="55:55" hidden="1" x14ac:dyDescent="0.2">
      <c r="BC12244" s="6"/>
    </row>
    <row r="12245" spans="55:55" hidden="1" x14ac:dyDescent="0.2">
      <c r="BC12245" s="6"/>
    </row>
    <row r="12246" spans="55:55" hidden="1" x14ac:dyDescent="0.2">
      <c r="BC12246" s="6"/>
    </row>
    <row r="12247" spans="55:55" hidden="1" x14ac:dyDescent="0.2">
      <c r="BC12247" s="6"/>
    </row>
    <row r="12248" spans="55:55" hidden="1" x14ac:dyDescent="0.2">
      <c r="BC12248" s="6"/>
    </row>
    <row r="12249" spans="55:55" hidden="1" x14ac:dyDescent="0.2">
      <c r="BC12249" s="6"/>
    </row>
    <row r="12250" spans="55:55" hidden="1" x14ac:dyDescent="0.2">
      <c r="BC12250" s="6"/>
    </row>
    <row r="12251" spans="55:55" hidden="1" x14ac:dyDescent="0.2">
      <c r="BC12251" s="6"/>
    </row>
    <row r="12252" spans="55:55" hidden="1" x14ac:dyDescent="0.2">
      <c r="BC12252" s="6"/>
    </row>
    <row r="12253" spans="55:55" hidden="1" x14ac:dyDescent="0.2">
      <c r="BC12253" s="6"/>
    </row>
    <row r="12254" spans="55:55" hidden="1" x14ac:dyDescent="0.2">
      <c r="BC12254" s="6"/>
    </row>
    <row r="12255" spans="55:55" hidden="1" x14ac:dyDescent="0.2">
      <c r="BC12255" s="6"/>
    </row>
    <row r="12256" spans="55:55" hidden="1" x14ac:dyDescent="0.2">
      <c r="BC12256" s="6"/>
    </row>
    <row r="12257" spans="55:55" hidden="1" x14ac:dyDescent="0.2">
      <c r="BC12257" s="6"/>
    </row>
    <row r="12258" spans="55:55" hidden="1" x14ac:dyDescent="0.2">
      <c r="BC12258" s="6"/>
    </row>
    <row r="12259" spans="55:55" hidden="1" x14ac:dyDescent="0.2">
      <c r="BC12259" s="6"/>
    </row>
    <row r="12260" spans="55:55" hidden="1" x14ac:dyDescent="0.2">
      <c r="BC12260" s="6"/>
    </row>
    <row r="12261" spans="55:55" hidden="1" x14ac:dyDescent="0.2">
      <c r="BC12261" s="6"/>
    </row>
    <row r="12262" spans="55:55" hidden="1" x14ac:dyDescent="0.2">
      <c r="BC12262" s="6"/>
    </row>
    <row r="12263" spans="55:55" hidden="1" x14ac:dyDescent="0.2">
      <c r="BC12263" s="6"/>
    </row>
    <row r="12264" spans="55:55" hidden="1" x14ac:dyDescent="0.2">
      <c r="BC12264" s="6"/>
    </row>
    <row r="12265" spans="55:55" hidden="1" x14ac:dyDescent="0.2">
      <c r="BC12265" s="6"/>
    </row>
    <row r="12266" spans="55:55" hidden="1" x14ac:dyDescent="0.2">
      <c r="BC12266" s="6"/>
    </row>
    <row r="12267" spans="55:55" hidden="1" x14ac:dyDescent="0.2">
      <c r="BC12267" s="6"/>
    </row>
    <row r="12268" spans="55:55" hidden="1" x14ac:dyDescent="0.2">
      <c r="BC12268" s="6"/>
    </row>
    <row r="12269" spans="55:55" hidden="1" x14ac:dyDescent="0.2">
      <c r="BC12269" s="6"/>
    </row>
    <row r="12270" spans="55:55" hidden="1" x14ac:dyDescent="0.2">
      <c r="BC12270" s="6"/>
    </row>
    <row r="12271" spans="55:55" hidden="1" x14ac:dyDescent="0.2">
      <c r="BC12271" s="6"/>
    </row>
    <row r="12272" spans="55:55" hidden="1" x14ac:dyDescent="0.2">
      <c r="BC12272" s="6"/>
    </row>
    <row r="12273" spans="55:55" hidden="1" x14ac:dyDescent="0.2">
      <c r="BC12273" s="6"/>
    </row>
    <row r="12274" spans="55:55" hidden="1" x14ac:dyDescent="0.2">
      <c r="BC12274" s="6"/>
    </row>
    <row r="12275" spans="55:55" hidden="1" x14ac:dyDescent="0.2">
      <c r="BC12275" s="6"/>
    </row>
    <row r="12276" spans="55:55" hidden="1" x14ac:dyDescent="0.2">
      <c r="BC12276" s="6"/>
    </row>
    <row r="12277" spans="55:55" hidden="1" x14ac:dyDescent="0.2">
      <c r="BC12277" s="6"/>
    </row>
    <row r="12278" spans="55:55" hidden="1" x14ac:dyDescent="0.2">
      <c r="BC12278" s="6"/>
    </row>
    <row r="12279" spans="55:55" hidden="1" x14ac:dyDescent="0.2">
      <c r="BC12279" s="6"/>
    </row>
    <row r="12280" spans="55:55" hidden="1" x14ac:dyDescent="0.2">
      <c r="BC12280" s="6"/>
    </row>
    <row r="12281" spans="55:55" hidden="1" x14ac:dyDescent="0.2">
      <c r="BC12281" s="6"/>
    </row>
    <row r="12282" spans="55:55" hidden="1" x14ac:dyDescent="0.2">
      <c r="BC12282" s="6"/>
    </row>
    <row r="12283" spans="55:55" hidden="1" x14ac:dyDescent="0.2">
      <c r="BC12283" s="6"/>
    </row>
    <row r="12284" spans="55:55" hidden="1" x14ac:dyDescent="0.2">
      <c r="BC12284" s="6"/>
    </row>
    <row r="12285" spans="55:55" hidden="1" x14ac:dyDescent="0.2">
      <c r="BC12285" s="6"/>
    </row>
    <row r="12286" spans="55:55" hidden="1" x14ac:dyDescent="0.2">
      <c r="BC12286" s="6"/>
    </row>
    <row r="12287" spans="55:55" hidden="1" x14ac:dyDescent="0.2">
      <c r="BC12287" s="6"/>
    </row>
    <row r="12288" spans="55:55" hidden="1" x14ac:dyDescent="0.2">
      <c r="BC12288" s="6"/>
    </row>
    <row r="12289" spans="55:55" hidden="1" x14ac:dyDescent="0.2">
      <c r="BC12289" s="6"/>
    </row>
    <row r="12290" spans="55:55" hidden="1" x14ac:dyDescent="0.2">
      <c r="BC12290" s="6"/>
    </row>
    <row r="12291" spans="55:55" hidden="1" x14ac:dyDescent="0.2">
      <c r="BC12291" s="6"/>
    </row>
    <row r="12292" spans="55:55" hidden="1" x14ac:dyDescent="0.2">
      <c r="BC12292" s="6"/>
    </row>
    <row r="12293" spans="55:55" hidden="1" x14ac:dyDescent="0.2">
      <c r="BC12293" s="6"/>
    </row>
    <row r="12294" spans="55:55" hidden="1" x14ac:dyDescent="0.2">
      <c r="BC12294" s="6"/>
    </row>
    <row r="12295" spans="55:55" hidden="1" x14ac:dyDescent="0.2">
      <c r="BC12295" s="6"/>
    </row>
    <row r="12296" spans="55:55" hidden="1" x14ac:dyDescent="0.2">
      <c r="BC12296" s="6"/>
    </row>
    <row r="12297" spans="55:55" hidden="1" x14ac:dyDescent="0.2">
      <c r="BC12297" s="6"/>
    </row>
    <row r="12298" spans="55:55" hidden="1" x14ac:dyDescent="0.2">
      <c r="BC12298" s="6"/>
    </row>
    <row r="12299" spans="55:55" hidden="1" x14ac:dyDescent="0.2">
      <c r="BC12299" s="6"/>
    </row>
    <row r="12300" spans="55:55" hidden="1" x14ac:dyDescent="0.2">
      <c r="BC12300" s="6"/>
    </row>
    <row r="12301" spans="55:55" hidden="1" x14ac:dyDescent="0.2">
      <c r="BC12301" s="6"/>
    </row>
    <row r="12302" spans="55:55" hidden="1" x14ac:dyDescent="0.2">
      <c r="BC12302" s="6"/>
    </row>
    <row r="12303" spans="55:55" hidden="1" x14ac:dyDescent="0.2">
      <c r="BC12303" s="6"/>
    </row>
    <row r="12304" spans="55:55" hidden="1" x14ac:dyDescent="0.2">
      <c r="BC12304" s="6"/>
    </row>
    <row r="12305" spans="55:55" hidden="1" x14ac:dyDescent="0.2">
      <c r="BC12305" s="6"/>
    </row>
    <row r="12306" spans="55:55" hidden="1" x14ac:dyDescent="0.2">
      <c r="BC12306" s="6"/>
    </row>
    <row r="12307" spans="55:55" hidden="1" x14ac:dyDescent="0.2">
      <c r="BC12307" s="6"/>
    </row>
    <row r="12308" spans="55:55" hidden="1" x14ac:dyDescent="0.2">
      <c r="BC12308" s="6"/>
    </row>
    <row r="12309" spans="55:55" hidden="1" x14ac:dyDescent="0.2">
      <c r="BC12309" s="6"/>
    </row>
    <row r="12310" spans="55:55" hidden="1" x14ac:dyDescent="0.2">
      <c r="BC12310" s="6"/>
    </row>
    <row r="12311" spans="55:55" hidden="1" x14ac:dyDescent="0.2">
      <c r="BC12311" s="6"/>
    </row>
    <row r="12312" spans="55:55" hidden="1" x14ac:dyDescent="0.2">
      <c r="BC12312" s="6"/>
    </row>
    <row r="12313" spans="55:55" hidden="1" x14ac:dyDescent="0.2">
      <c r="BC12313" s="6"/>
    </row>
    <row r="12314" spans="55:55" hidden="1" x14ac:dyDescent="0.2">
      <c r="BC12314" s="6"/>
    </row>
    <row r="12315" spans="55:55" hidden="1" x14ac:dyDescent="0.2">
      <c r="BC12315" s="6"/>
    </row>
    <row r="12316" spans="55:55" hidden="1" x14ac:dyDescent="0.2">
      <c r="BC12316" s="6"/>
    </row>
    <row r="12317" spans="55:55" hidden="1" x14ac:dyDescent="0.2">
      <c r="BC12317" s="6"/>
    </row>
    <row r="12318" spans="55:55" hidden="1" x14ac:dyDescent="0.2">
      <c r="BC12318" s="6"/>
    </row>
    <row r="12319" spans="55:55" hidden="1" x14ac:dyDescent="0.2">
      <c r="BC12319" s="6"/>
    </row>
    <row r="12320" spans="55:55" hidden="1" x14ac:dyDescent="0.2">
      <c r="BC12320" s="6"/>
    </row>
    <row r="12321" spans="55:55" hidden="1" x14ac:dyDescent="0.2">
      <c r="BC12321" s="6"/>
    </row>
    <row r="12322" spans="55:55" hidden="1" x14ac:dyDescent="0.2">
      <c r="BC12322" s="6"/>
    </row>
    <row r="12323" spans="55:55" hidden="1" x14ac:dyDescent="0.2">
      <c r="BC12323" s="6"/>
    </row>
    <row r="12324" spans="55:55" hidden="1" x14ac:dyDescent="0.2">
      <c r="BC12324" s="6"/>
    </row>
    <row r="12325" spans="55:55" hidden="1" x14ac:dyDescent="0.2">
      <c r="BC12325" s="6"/>
    </row>
    <row r="12326" spans="55:55" hidden="1" x14ac:dyDescent="0.2">
      <c r="BC12326" s="6"/>
    </row>
    <row r="12327" spans="55:55" hidden="1" x14ac:dyDescent="0.2">
      <c r="BC12327" s="6"/>
    </row>
    <row r="12328" spans="55:55" hidden="1" x14ac:dyDescent="0.2">
      <c r="BC12328" s="6"/>
    </row>
    <row r="12329" spans="55:55" hidden="1" x14ac:dyDescent="0.2">
      <c r="BC12329" s="6"/>
    </row>
    <row r="12330" spans="55:55" hidden="1" x14ac:dyDescent="0.2">
      <c r="BC12330" s="6"/>
    </row>
    <row r="12331" spans="55:55" hidden="1" x14ac:dyDescent="0.2">
      <c r="BC12331" s="6"/>
    </row>
    <row r="12332" spans="55:55" hidden="1" x14ac:dyDescent="0.2">
      <c r="BC12332" s="6"/>
    </row>
    <row r="12333" spans="55:55" hidden="1" x14ac:dyDescent="0.2">
      <c r="BC12333" s="6"/>
    </row>
    <row r="12334" spans="55:55" hidden="1" x14ac:dyDescent="0.2">
      <c r="BC12334" s="6"/>
    </row>
    <row r="12335" spans="55:55" hidden="1" x14ac:dyDescent="0.2">
      <c r="BC12335" s="6"/>
    </row>
    <row r="12336" spans="55:55" hidden="1" x14ac:dyDescent="0.2">
      <c r="BC12336" s="6"/>
    </row>
    <row r="12337" spans="55:55" hidden="1" x14ac:dyDescent="0.2">
      <c r="BC12337" s="6"/>
    </row>
    <row r="12338" spans="55:55" hidden="1" x14ac:dyDescent="0.2">
      <c r="BC12338" s="6"/>
    </row>
    <row r="12339" spans="55:55" hidden="1" x14ac:dyDescent="0.2">
      <c r="BC12339" s="6"/>
    </row>
    <row r="12340" spans="55:55" hidden="1" x14ac:dyDescent="0.2">
      <c r="BC12340" s="6"/>
    </row>
    <row r="12341" spans="55:55" hidden="1" x14ac:dyDescent="0.2">
      <c r="BC12341" s="6"/>
    </row>
    <row r="12342" spans="55:55" hidden="1" x14ac:dyDescent="0.2">
      <c r="BC12342" s="6"/>
    </row>
    <row r="12343" spans="55:55" hidden="1" x14ac:dyDescent="0.2">
      <c r="BC12343" s="6"/>
    </row>
    <row r="12344" spans="55:55" hidden="1" x14ac:dyDescent="0.2">
      <c r="BC12344" s="6"/>
    </row>
    <row r="12345" spans="55:55" hidden="1" x14ac:dyDescent="0.2">
      <c r="BC12345" s="6"/>
    </row>
    <row r="12346" spans="55:55" hidden="1" x14ac:dyDescent="0.2">
      <c r="BC12346" s="6"/>
    </row>
    <row r="12347" spans="55:55" hidden="1" x14ac:dyDescent="0.2">
      <c r="BC12347" s="6"/>
    </row>
    <row r="12348" spans="55:55" hidden="1" x14ac:dyDescent="0.2">
      <c r="BC12348" s="6"/>
    </row>
    <row r="12349" spans="55:55" hidden="1" x14ac:dyDescent="0.2">
      <c r="BC12349" s="6"/>
    </row>
    <row r="12350" spans="55:55" hidden="1" x14ac:dyDescent="0.2">
      <c r="BC12350" s="6"/>
    </row>
    <row r="12351" spans="55:55" hidden="1" x14ac:dyDescent="0.2">
      <c r="BC12351" s="6"/>
    </row>
    <row r="12352" spans="55:55" hidden="1" x14ac:dyDescent="0.2">
      <c r="BC12352" s="6"/>
    </row>
    <row r="12353" spans="55:55" hidden="1" x14ac:dyDescent="0.2">
      <c r="BC12353" s="6"/>
    </row>
    <row r="12354" spans="55:55" hidden="1" x14ac:dyDescent="0.2">
      <c r="BC12354" s="6"/>
    </row>
    <row r="12355" spans="55:55" hidden="1" x14ac:dyDescent="0.2">
      <c r="BC12355" s="6"/>
    </row>
    <row r="12356" spans="55:55" hidden="1" x14ac:dyDescent="0.2">
      <c r="BC12356" s="6"/>
    </row>
    <row r="12357" spans="55:55" hidden="1" x14ac:dyDescent="0.2">
      <c r="BC12357" s="6"/>
    </row>
    <row r="12358" spans="55:55" hidden="1" x14ac:dyDescent="0.2">
      <c r="BC12358" s="6"/>
    </row>
    <row r="12359" spans="55:55" hidden="1" x14ac:dyDescent="0.2">
      <c r="BC12359" s="6"/>
    </row>
    <row r="12360" spans="55:55" hidden="1" x14ac:dyDescent="0.2">
      <c r="BC12360" s="6"/>
    </row>
    <row r="12361" spans="55:55" hidden="1" x14ac:dyDescent="0.2">
      <c r="BC12361" s="6"/>
    </row>
    <row r="12362" spans="55:55" hidden="1" x14ac:dyDescent="0.2">
      <c r="BC12362" s="6"/>
    </row>
    <row r="12363" spans="55:55" hidden="1" x14ac:dyDescent="0.2">
      <c r="BC12363" s="6"/>
    </row>
    <row r="12364" spans="55:55" hidden="1" x14ac:dyDescent="0.2">
      <c r="BC12364" s="6"/>
    </row>
    <row r="12365" spans="55:55" hidden="1" x14ac:dyDescent="0.2">
      <c r="BC12365" s="6"/>
    </row>
    <row r="12366" spans="55:55" hidden="1" x14ac:dyDescent="0.2">
      <c r="BC12366" s="6"/>
    </row>
    <row r="12367" spans="55:55" hidden="1" x14ac:dyDescent="0.2">
      <c r="BC12367" s="6"/>
    </row>
    <row r="12368" spans="55:55" hidden="1" x14ac:dyDescent="0.2">
      <c r="BC12368" s="6"/>
    </row>
    <row r="12369" spans="55:55" hidden="1" x14ac:dyDescent="0.2">
      <c r="BC12369" s="6"/>
    </row>
    <row r="12370" spans="55:55" hidden="1" x14ac:dyDescent="0.2">
      <c r="BC12370" s="6"/>
    </row>
    <row r="12371" spans="55:55" hidden="1" x14ac:dyDescent="0.2">
      <c r="BC12371" s="6"/>
    </row>
    <row r="12372" spans="55:55" hidden="1" x14ac:dyDescent="0.2">
      <c r="BC12372" s="6"/>
    </row>
    <row r="12373" spans="55:55" hidden="1" x14ac:dyDescent="0.2">
      <c r="BC12373" s="6"/>
    </row>
    <row r="12374" spans="55:55" hidden="1" x14ac:dyDescent="0.2">
      <c r="BC12374" s="6"/>
    </row>
    <row r="12375" spans="55:55" hidden="1" x14ac:dyDescent="0.2">
      <c r="BC12375" s="6"/>
    </row>
    <row r="12376" spans="55:55" hidden="1" x14ac:dyDescent="0.2">
      <c r="BC12376" s="6"/>
    </row>
    <row r="12377" spans="55:55" hidden="1" x14ac:dyDescent="0.2">
      <c r="BC12377" s="6"/>
    </row>
    <row r="12378" spans="55:55" hidden="1" x14ac:dyDescent="0.2">
      <c r="BC12378" s="6"/>
    </row>
    <row r="12379" spans="55:55" hidden="1" x14ac:dyDescent="0.2">
      <c r="BC12379" s="6"/>
    </row>
    <row r="12380" spans="55:55" hidden="1" x14ac:dyDescent="0.2">
      <c r="BC12380" s="6"/>
    </row>
    <row r="12381" spans="55:55" hidden="1" x14ac:dyDescent="0.2">
      <c r="BC12381" s="6"/>
    </row>
    <row r="12382" spans="55:55" hidden="1" x14ac:dyDescent="0.2">
      <c r="BC12382" s="6"/>
    </row>
    <row r="12383" spans="55:55" hidden="1" x14ac:dyDescent="0.2">
      <c r="BC12383" s="6"/>
    </row>
    <row r="12384" spans="55:55" hidden="1" x14ac:dyDescent="0.2">
      <c r="BC12384" s="6"/>
    </row>
    <row r="12385" spans="55:55" hidden="1" x14ac:dyDescent="0.2">
      <c r="BC12385" s="6"/>
    </row>
    <row r="12386" spans="55:55" hidden="1" x14ac:dyDescent="0.2">
      <c r="BC12386" s="6"/>
    </row>
    <row r="12387" spans="55:55" hidden="1" x14ac:dyDescent="0.2">
      <c r="BC12387" s="6"/>
    </row>
    <row r="12388" spans="55:55" hidden="1" x14ac:dyDescent="0.2">
      <c r="BC12388" s="6"/>
    </row>
    <row r="12389" spans="55:55" hidden="1" x14ac:dyDescent="0.2">
      <c r="BC12389" s="6"/>
    </row>
    <row r="12390" spans="55:55" hidden="1" x14ac:dyDescent="0.2">
      <c r="BC12390" s="6"/>
    </row>
    <row r="12391" spans="55:55" hidden="1" x14ac:dyDescent="0.2">
      <c r="BC12391" s="6"/>
    </row>
    <row r="12392" spans="55:55" hidden="1" x14ac:dyDescent="0.2">
      <c r="BC12392" s="6"/>
    </row>
    <row r="12393" spans="55:55" hidden="1" x14ac:dyDescent="0.2">
      <c r="BC12393" s="6"/>
    </row>
    <row r="12394" spans="55:55" hidden="1" x14ac:dyDescent="0.2">
      <c r="BC12394" s="6"/>
    </row>
    <row r="12395" spans="55:55" hidden="1" x14ac:dyDescent="0.2">
      <c r="BC12395" s="6"/>
    </row>
    <row r="12396" spans="55:55" hidden="1" x14ac:dyDescent="0.2">
      <c r="BC12396" s="6"/>
    </row>
    <row r="12397" spans="55:55" hidden="1" x14ac:dyDescent="0.2">
      <c r="BC12397" s="6"/>
    </row>
    <row r="12398" spans="55:55" hidden="1" x14ac:dyDescent="0.2">
      <c r="BC12398" s="6"/>
    </row>
    <row r="12399" spans="55:55" hidden="1" x14ac:dyDescent="0.2">
      <c r="BC12399" s="6"/>
    </row>
    <row r="12400" spans="55:55" hidden="1" x14ac:dyDescent="0.2">
      <c r="BC12400" s="6"/>
    </row>
    <row r="12401" spans="55:55" hidden="1" x14ac:dyDescent="0.2">
      <c r="BC12401" s="6"/>
    </row>
    <row r="12402" spans="55:55" hidden="1" x14ac:dyDescent="0.2">
      <c r="BC12402" s="6"/>
    </row>
    <row r="12403" spans="55:55" hidden="1" x14ac:dyDescent="0.2">
      <c r="BC12403" s="6"/>
    </row>
    <row r="12404" spans="55:55" hidden="1" x14ac:dyDescent="0.2">
      <c r="BC12404" s="6"/>
    </row>
    <row r="12405" spans="55:55" hidden="1" x14ac:dyDescent="0.2">
      <c r="BC12405" s="6"/>
    </row>
    <row r="12406" spans="55:55" hidden="1" x14ac:dyDescent="0.2">
      <c r="BC12406" s="6"/>
    </row>
    <row r="12407" spans="55:55" hidden="1" x14ac:dyDescent="0.2">
      <c r="BC12407" s="6"/>
    </row>
    <row r="12408" spans="55:55" hidden="1" x14ac:dyDescent="0.2">
      <c r="BC12408" s="6"/>
    </row>
    <row r="12409" spans="55:55" hidden="1" x14ac:dyDescent="0.2">
      <c r="BC12409" s="6"/>
    </row>
    <row r="12410" spans="55:55" hidden="1" x14ac:dyDescent="0.2">
      <c r="BC12410" s="6"/>
    </row>
    <row r="12411" spans="55:55" hidden="1" x14ac:dyDescent="0.2">
      <c r="BC12411" s="6"/>
    </row>
    <row r="12412" spans="55:55" hidden="1" x14ac:dyDescent="0.2">
      <c r="BC12412" s="6"/>
    </row>
    <row r="12413" spans="55:55" hidden="1" x14ac:dyDescent="0.2">
      <c r="BC12413" s="6"/>
    </row>
    <row r="12414" spans="55:55" hidden="1" x14ac:dyDescent="0.2">
      <c r="BC12414" s="6"/>
    </row>
    <row r="12415" spans="55:55" hidden="1" x14ac:dyDescent="0.2">
      <c r="BC12415" s="6"/>
    </row>
    <row r="12416" spans="55:55" hidden="1" x14ac:dyDescent="0.2">
      <c r="BC12416" s="6"/>
    </row>
    <row r="12417" spans="55:55" hidden="1" x14ac:dyDescent="0.2">
      <c r="BC12417" s="6"/>
    </row>
    <row r="12418" spans="55:55" hidden="1" x14ac:dyDescent="0.2">
      <c r="BC12418" s="6"/>
    </row>
    <row r="12419" spans="55:55" hidden="1" x14ac:dyDescent="0.2">
      <c r="BC12419" s="6"/>
    </row>
    <row r="12420" spans="55:55" hidden="1" x14ac:dyDescent="0.2">
      <c r="BC12420" s="6"/>
    </row>
    <row r="12421" spans="55:55" hidden="1" x14ac:dyDescent="0.2">
      <c r="BC12421" s="6"/>
    </row>
    <row r="12422" spans="55:55" hidden="1" x14ac:dyDescent="0.2">
      <c r="BC12422" s="6"/>
    </row>
    <row r="12423" spans="55:55" hidden="1" x14ac:dyDescent="0.2">
      <c r="BC12423" s="6"/>
    </row>
    <row r="12424" spans="55:55" hidden="1" x14ac:dyDescent="0.2">
      <c r="BC12424" s="6"/>
    </row>
    <row r="12425" spans="55:55" hidden="1" x14ac:dyDescent="0.2">
      <c r="BC12425" s="6"/>
    </row>
    <row r="12426" spans="55:55" hidden="1" x14ac:dyDescent="0.2">
      <c r="BC12426" s="6"/>
    </row>
    <row r="12427" spans="55:55" hidden="1" x14ac:dyDescent="0.2">
      <c r="BC12427" s="6"/>
    </row>
    <row r="12428" spans="55:55" hidden="1" x14ac:dyDescent="0.2">
      <c r="BC12428" s="6"/>
    </row>
    <row r="12429" spans="55:55" hidden="1" x14ac:dyDescent="0.2">
      <c r="BC12429" s="6"/>
    </row>
    <row r="12430" spans="55:55" hidden="1" x14ac:dyDescent="0.2">
      <c r="BC12430" s="6"/>
    </row>
    <row r="12431" spans="55:55" hidden="1" x14ac:dyDescent="0.2">
      <c r="BC12431" s="6"/>
    </row>
    <row r="12432" spans="55:55" hidden="1" x14ac:dyDescent="0.2">
      <c r="BC12432" s="6"/>
    </row>
    <row r="12433" spans="55:55" hidden="1" x14ac:dyDescent="0.2">
      <c r="BC12433" s="6"/>
    </row>
    <row r="12434" spans="55:55" hidden="1" x14ac:dyDescent="0.2">
      <c r="BC12434" s="6"/>
    </row>
    <row r="12435" spans="55:55" hidden="1" x14ac:dyDescent="0.2">
      <c r="BC12435" s="6"/>
    </row>
    <row r="12436" spans="55:55" hidden="1" x14ac:dyDescent="0.2">
      <c r="BC12436" s="6"/>
    </row>
    <row r="12437" spans="55:55" hidden="1" x14ac:dyDescent="0.2">
      <c r="BC12437" s="6"/>
    </row>
    <row r="12438" spans="55:55" hidden="1" x14ac:dyDescent="0.2">
      <c r="BC12438" s="6"/>
    </row>
    <row r="12439" spans="55:55" hidden="1" x14ac:dyDescent="0.2">
      <c r="BC12439" s="6"/>
    </row>
    <row r="12440" spans="55:55" hidden="1" x14ac:dyDescent="0.2">
      <c r="BC12440" s="6"/>
    </row>
    <row r="12441" spans="55:55" hidden="1" x14ac:dyDescent="0.2">
      <c r="BC12441" s="6"/>
    </row>
    <row r="12442" spans="55:55" hidden="1" x14ac:dyDescent="0.2">
      <c r="BC12442" s="6"/>
    </row>
    <row r="12443" spans="55:55" hidden="1" x14ac:dyDescent="0.2">
      <c r="BC12443" s="6"/>
    </row>
    <row r="12444" spans="55:55" hidden="1" x14ac:dyDescent="0.2">
      <c r="BC12444" s="6"/>
    </row>
    <row r="12445" spans="55:55" hidden="1" x14ac:dyDescent="0.2">
      <c r="BC12445" s="6"/>
    </row>
    <row r="12446" spans="55:55" hidden="1" x14ac:dyDescent="0.2">
      <c r="BC12446" s="6"/>
    </row>
    <row r="12447" spans="55:55" hidden="1" x14ac:dyDescent="0.2">
      <c r="BC12447" s="6"/>
    </row>
    <row r="12448" spans="55:55" hidden="1" x14ac:dyDescent="0.2">
      <c r="BC12448" s="6"/>
    </row>
    <row r="12449" spans="55:55" hidden="1" x14ac:dyDescent="0.2">
      <c r="BC12449" s="6"/>
    </row>
    <row r="12450" spans="55:55" hidden="1" x14ac:dyDescent="0.2">
      <c r="BC12450" s="6"/>
    </row>
    <row r="12451" spans="55:55" hidden="1" x14ac:dyDescent="0.2">
      <c r="BC12451" s="6"/>
    </row>
    <row r="12452" spans="55:55" hidden="1" x14ac:dyDescent="0.2">
      <c r="BC12452" s="6"/>
    </row>
    <row r="12453" spans="55:55" hidden="1" x14ac:dyDescent="0.2">
      <c r="BC12453" s="6"/>
    </row>
    <row r="12454" spans="55:55" hidden="1" x14ac:dyDescent="0.2">
      <c r="BC12454" s="6"/>
    </row>
    <row r="12455" spans="55:55" hidden="1" x14ac:dyDescent="0.2">
      <c r="BC12455" s="6"/>
    </row>
    <row r="12456" spans="55:55" hidden="1" x14ac:dyDescent="0.2">
      <c r="BC12456" s="6"/>
    </row>
    <row r="12457" spans="55:55" hidden="1" x14ac:dyDescent="0.2">
      <c r="BC12457" s="6"/>
    </row>
    <row r="12458" spans="55:55" hidden="1" x14ac:dyDescent="0.2">
      <c r="BC12458" s="6"/>
    </row>
    <row r="12459" spans="55:55" hidden="1" x14ac:dyDescent="0.2">
      <c r="BC12459" s="6"/>
    </row>
    <row r="12460" spans="55:55" hidden="1" x14ac:dyDescent="0.2">
      <c r="BC12460" s="6"/>
    </row>
    <row r="12461" spans="55:55" hidden="1" x14ac:dyDescent="0.2">
      <c r="BC12461" s="6"/>
    </row>
    <row r="12462" spans="55:55" hidden="1" x14ac:dyDescent="0.2">
      <c r="BC12462" s="6"/>
    </row>
    <row r="12463" spans="55:55" hidden="1" x14ac:dyDescent="0.2">
      <c r="BC12463" s="6"/>
    </row>
    <row r="12464" spans="55:55" hidden="1" x14ac:dyDescent="0.2">
      <c r="BC12464" s="6"/>
    </row>
    <row r="12465" spans="55:55" hidden="1" x14ac:dyDescent="0.2">
      <c r="BC12465" s="6"/>
    </row>
    <row r="12466" spans="55:55" hidden="1" x14ac:dyDescent="0.2">
      <c r="BC12466" s="6"/>
    </row>
    <row r="12467" spans="55:55" hidden="1" x14ac:dyDescent="0.2">
      <c r="BC12467" s="6"/>
    </row>
    <row r="12468" spans="55:55" hidden="1" x14ac:dyDescent="0.2">
      <c r="BC12468" s="6"/>
    </row>
    <row r="12469" spans="55:55" hidden="1" x14ac:dyDescent="0.2">
      <c r="BC12469" s="6"/>
    </row>
    <row r="12470" spans="55:55" hidden="1" x14ac:dyDescent="0.2">
      <c r="BC12470" s="6"/>
    </row>
    <row r="12471" spans="55:55" hidden="1" x14ac:dyDescent="0.2">
      <c r="BC12471" s="6"/>
    </row>
    <row r="12472" spans="55:55" hidden="1" x14ac:dyDescent="0.2">
      <c r="BC12472" s="6"/>
    </row>
    <row r="12473" spans="55:55" hidden="1" x14ac:dyDescent="0.2">
      <c r="BC12473" s="6"/>
    </row>
    <row r="12474" spans="55:55" hidden="1" x14ac:dyDescent="0.2">
      <c r="BC12474" s="6"/>
    </row>
    <row r="12475" spans="55:55" hidden="1" x14ac:dyDescent="0.2">
      <c r="BC12475" s="6"/>
    </row>
    <row r="12476" spans="55:55" hidden="1" x14ac:dyDescent="0.2">
      <c r="BC12476" s="6"/>
    </row>
    <row r="12477" spans="55:55" hidden="1" x14ac:dyDescent="0.2">
      <c r="BC12477" s="6"/>
    </row>
    <row r="12478" spans="55:55" hidden="1" x14ac:dyDescent="0.2">
      <c r="BC12478" s="6"/>
    </row>
    <row r="12479" spans="55:55" hidden="1" x14ac:dyDescent="0.2">
      <c r="BC12479" s="6"/>
    </row>
    <row r="12480" spans="55:55" hidden="1" x14ac:dyDescent="0.2">
      <c r="BC12480" s="6"/>
    </row>
    <row r="12481" spans="55:55" hidden="1" x14ac:dyDescent="0.2">
      <c r="BC12481" s="6"/>
    </row>
    <row r="12482" spans="55:55" hidden="1" x14ac:dyDescent="0.2">
      <c r="BC12482" s="6"/>
    </row>
    <row r="12483" spans="55:55" hidden="1" x14ac:dyDescent="0.2">
      <c r="BC12483" s="6"/>
    </row>
    <row r="12484" spans="55:55" hidden="1" x14ac:dyDescent="0.2">
      <c r="BC12484" s="6"/>
    </row>
    <row r="12485" spans="55:55" hidden="1" x14ac:dyDescent="0.2">
      <c r="BC12485" s="6"/>
    </row>
    <row r="12486" spans="55:55" hidden="1" x14ac:dyDescent="0.2">
      <c r="BC12486" s="6"/>
    </row>
    <row r="12487" spans="55:55" hidden="1" x14ac:dyDescent="0.2">
      <c r="BC12487" s="6"/>
    </row>
    <row r="12488" spans="55:55" hidden="1" x14ac:dyDescent="0.2">
      <c r="BC12488" s="6"/>
    </row>
    <row r="12489" spans="55:55" hidden="1" x14ac:dyDescent="0.2">
      <c r="BC12489" s="6"/>
    </row>
    <row r="12490" spans="55:55" hidden="1" x14ac:dyDescent="0.2">
      <c r="BC12490" s="6"/>
    </row>
    <row r="12491" spans="55:55" hidden="1" x14ac:dyDescent="0.2">
      <c r="BC12491" s="6"/>
    </row>
    <row r="12492" spans="55:55" hidden="1" x14ac:dyDescent="0.2">
      <c r="BC12492" s="6"/>
    </row>
    <row r="12493" spans="55:55" hidden="1" x14ac:dyDescent="0.2">
      <c r="BC12493" s="6"/>
    </row>
    <row r="12494" spans="55:55" hidden="1" x14ac:dyDescent="0.2">
      <c r="BC12494" s="6"/>
    </row>
    <row r="12495" spans="55:55" hidden="1" x14ac:dyDescent="0.2">
      <c r="BC12495" s="6"/>
    </row>
    <row r="12496" spans="55:55" hidden="1" x14ac:dyDescent="0.2">
      <c r="BC12496" s="6"/>
    </row>
    <row r="12497" spans="55:55" hidden="1" x14ac:dyDescent="0.2">
      <c r="BC12497" s="6"/>
    </row>
    <row r="12498" spans="55:55" hidden="1" x14ac:dyDescent="0.2">
      <c r="BC12498" s="6"/>
    </row>
    <row r="12499" spans="55:55" hidden="1" x14ac:dyDescent="0.2">
      <c r="BC12499" s="6"/>
    </row>
    <row r="12500" spans="55:55" hidden="1" x14ac:dyDescent="0.2">
      <c r="BC12500" s="6"/>
    </row>
    <row r="12501" spans="55:55" hidden="1" x14ac:dyDescent="0.2">
      <c r="BC12501" s="6"/>
    </row>
    <row r="12502" spans="55:55" hidden="1" x14ac:dyDescent="0.2">
      <c r="BC12502" s="6"/>
    </row>
    <row r="12503" spans="55:55" hidden="1" x14ac:dyDescent="0.2">
      <c r="BC12503" s="6"/>
    </row>
    <row r="12504" spans="55:55" hidden="1" x14ac:dyDescent="0.2">
      <c r="BC12504" s="6"/>
    </row>
    <row r="12505" spans="55:55" hidden="1" x14ac:dyDescent="0.2">
      <c r="BC12505" s="6"/>
    </row>
    <row r="12506" spans="55:55" hidden="1" x14ac:dyDescent="0.2">
      <c r="BC12506" s="6"/>
    </row>
    <row r="12507" spans="55:55" hidden="1" x14ac:dyDescent="0.2">
      <c r="BC12507" s="6"/>
    </row>
    <row r="12508" spans="55:55" hidden="1" x14ac:dyDescent="0.2">
      <c r="BC12508" s="6"/>
    </row>
    <row r="12509" spans="55:55" hidden="1" x14ac:dyDescent="0.2">
      <c r="BC12509" s="6"/>
    </row>
    <row r="12510" spans="55:55" hidden="1" x14ac:dyDescent="0.2">
      <c r="BC12510" s="6"/>
    </row>
    <row r="12511" spans="55:55" hidden="1" x14ac:dyDescent="0.2">
      <c r="BC12511" s="6"/>
    </row>
    <row r="12512" spans="55:55" hidden="1" x14ac:dyDescent="0.2">
      <c r="BC12512" s="6"/>
    </row>
    <row r="12513" spans="55:55" hidden="1" x14ac:dyDescent="0.2">
      <c r="BC12513" s="6"/>
    </row>
    <row r="12514" spans="55:55" hidden="1" x14ac:dyDescent="0.2">
      <c r="BC12514" s="6"/>
    </row>
    <row r="12515" spans="55:55" hidden="1" x14ac:dyDescent="0.2">
      <c r="BC12515" s="6"/>
    </row>
    <row r="12516" spans="55:55" hidden="1" x14ac:dyDescent="0.2">
      <c r="BC12516" s="6"/>
    </row>
    <row r="12517" spans="55:55" hidden="1" x14ac:dyDescent="0.2">
      <c r="BC12517" s="6"/>
    </row>
    <row r="12518" spans="55:55" hidden="1" x14ac:dyDescent="0.2">
      <c r="BC12518" s="6"/>
    </row>
    <row r="12519" spans="55:55" hidden="1" x14ac:dyDescent="0.2">
      <c r="BC12519" s="6"/>
    </row>
    <row r="12520" spans="55:55" hidden="1" x14ac:dyDescent="0.2">
      <c r="BC12520" s="6"/>
    </row>
    <row r="12521" spans="55:55" hidden="1" x14ac:dyDescent="0.2">
      <c r="BC12521" s="6"/>
    </row>
    <row r="12522" spans="55:55" hidden="1" x14ac:dyDescent="0.2">
      <c r="BC12522" s="6"/>
    </row>
    <row r="12523" spans="55:55" hidden="1" x14ac:dyDescent="0.2">
      <c r="BC12523" s="6"/>
    </row>
    <row r="12524" spans="55:55" hidden="1" x14ac:dyDescent="0.2">
      <c r="BC12524" s="6"/>
    </row>
    <row r="12525" spans="55:55" hidden="1" x14ac:dyDescent="0.2">
      <c r="BC12525" s="6"/>
    </row>
    <row r="12526" spans="55:55" hidden="1" x14ac:dyDescent="0.2">
      <c r="BC12526" s="6"/>
    </row>
    <row r="12527" spans="55:55" hidden="1" x14ac:dyDescent="0.2">
      <c r="BC12527" s="6"/>
    </row>
    <row r="12528" spans="55:55" hidden="1" x14ac:dyDescent="0.2">
      <c r="BC12528" s="6"/>
    </row>
    <row r="12529" spans="55:55" hidden="1" x14ac:dyDescent="0.2">
      <c r="BC12529" s="6"/>
    </row>
    <row r="12530" spans="55:55" hidden="1" x14ac:dyDescent="0.2">
      <c r="BC12530" s="6"/>
    </row>
    <row r="12531" spans="55:55" hidden="1" x14ac:dyDescent="0.2">
      <c r="BC12531" s="6"/>
    </row>
    <row r="12532" spans="55:55" hidden="1" x14ac:dyDescent="0.2">
      <c r="BC12532" s="6"/>
    </row>
    <row r="12533" spans="55:55" hidden="1" x14ac:dyDescent="0.2">
      <c r="BC12533" s="6"/>
    </row>
    <row r="12534" spans="55:55" hidden="1" x14ac:dyDescent="0.2">
      <c r="BC12534" s="6"/>
    </row>
    <row r="12535" spans="55:55" hidden="1" x14ac:dyDescent="0.2">
      <c r="BC12535" s="6"/>
    </row>
    <row r="12536" spans="55:55" hidden="1" x14ac:dyDescent="0.2">
      <c r="BC12536" s="6"/>
    </row>
    <row r="12537" spans="55:55" hidden="1" x14ac:dyDescent="0.2">
      <c r="BC12537" s="6"/>
    </row>
    <row r="12538" spans="55:55" hidden="1" x14ac:dyDescent="0.2">
      <c r="BC12538" s="6"/>
    </row>
    <row r="12539" spans="55:55" hidden="1" x14ac:dyDescent="0.2">
      <c r="BC12539" s="6"/>
    </row>
    <row r="12540" spans="55:55" hidden="1" x14ac:dyDescent="0.2">
      <c r="BC12540" s="6"/>
    </row>
    <row r="12541" spans="55:55" hidden="1" x14ac:dyDescent="0.2">
      <c r="BC12541" s="6"/>
    </row>
    <row r="12542" spans="55:55" hidden="1" x14ac:dyDescent="0.2">
      <c r="BC12542" s="6"/>
    </row>
    <row r="12543" spans="55:55" hidden="1" x14ac:dyDescent="0.2">
      <c r="BC12543" s="6"/>
    </row>
    <row r="12544" spans="55:55" hidden="1" x14ac:dyDescent="0.2">
      <c r="BC12544" s="6"/>
    </row>
    <row r="12545" spans="55:55" hidden="1" x14ac:dyDescent="0.2">
      <c r="BC12545" s="6"/>
    </row>
    <row r="12546" spans="55:55" hidden="1" x14ac:dyDescent="0.2">
      <c r="BC12546" s="6"/>
    </row>
    <row r="12547" spans="55:55" hidden="1" x14ac:dyDescent="0.2">
      <c r="BC12547" s="6"/>
    </row>
    <row r="12548" spans="55:55" hidden="1" x14ac:dyDescent="0.2">
      <c r="BC12548" s="6"/>
    </row>
    <row r="12549" spans="55:55" hidden="1" x14ac:dyDescent="0.2">
      <c r="BC12549" s="6"/>
    </row>
    <row r="12550" spans="55:55" hidden="1" x14ac:dyDescent="0.2">
      <c r="BC12550" s="6"/>
    </row>
    <row r="12551" spans="55:55" hidden="1" x14ac:dyDescent="0.2">
      <c r="BC12551" s="6"/>
    </row>
    <row r="12552" spans="55:55" hidden="1" x14ac:dyDescent="0.2">
      <c r="BC12552" s="6"/>
    </row>
    <row r="12553" spans="55:55" hidden="1" x14ac:dyDescent="0.2">
      <c r="BC12553" s="6"/>
    </row>
    <row r="12554" spans="55:55" hidden="1" x14ac:dyDescent="0.2">
      <c r="BC12554" s="6"/>
    </row>
    <row r="12555" spans="55:55" hidden="1" x14ac:dyDescent="0.2">
      <c r="BC12555" s="6"/>
    </row>
    <row r="12556" spans="55:55" hidden="1" x14ac:dyDescent="0.2">
      <c r="BC12556" s="6"/>
    </row>
    <row r="12557" spans="55:55" hidden="1" x14ac:dyDescent="0.2">
      <c r="BC12557" s="6"/>
    </row>
    <row r="12558" spans="55:55" hidden="1" x14ac:dyDescent="0.2">
      <c r="BC12558" s="6"/>
    </row>
    <row r="12559" spans="55:55" hidden="1" x14ac:dyDescent="0.2">
      <c r="BC12559" s="6"/>
    </row>
    <row r="12560" spans="55:55" hidden="1" x14ac:dyDescent="0.2">
      <c r="BC12560" s="6"/>
    </row>
    <row r="12561" spans="55:55" hidden="1" x14ac:dyDescent="0.2">
      <c r="BC12561" s="6"/>
    </row>
    <row r="12562" spans="55:55" hidden="1" x14ac:dyDescent="0.2">
      <c r="BC12562" s="6"/>
    </row>
    <row r="12563" spans="55:55" hidden="1" x14ac:dyDescent="0.2">
      <c r="BC12563" s="6"/>
    </row>
    <row r="12564" spans="55:55" hidden="1" x14ac:dyDescent="0.2">
      <c r="BC12564" s="6"/>
    </row>
    <row r="12565" spans="55:55" hidden="1" x14ac:dyDescent="0.2">
      <c r="BC12565" s="6"/>
    </row>
    <row r="12566" spans="55:55" hidden="1" x14ac:dyDescent="0.2">
      <c r="BC12566" s="6"/>
    </row>
    <row r="12567" spans="55:55" hidden="1" x14ac:dyDescent="0.2">
      <c r="BC12567" s="6"/>
    </row>
    <row r="12568" spans="55:55" hidden="1" x14ac:dyDescent="0.2">
      <c r="BC12568" s="6"/>
    </row>
    <row r="12569" spans="55:55" hidden="1" x14ac:dyDescent="0.2">
      <c r="BC12569" s="6"/>
    </row>
    <row r="12570" spans="55:55" hidden="1" x14ac:dyDescent="0.2">
      <c r="BC12570" s="6"/>
    </row>
    <row r="12571" spans="55:55" hidden="1" x14ac:dyDescent="0.2">
      <c r="BC12571" s="6"/>
    </row>
    <row r="12572" spans="55:55" hidden="1" x14ac:dyDescent="0.2">
      <c r="BC12572" s="6"/>
    </row>
    <row r="12573" spans="55:55" hidden="1" x14ac:dyDescent="0.2">
      <c r="BC12573" s="6"/>
    </row>
    <row r="12574" spans="55:55" hidden="1" x14ac:dyDescent="0.2">
      <c r="BC12574" s="6"/>
    </row>
    <row r="12575" spans="55:55" hidden="1" x14ac:dyDescent="0.2">
      <c r="BC12575" s="6"/>
    </row>
    <row r="12576" spans="55:55" hidden="1" x14ac:dyDescent="0.2">
      <c r="BC12576" s="6"/>
    </row>
    <row r="12577" spans="55:55" hidden="1" x14ac:dyDescent="0.2">
      <c r="BC12577" s="6"/>
    </row>
    <row r="12578" spans="55:55" hidden="1" x14ac:dyDescent="0.2">
      <c r="BC12578" s="6"/>
    </row>
    <row r="12579" spans="55:55" hidden="1" x14ac:dyDescent="0.2">
      <c r="BC12579" s="6"/>
    </row>
    <row r="12580" spans="55:55" hidden="1" x14ac:dyDescent="0.2">
      <c r="BC12580" s="6"/>
    </row>
    <row r="12581" spans="55:55" hidden="1" x14ac:dyDescent="0.2">
      <c r="BC12581" s="6"/>
    </row>
    <row r="12582" spans="55:55" hidden="1" x14ac:dyDescent="0.2">
      <c r="BC12582" s="6"/>
    </row>
    <row r="12583" spans="55:55" hidden="1" x14ac:dyDescent="0.2">
      <c r="BC12583" s="6"/>
    </row>
    <row r="12584" spans="55:55" hidden="1" x14ac:dyDescent="0.2">
      <c r="BC12584" s="6"/>
    </row>
    <row r="12585" spans="55:55" hidden="1" x14ac:dyDescent="0.2">
      <c r="BC12585" s="6"/>
    </row>
    <row r="12586" spans="55:55" hidden="1" x14ac:dyDescent="0.2">
      <c r="BC12586" s="6"/>
    </row>
    <row r="12587" spans="55:55" hidden="1" x14ac:dyDescent="0.2">
      <c r="BC12587" s="6"/>
    </row>
    <row r="12588" spans="55:55" hidden="1" x14ac:dyDescent="0.2">
      <c r="BC12588" s="6"/>
    </row>
    <row r="12589" spans="55:55" hidden="1" x14ac:dyDescent="0.2">
      <c r="BC12589" s="6"/>
    </row>
    <row r="12590" spans="55:55" hidden="1" x14ac:dyDescent="0.2">
      <c r="BC12590" s="6"/>
    </row>
    <row r="12591" spans="55:55" hidden="1" x14ac:dyDescent="0.2">
      <c r="BC12591" s="6"/>
    </row>
    <row r="12592" spans="55:55" hidden="1" x14ac:dyDescent="0.2">
      <c r="BC12592" s="6"/>
    </row>
    <row r="12593" spans="55:55" hidden="1" x14ac:dyDescent="0.2">
      <c r="BC12593" s="6"/>
    </row>
    <row r="12594" spans="55:55" hidden="1" x14ac:dyDescent="0.2">
      <c r="BC12594" s="6"/>
    </row>
    <row r="12595" spans="55:55" hidden="1" x14ac:dyDescent="0.2">
      <c r="BC12595" s="6"/>
    </row>
    <row r="12596" spans="55:55" hidden="1" x14ac:dyDescent="0.2">
      <c r="BC12596" s="6"/>
    </row>
    <row r="12597" spans="55:55" hidden="1" x14ac:dyDescent="0.2">
      <c r="BC12597" s="6"/>
    </row>
    <row r="12598" spans="55:55" hidden="1" x14ac:dyDescent="0.2">
      <c r="BC12598" s="6"/>
    </row>
    <row r="12599" spans="55:55" hidden="1" x14ac:dyDescent="0.2">
      <c r="BC12599" s="6"/>
    </row>
    <row r="12600" spans="55:55" hidden="1" x14ac:dyDescent="0.2">
      <c r="BC12600" s="6"/>
    </row>
    <row r="12601" spans="55:55" hidden="1" x14ac:dyDescent="0.2">
      <c r="BC12601" s="6"/>
    </row>
    <row r="12602" spans="55:55" hidden="1" x14ac:dyDescent="0.2">
      <c r="BC12602" s="6"/>
    </row>
    <row r="12603" spans="55:55" hidden="1" x14ac:dyDescent="0.2">
      <c r="BC12603" s="6"/>
    </row>
    <row r="12604" spans="55:55" hidden="1" x14ac:dyDescent="0.2">
      <c r="BC12604" s="6"/>
    </row>
    <row r="12605" spans="55:55" hidden="1" x14ac:dyDescent="0.2">
      <c r="BC12605" s="6"/>
    </row>
    <row r="12606" spans="55:55" hidden="1" x14ac:dyDescent="0.2">
      <c r="BC12606" s="6"/>
    </row>
    <row r="12607" spans="55:55" hidden="1" x14ac:dyDescent="0.2">
      <c r="BC12607" s="6"/>
    </row>
    <row r="12608" spans="55:55" hidden="1" x14ac:dyDescent="0.2">
      <c r="BC12608" s="6"/>
    </row>
    <row r="12609" spans="55:55" hidden="1" x14ac:dyDescent="0.2">
      <c r="BC12609" s="6"/>
    </row>
    <row r="12610" spans="55:55" hidden="1" x14ac:dyDescent="0.2">
      <c r="BC12610" s="6"/>
    </row>
    <row r="12611" spans="55:55" hidden="1" x14ac:dyDescent="0.2">
      <c r="BC12611" s="6"/>
    </row>
    <row r="12612" spans="55:55" hidden="1" x14ac:dyDescent="0.2">
      <c r="BC12612" s="6"/>
    </row>
    <row r="12613" spans="55:55" hidden="1" x14ac:dyDescent="0.2">
      <c r="BC12613" s="6"/>
    </row>
    <row r="12614" spans="55:55" hidden="1" x14ac:dyDescent="0.2">
      <c r="BC12614" s="6"/>
    </row>
    <row r="12615" spans="55:55" hidden="1" x14ac:dyDescent="0.2">
      <c r="BC12615" s="6"/>
    </row>
    <row r="12616" spans="55:55" hidden="1" x14ac:dyDescent="0.2">
      <c r="BC12616" s="6"/>
    </row>
    <row r="12617" spans="55:55" hidden="1" x14ac:dyDescent="0.2">
      <c r="BC12617" s="6"/>
    </row>
    <row r="12618" spans="55:55" hidden="1" x14ac:dyDescent="0.2">
      <c r="BC12618" s="6"/>
    </row>
    <row r="12619" spans="55:55" hidden="1" x14ac:dyDescent="0.2">
      <c r="BC12619" s="6"/>
    </row>
    <row r="12620" spans="55:55" hidden="1" x14ac:dyDescent="0.2">
      <c r="BC12620" s="6"/>
    </row>
    <row r="12621" spans="55:55" hidden="1" x14ac:dyDescent="0.2">
      <c r="BC12621" s="6"/>
    </row>
    <row r="12622" spans="55:55" hidden="1" x14ac:dyDescent="0.2">
      <c r="BC12622" s="6"/>
    </row>
    <row r="12623" spans="55:55" hidden="1" x14ac:dyDescent="0.2">
      <c r="BC12623" s="6"/>
    </row>
    <row r="12624" spans="55:55" hidden="1" x14ac:dyDescent="0.2">
      <c r="BC12624" s="6"/>
    </row>
    <row r="12625" spans="55:55" hidden="1" x14ac:dyDescent="0.2">
      <c r="BC12625" s="6"/>
    </row>
    <row r="12626" spans="55:55" hidden="1" x14ac:dyDescent="0.2">
      <c r="BC12626" s="6"/>
    </row>
    <row r="12627" spans="55:55" hidden="1" x14ac:dyDescent="0.2">
      <c r="BC12627" s="6"/>
    </row>
    <row r="12628" spans="55:55" hidden="1" x14ac:dyDescent="0.2">
      <c r="BC12628" s="6"/>
    </row>
    <row r="12629" spans="55:55" hidden="1" x14ac:dyDescent="0.2">
      <c r="BC12629" s="6"/>
    </row>
    <row r="12630" spans="55:55" hidden="1" x14ac:dyDescent="0.2">
      <c r="BC12630" s="6"/>
    </row>
    <row r="12631" spans="55:55" hidden="1" x14ac:dyDescent="0.2">
      <c r="BC12631" s="6"/>
    </row>
    <row r="12632" spans="55:55" hidden="1" x14ac:dyDescent="0.2">
      <c r="BC12632" s="6"/>
    </row>
    <row r="12633" spans="55:55" hidden="1" x14ac:dyDescent="0.2">
      <c r="BC12633" s="6"/>
    </row>
    <row r="12634" spans="55:55" hidden="1" x14ac:dyDescent="0.2">
      <c r="BC12634" s="6"/>
    </row>
    <row r="12635" spans="55:55" hidden="1" x14ac:dyDescent="0.2">
      <c r="BC12635" s="6"/>
    </row>
    <row r="12636" spans="55:55" hidden="1" x14ac:dyDescent="0.2">
      <c r="BC12636" s="6"/>
    </row>
    <row r="12637" spans="55:55" hidden="1" x14ac:dyDescent="0.2">
      <c r="BC12637" s="6"/>
    </row>
    <row r="12638" spans="55:55" hidden="1" x14ac:dyDescent="0.2">
      <c r="BC12638" s="6"/>
    </row>
    <row r="12639" spans="55:55" hidden="1" x14ac:dyDescent="0.2">
      <c r="BC12639" s="6"/>
    </row>
    <row r="12640" spans="55:55" hidden="1" x14ac:dyDescent="0.2">
      <c r="BC12640" s="6"/>
    </row>
    <row r="12641" spans="55:55" hidden="1" x14ac:dyDescent="0.2">
      <c r="BC12641" s="6"/>
    </row>
    <row r="12642" spans="55:55" hidden="1" x14ac:dyDescent="0.2">
      <c r="BC12642" s="6"/>
    </row>
    <row r="12643" spans="55:55" hidden="1" x14ac:dyDescent="0.2">
      <c r="BC12643" s="6"/>
    </row>
    <row r="12644" spans="55:55" hidden="1" x14ac:dyDescent="0.2">
      <c r="BC12644" s="6"/>
    </row>
    <row r="12645" spans="55:55" hidden="1" x14ac:dyDescent="0.2">
      <c r="BC12645" s="6"/>
    </row>
    <row r="12646" spans="55:55" hidden="1" x14ac:dyDescent="0.2">
      <c r="BC12646" s="6"/>
    </row>
    <row r="12647" spans="55:55" hidden="1" x14ac:dyDescent="0.2">
      <c r="BC12647" s="6"/>
    </row>
    <row r="12648" spans="55:55" hidden="1" x14ac:dyDescent="0.2">
      <c r="BC12648" s="6"/>
    </row>
    <row r="12649" spans="55:55" hidden="1" x14ac:dyDescent="0.2">
      <c r="BC12649" s="6"/>
    </row>
    <row r="12650" spans="55:55" hidden="1" x14ac:dyDescent="0.2">
      <c r="BC12650" s="6"/>
    </row>
    <row r="12651" spans="55:55" hidden="1" x14ac:dyDescent="0.2">
      <c r="BC12651" s="6"/>
    </row>
    <row r="12652" spans="55:55" hidden="1" x14ac:dyDescent="0.2">
      <c r="BC12652" s="6"/>
    </row>
    <row r="12653" spans="55:55" hidden="1" x14ac:dyDescent="0.2">
      <c r="BC12653" s="6"/>
    </row>
    <row r="12654" spans="55:55" hidden="1" x14ac:dyDescent="0.2">
      <c r="BC12654" s="6"/>
    </row>
    <row r="12655" spans="55:55" hidden="1" x14ac:dyDescent="0.2">
      <c r="BC12655" s="6"/>
    </row>
    <row r="12656" spans="55:55" hidden="1" x14ac:dyDescent="0.2">
      <c r="BC12656" s="6"/>
    </row>
    <row r="12657" spans="55:55" hidden="1" x14ac:dyDescent="0.2">
      <c r="BC12657" s="6"/>
    </row>
    <row r="12658" spans="55:55" hidden="1" x14ac:dyDescent="0.2">
      <c r="BC12658" s="6"/>
    </row>
    <row r="12659" spans="55:55" hidden="1" x14ac:dyDescent="0.2">
      <c r="BC12659" s="6"/>
    </row>
    <row r="12660" spans="55:55" hidden="1" x14ac:dyDescent="0.2">
      <c r="BC12660" s="6"/>
    </row>
    <row r="12661" spans="55:55" hidden="1" x14ac:dyDescent="0.2">
      <c r="BC12661" s="6"/>
    </row>
    <row r="12662" spans="55:55" hidden="1" x14ac:dyDescent="0.2">
      <c r="BC12662" s="6"/>
    </row>
    <row r="12663" spans="55:55" hidden="1" x14ac:dyDescent="0.2">
      <c r="BC12663" s="6"/>
    </row>
    <row r="12664" spans="55:55" hidden="1" x14ac:dyDescent="0.2">
      <c r="BC12664" s="6"/>
    </row>
    <row r="12665" spans="55:55" hidden="1" x14ac:dyDescent="0.2">
      <c r="BC12665" s="6"/>
    </row>
    <row r="12666" spans="55:55" hidden="1" x14ac:dyDescent="0.2">
      <c r="BC12666" s="6"/>
    </row>
    <row r="12667" spans="55:55" hidden="1" x14ac:dyDescent="0.2">
      <c r="BC12667" s="6"/>
    </row>
    <row r="12668" spans="55:55" hidden="1" x14ac:dyDescent="0.2">
      <c r="BC12668" s="6"/>
    </row>
    <row r="12669" spans="55:55" hidden="1" x14ac:dyDescent="0.2">
      <c r="BC12669" s="6"/>
    </row>
    <row r="12670" spans="55:55" hidden="1" x14ac:dyDescent="0.2">
      <c r="BC12670" s="6"/>
    </row>
    <row r="12671" spans="55:55" hidden="1" x14ac:dyDescent="0.2">
      <c r="BC12671" s="6"/>
    </row>
    <row r="12672" spans="55:55" hidden="1" x14ac:dyDescent="0.2">
      <c r="BC12672" s="6"/>
    </row>
    <row r="12673" spans="55:55" hidden="1" x14ac:dyDescent="0.2">
      <c r="BC12673" s="6"/>
    </row>
    <row r="12674" spans="55:55" hidden="1" x14ac:dyDescent="0.2">
      <c r="BC12674" s="6"/>
    </row>
    <row r="12675" spans="55:55" hidden="1" x14ac:dyDescent="0.2">
      <c r="BC12675" s="6"/>
    </row>
    <row r="12676" spans="55:55" hidden="1" x14ac:dyDescent="0.2">
      <c r="BC12676" s="6"/>
    </row>
    <row r="12677" spans="55:55" hidden="1" x14ac:dyDescent="0.2">
      <c r="BC12677" s="6"/>
    </row>
    <row r="12678" spans="55:55" hidden="1" x14ac:dyDescent="0.2">
      <c r="BC12678" s="6"/>
    </row>
    <row r="12679" spans="55:55" hidden="1" x14ac:dyDescent="0.2">
      <c r="BC12679" s="6"/>
    </row>
    <row r="12680" spans="55:55" hidden="1" x14ac:dyDescent="0.2">
      <c r="BC12680" s="6"/>
    </row>
    <row r="12681" spans="55:55" hidden="1" x14ac:dyDescent="0.2">
      <c r="BC12681" s="6"/>
    </row>
    <row r="12682" spans="55:55" hidden="1" x14ac:dyDescent="0.2">
      <c r="BC12682" s="6"/>
    </row>
    <row r="12683" spans="55:55" hidden="1" x14ac:dyDescent="0.2">
      <c r="BC12683" s="6"/>
    </row>
    <row r="12684" spans="55:55" hidden="1" x14ac:dyDescent="0.2">
      <c r="BC12684" s="6"/>
    </row>
    <row r="12685" spans="55:55" hidden="1" x14ac:dyDescent="0.2">
      <c r="BC12685" s="6"/>
    </row>
    <row r="12686" spans="55:55" hidden="1" x14ac:dyDescent="0.2">
      <c r="BC12686" s="6"/>
    </row>
    <row r="12687" spans="55:55" hidden="1" x14ac:dyDescent="0.2">
      <c r="BC12687" s="6"/>
    </row>
    <row r="12688" spans="55:55" hidden="1" x14ac:dyDescent="0.2">
      <c r="BC12688" s="6"/>
    </row>
    <row r="12689" spans="55:55" hidden="1" x14ac:dyDescent="0.2">
      <c r="BC12689" s="6"/>
    </row>
    <row r="12690" spans="55:55" hidden="1" x14ac:dyDescent="0.2">
      <c r="BC12690" s="6"/>
    </row>
    <row r="12691" spans="55:55" hidden="1" x14ac:dyDescent="0.2">
      <c r="BC12691" s="6"/>
    </row>
    <row r="12692" spans="55:55" hidden="1" x14ac:dyDescent="0.2">
      <c r="BC12692" s="6"/>
    </row>
    <row r="12693" spans="55:55" hidden="1" x14ac:dyDescent="0.2">
      <c r="BC12693" s="6"/>
    </row>
    <row r="12694" spans="55:55" hidden="1" x14ac:dyDescent="0.2">
      <c r="BC12694" s="6"/>
    </row>
    <row r="12695" spans="55:55" hidden="1" x14ac:dyDescent="0.2">
      <c r="BC12695" s="6"/>
    </row>
    <row r="12696" spans="55:55" hidden="1" x14ac:dyDescent="0.2">
      <c r="BC12696" s="6"/>
    </row>
    <row r="12697" spans="55:55" hidden="1" x14ac:dyDescent="0.2">
      <c r="BC12697" s="6"/>
    </row>
    <row r="12698" spans="55:55" hidden="1" x14ac:dyDescent="0.2">
      <c r="BC12698" s="6"/>
    </row>
    <row r="12699" spans="55:55" hidden="1" x14ac:dyDescent="0.2">
      <c r="BC12699" s="6"/>
    </row>
    <row r="12700" spans="55:55" hidden="1" x14ac:dyDescent="0.2">
      <c r="BC12700" s="6"/>
    </row>
    <row r="12701" spans="55:55" hidden="1" x14ac:dyDescent="0.2">
      <c r="BC12701" s="6"/>
    </row>
    <row r="12702" spans="55:55" hidden="1" x14ac:dyDescent="0.2">
      <c r="BC12702" s="6"/>
    </row>
    <row r="12703" spans="55:55" hidden="1" x14ac:dyDescent="0.2">
      <c r="BC12703" s="6"/>
    </row>
    <row r="12704" spans="55:55" hidden="1" x14ac:dyDescent="0.2">
      <c r="BC12704" s="6"/>
    </row>
    <row r="12705" spans="55:55" hidden="1" x14ac:dyDescent="0.2">
      <c r="BC12705" s="6"/>
    </row>
    <row r="12706" spans="55:55" hidden="1" x14ac:dyDescent="0.2">
      <c r="BC12706" s="6"/>
    </row>
    <row r="12707" spans="55:55" hidden="1" x14ac:dyDescent="0.2">
      <c r="BC12707" s="6"/>
    </row>
    <row r="12708" spans="55:55" hidden="1" x14ac:dyDescent="0.2">
      <c r="BC12708" s="6"/>
    </row>
    <row r="12709" spans="55:55" hidden="1" x14ac:dyDescent="0.2">
      <c r="BC12709" s="6"/>
    </row>
    <row r="12710" spans="55:55" hidden="1" x14ac:dyDescent="0.2">
      <c r="BC12710" s="6"/>
    </row>
    <row r="12711" spans="55:55" hidden="1" x14ac:dyDescent="0.2">
      <c r="BC12711" s="6"/>
    </row>
    <row r="12712" spans="55:55" hidden="1" x14ac:dyDescent="0.2">
      <c r="BC12712" s="6"/>
    </row>
    <row r="12713" spans="55:55" hidden="1" x14ac:dyDescent="0.2">
      <c r="BC12713" s="6"/>
    </row>
    <row r="12714" spans="55:55" hidden="1" x14ac:dyDescent="0.2">
      <c r="BC12714" s="6"/>
    </row>
    <row r="12715" spans="55:55" hidden="1" x14ac:dyDescent="0.2">
      <c r="BC12715" s="6"/>
    </row>
    <row r="12716" spans="55:55" hidden="1" x14ac:dyDescent="0.2">
      <c r="BC12716" s="6"/>
    </row>
    <row r="12717" spans="55:55" hidden="1" x14ac:dyDescent="0.2">
      <c r="BC12717" s="6"/>
    </row>
    <row r="12718" spans="55:55" hidden="1" x14ac:dyDescent="0.2">
      <c r="BC12718" s="6"/>
    </row>
    <row r="12719" spans="55:55" hidden="1" x14ac:dyDescent="0.2">
      <c r="BC12719" s="6"/>
    </row>
    <row r="12720" spans="55:55" hidden="1" x14ac:dyDescent="0.2">
      <c r="BC12720" s="6"/>
    </row>
    <row r="12721" spans="55:55" hidden="1" x14ac:dyDescent="0.2">
      <c r="BC12721" s="6"/>
    </row>
    <row r="12722" spans="55:55" hidden="1" x14ac:dyDescent="0.2">
      <c r="BC12722" s="6"/>
    </row>
    <row r="12723" spans="55:55" hidden="1" x14ac:dyDescent="0.2">
      <c r="BC12723" s="6"/>
    </row>
    <row r="12724" spans="55:55" hidden="1" x14ac:dyDescent="0.2">
      <c r="BC12724" s="6"/>
    </row>
    <row r="12725" spans="55:55" hidden="1" x14ac:dyDescent="0.2">
      <c r="BC12725" s="6"/>
    </row>
    <row r="12726" spans="55:55" hidden="1" x14ac:dyDescent="0.2">
      <c r="BC12726" s="6"/>
    </row>
    <row r="12727" spans="55:55" hidden="1" x14ac:dyDescent="0.2">
      <c r="BC12727" s="6"/>
    </row>
    <row r="12728" spans="55:55" hidden="1" x14ac:dyDescent="0.2">
      <c r="BC12728" s="6"/>
    </row>
    <row r="12729" spans="55:55" hidden="1" x14ac:dyDescent="0.2">
      <c r="BC12729" s="6"/>
    </row>
    <row r="12730" spans="55:55" hidden="1" x14ac:dyDescent="0.2">
      <c r="BC12730" s="6"/>
    </row>
    <row r="12731" spans="55:55" hidden="1" x14ac:dyDescent="0.2">
      <c r="BC12731" s="6"/>
    </row>
    <row r="12732" spans="55:55" hidden="1" x14ac:dyDescent="0.2">
      <c r="BC12732" s="6"/>
    </row>
    <row r="12733" spans="55:55" hidden="1" x14ac:dyDescent="0.2">
      <c r="BC12733" s="6"/>
    </row>
    <row r="12734" spans="55:55" hidden="1" x14ac:dyDescent="0.2">
      <c r="BC12734" s="6"/>
    </row>
    <row r="12735" spans="55:55" hidden="1" x14ac:dyDescent="0.2">
      <c r="BC12735" s="6"/>
    </row>
    <row r="12736" spans="55:55" hidden="1" x14ac:dyDescent="0.2">
      <c r="BC12736" s="6"/>
    </row>
    <row r="12737" spans="55:55" hidden="1" x14ac:dyDescent="0.2">
      <c r="BC12737" s="6"/>
    </row>
    <row r="12738" spans="55:55" hidden="1" x14ac:dyDescent="0.2">
      <c r="BC12738" s="6"/>
    </row>
    <row r="12739" spans="55:55" hidden="1" x14ac:dyDescent="0.2">
      <c r="BC12739" s="6"/>
    </row>
    <row r="12740" spans="55:55" hidden="1" x14ac:dyDescent="0.2">
      <c r="BC12740" s="6"/>
    </row>
    <row r="12741" spans="55:55" hidden="1" x14ac:dyDescent="0.2">
      <c r="BC12741" s="6"/>
    </row>
    <row r="12742" spans="55:55" hidden="1" x14ac:dyDescent="0.2">
      <c r="BC12742" s="6"/>
    </row>
    <row r="12743" spans="55:55" hidden="1" x14ac:dyDescent="0.2">
      <c r="BC12743" s="6"/>
    </row>
    <row r="12744" spans="55:55" hidden="1" x14ac:dyDescent="0.2">
      <c r="BC12744" s="6"/>
    </row>
    <row r="12745" spans="55:55" hidden="1" x14ac:dyDescent="0.2">
      <c r="BC12745" s="6"/>
    </row>
    <row r="12746" spans="55:55" hidden="1" x14ac:dyDescent="0.2">
      <c r="BC12746" s="6"/>
    </row>
    <row r="12747" spans="55:55" hidden="1" x14ac:dyDescent="0.2">
      <c r="BC12747" s="6"/>
    </row>
    <row r="12748" spans="55:55" hidden="1" x14ac:dyDescent="0.2">
      <c r="BC12748" s="6"/>
    </row>
    <row r="12749" spans="55:55" hidden="1" x14ac:dyDescent="0.2">
      <c r="BC12749" s="6"/>
    </row>
    <row r="12750" spans="55:55" hidden="1" x14ac:dyDescent="0.2">
      <c r="BC12750" s="6"/>
    </row>
    <row r="12751" spans="55:55" hidden="1" x14ac:dyDescent="0.2">
      <c r="BC12751" s="6"/>
    </row>
    <row r="12752" spans="55:55" hidden="1" x14ac:dyDescent="0.2">
      <c r="BC12752" s="6"/>
    </row>
    <row r="12753" spans="55:55" hidden="1" x14ac:dyDescent="0.2">
      <c r="BC12753" s="6"/>
    </row>
    <row r="12754" spans="55:55" hidden="1" x14ac:dyDescent="0.2">
      <c r="BC12754" s="6"/>
    </row>
    <row r="12755" spans="55:55" hidden="1" x14ac:dyDescent="0.2">
      <c r="BC12755" s="6"/>
    </row>
    <row r="12756" spans="55:55" hidden="1" x14ac:dyDescent="0.2">
      <c r="BC12756" s="6"/>
    </row>
    <row r="12757" spans="55:55" hidden="1" x14ac:dyDescent="0.2">
      <c r="BC12757" s="6"/>
    </row>
    <row r="12758" spans="55:55" hidden="1" x14ac:dyDescent="0.2">
      <c r="BC12758" s="6"/>
    </row>
    <row r="12759" spans="55:55" hidden="1" x14ac:dyDescent="0.2">
      <c r="BC12759" s="6"/>
    </row>
    <row r="12760" spans="55:55" hidden="1" x14ac:dyDescent="0.2">
      <c r="BC12760" s="6"/>
    </row>
    <row r="12761" spans="55:55" hidden="1" x14ac:dyDescent="0.2">
      <c r="BC12761" s="6"/>
    </row>
    <row r="12762" spans="55:55" hidden="1" x14ac:dyDescent="0.2">
      <c r="BC12762" s="6"/>
    </row>
    <row r="12763" spans="55:55" hidden="1" x14ac:dyDescent="0.2">
      <c r="BC12763" s="6"/>
    </row>
    <row r="12764" spans="55:55" hidden="1" x14ac:dyDescent="0.2">
      <c r="BC12764" s="6"/>
    </row>
    <row r="12765" spans="55:55" hidden="1" x14ac:dyDescent="0.2">
      <c r="BC12765" s="6"/>
    </row>
    <row r="12766" spans="55:55" hidden="1" x14ac:dyDescent="0.2">
      <c r="BC12766" s="6"/>
    </row>
    <row r="12767" spans="55:55" hidden="1" x14ac:dyDescent="0.2">
      <c r="BC12767" s="6"/>
    </row>
    <row r="12768" spans="55:55" hidden="1" x14ac:dyDescent="0.2">
      <c r="BC12768" s="6"/>
    </row>
    <row r="12769" spans="55:55" hidden="1" x14ac:dyDescent="0.2">
      <c r="BC12769" s="6"/>
    </row>
    <row r="12770" spans="55:55" hidden="1" x14ac:dyDescent="0.2">
      <c r="BC12770" s="6"/>
    </row>
    <row r="12771" spans="55:55" hidden="1" x14ac:dyDescent="0.2">
      <c r="BC12771" s="6"/>
    </row>
    <row r="12772" spans="55:55" hidden="1" x14ac:dyDescent="0.2">
      <c r="BC12772" s="6"/>
    </row>
    <row r="12773" spans="55:55" hidden="1" x14ac:dyDescent="0.2">
      <c r="BC12773" s="6"/>
    </row>
    <row r="12774" spans="55:55" hidden="1" x14ac:dyDescent="0.2">
      <c r="BC12774" s="6"/>
    </row>
    <row r="12775" spans="55:55" hidden="1" x14ac:dyDescent="0.2">
      <c r="BC12775" s="6"/>
    </row>
    <row r="12776" spans="55:55" hidden="1" x14ac:dyDescent="0.2">
      <c r="BC12776" s="6"/>
    </row>
    <row r="12777" spans="55:55" hidden="1" x14ac:dyDescent="0.2">
      <c r="BC12777" s="6"/>
    </row>
    <row r="12778" spans="55:55" hidden="1" x14ac:dyDescent="0.2">
      <c r="BC12778" s="6"/>
    </row>
    <row r="12779" spans="55:55" hidden="1" x14ac:dyDescent="0.2">
      <c r="BC12779" s="6"/>
    </row>
    <row r="12780" spans="55:55" hidden="1" x14ac:dyDescent="0.2">
      <c r="BC12780" s="6"/>
    </row>
    <row r="12781" spans="55:55" hidden="1" x14ac:dyDescent="0.2">
      <c r="BC12781" s="6"/>
    </row>
    <row r="12782" spans="55:55" hidden="1" x14ac:dyDescent="0.2">
      <c r="BC12782" s="6"/>
    </row>
    <row r="12783" spans="55:55" hidden="1" x14ac:dyDescent="0.2">
      <c r="BC12783" s="6"/>
    </row>
    <row r="12784" spans="55:55" hidden="1" x14ac:dyDescent="0.2">
      <c r="BC12784" s="6"/>
    </row>
    <row r="12785" spans="55:55" hidden="1" x14ac:dyDescent="0.2">
      <c r="BC12785" s="6"/>
    </row>
    <row r="12786" spans="55:55" hidden="1" x14ac:dyDescent="0.2">
      <c r="BC12786" s="6"/>
    </row>
    <row r="12787" spans="55:55" hidden="1" x14ac:dyDescent="0.2">
      <c r="BC12787" s="6"/>
    </row>
    <row r="12788" spans="55:55" hidden="1" x14ac:dyDescent="0.2">
      <c r="BC12788" s="6"/>
    </row>
    <row r="12789" spans="55:55" hidden="1" x14ac:dyDescent="0.2">
      <c r="BC12789" s="6"/>
    </row>
    <row r="12790" spans="55:55" hidden="1" x14ac:dyDescent="0.2">
      <c r="BC12790" s="6"/>
    </row>
    <row r="12791" spans="55:55" hidden="1" x14ac:dyDescent="0.2">
      <c r="BC12791" s="6"/>
    </row>
    <row r="12792" spans="55:55" hidden="1" x14ac:dyDescent="0.2">
      <c r="BC12792" s="6"/>
    </row>
    <row r="12793" spans="55:55" hidden="1" x14ac:dyDescent="0.2">
      <c r="BC12793" s="6"/>
    </row>
    <row r="12794" spans="55:55" hidden="1" x14ac:dyDescent="0.2">
      <c r="BC12794" s="6"/>
    </row>
    <row r="12795" spans="55:55" hidden="1" x14ac:dyDescent="0.2">
      <c r="BC12795" s="6"/>
    </row>
    <row r="12796" spans="55:55" hidden="1" x14ac:dyDescent="0.2">
      <c r="BC12796" s="6"/>
    </row>
    <row r="12797" spans="55:55" hidden="1" x14ac:dyDescent="0.2">
      <c r="BC12797" s="6"/>
    </row>
    <row r="12798" spans="55:55" hidden="1" x14ac:dyDescent="0.2">
      <c r="BC12798" s="6"/>
    </row>
    <row r="12799" spans="55:55" hidden="1" x14ac:dyDescent="0.2">
      <c r="BC12799" s="6"/>
    </row>
    <row r="12800" spans="55:55" hidden="1" x14ac:dyDescent="0.2">
      <c r="BC12800" s="6"/>
    </row>
    <row r="12801" spans="55:55" hidden="1" x14ac:dyDescent="0.2">
      <c r="BC12801" s="6"/>
    </row>
    <row r="12802" spans="55:55" hidden="1" x14ac:dyDescent="0.2">
      <c r="BC12802" s="6"/>
    </row>
    <row r="12803" spans="55:55" hidden="1" x14ac:dyDescent="0.2">
      <c r="BC12803" s="6"/>
    </row>
    <row r="12804" spans="55:55" hidden="1" x14ac:dyDescent="0.2">
      <c r="BC12804" s="6"/>
    </row>
    <row r="12805" spans="55:55" hidden="1" x14ac:dyDescent="0.2">
      <c r="BC12805" s="6"/>
    </row>
    <row r="12806" spans="55:55" hidden="1" x14ac:dyDescent="0.2">
      <c r="BC12806" s="6"/>
    </row>
    <row r="12807" spans="55:55" hidden="1" x14ac:dyDescent="0.2">
      <c r="BC12807" s="6"/>
    </row>
    <row r="12808" spans="55:55" hidden="1" x14ac:dyDescent="0.2">
      <c r="BC12808" s="6"/>
    </row>
    <row r="12809" spans="55:55" hidden="1" x14ac:dyDescent="0.2">
      <c r="BC12809" s="6"/>
    </row>
    <row r="12810" spans="55:55" hidden="1" x14ac:dyDescent="0.2">
      <c r="BC12810" s="6"/>
    </row>
    <row r="12811" spans="55:55" hidden="1" x14ac:dyDescent="0.2">
      <c r="BC12811" s="6"/>
    </row>
    <row r="12812" spans="55:55" hidden="1" x14ac:dyDescent="0.2">
      <c r="BC12812" s="6"/>
    </row>
    <row r="12813" spans="55:55" hidden="1" x14ac:dyDescent="0.2">
      <c r="BC12813" s="6"/>
    </row>
    <row r="12814" spans="55:55" hidden="1" x14ac:dyDescent="0.2">
      <c r="BC12814" s="6"/>
    </row>
    <row r="12815" spans="55:55" hidden="1" x14ac:dyDescent="0.2">
      <c r="BC12815" s="6"/>
    </row>
    <row r="12816" spans="55:55" hidden="1" x14ac:dyDescent="0.2">
      <c r="BC12816" s="6"/>
    </row>
    <row r="12817" spans="55:55" hidden="1" x14ac:dyDescent="0.2">
      <c r="BC12817" s="6"/>
    </row>
    <row r="12818" spans="55:55" hidden="1" x14ac:dyDescent="0.2">
      <c r="BC12818" s="6"/>
    </row>
    <row r="12819" spans="55:55" hidden="1" x14ac:dyDescent="0.2">
      <c r="BC12819" s="6"/>
    </row>
    <row r="12820" spans="55:55" hidden="1" x14ac:dyDescent="0.2">
      <c r="BC12820" s="6"/>
    </row>
    <row r="12821" spans="55:55" hidden="1" x14ac:dyDescent="0.2">
      <c r="BC12821" s="6"/>
    </row>
    <row r="12822" spans="55:55" hidden="1" x14ac:dyDescent="0.2">
      <c r="BC12822" s="6"/>
    </row>
    <row r="12823" spans="55:55" hidden="1" x14ac:dyDescent="0.2">
      <c r="BC12823" s="6"/>
    </row>
    <row r="12824" spans="55:55" hidden="1" x14ac:dyDescent="0.2">
      <c r="BC12824" s="6"/>
    </row>
    <row r="12825" spans="55:55" hidden="1" x14ac:dyDescent="0.2">
      <c r="BC12825" s="6"/>
    </row>
    <row r="12826" spans="55:55" hidden="1" x14ac:dyDescent="0.2">
      <c r="BC12826" s="6"/>
    </row>
    <row r="12827" spans="55:55" hidden="1" x14ac:dyDescent="0.2">
      <c r="BC12827" s="6"/>
    </row>
    <row r="12828" spans="55:55" hidden="1" x14ac:dyDescent="0.2">
      <c r="BC12828" s="6"/>
    </row>
    <row r="12829" spans="55:55" hidden="1" x14ac:dyDescent="0.2">
      <c r="BC12829" s="6"/>
    </row>
    <row r="12830" spans="55:55" hidden="1" x14ac:dyDescent="0.2">
      <c r="BC12830" s="6"/>
    </row>
    <row r="12831" spans="55:55" hidden="1" x14ac:dyDescent="0.2">
      <c r="BC12831" s="6"/>
    </row>
    <row r="12832" spans="55:55" hidden="1" x14ac:dyDescent="0.2">
      <c r="BC12832" s="6"/>
    </row>
    <row r="12833" spans="55:55" hidden="1" x14ac:dyDescent="0.2">
      <c r="BC12833" s="6"/>
    </row>
    <row r="12834" spans="55:55" hidden="1" x14ac:dyDescent="0.2">
      <c r="BC12834" s="6"/>
    </row>
    <row r="12835" spans="55:55" hidden="1" x14ac:dyDescent="0.2">
      <c r="BC12835" s="6"/>
    </row>
    <row r="12836" spans="55:55" hidden="1" x14ac:dyDescent="0.2">
      <c r="BC12836" s="6"/>
    </row>
    <row r="12837" spans="55:55" hidden="1" x14ac:dyDescent="0.2">
      <c r="BC12837" s="6"/>
    </row>
    <row r="12838" spans="55:55" hidden="1" x14ac:dyDescent="0.2">
      <c r="BC12838" s="6"/>
    </row>
    <row r="12839" spans="55:55" hidden="1" x14ac:dyDescent="0.2">
      <c r="BC12839" s="6"/>
    </row>
    <row r="12840" spans="55:55" hidden="1" x14ac:dyDescent="0.2">
      <c r="BC12840" s="6"/>
    </row>
    <row r="12841" spans="55:55" hidden="1" x14ac:dyDescent="0.2">
      <c r="BC12841" s="6"/>
    </row>
    <row r="12842" spans="55:55" hidden="1" x14ac:dyDescent="0.2">
      <c r="BC12842" s="6"/>
    </row>
    <row r="12843" spans="55:55" hidden="1" x14ac:dyDescent="0.2">
      <c r="BC12843" s="6"/>
    </row>
    <row r="12844" spans="55:55" hidden="1" x14ac:dyDescent="0.2">
      <c r="BC12844" s="6"/>
    </row>
    <row r="12845" spans="55:55" hidden="1" x14ac:dyDescent="0.2">
      <c r="BC12845" s="6"/>
    </row>
    <row r="12846" spans="55:55" hidden="1" x14ac:dyDescent="0.2">
      <c r="BC12846" s="6"/>
    </row>
    <row r="12847" spans="55:55" hidden="1" x14ac:dyDescent="0.2">
      <c r="BC12847" s="6"/>
    </row>
    <row r="12848" spans="55:55" hidden="1" x14ac:dyDescent="0.2">
      <c r="BC12848" s="6"/>
    </row>
    <row r="12849" spans="55:55" hidden="1" x14ac:dyDescent="0.2">
      <c r="BC12849" s="6"/>
    </row>
    <row r="12850" spans="55:55" hidden="1" x14ac:dyDescent="0.2">
      <c r="BC12850" s="6"/>
    </row>
    <row r="12851" spans="55:55" hidden="1" x14ac:dyDescent="0.2">
      <c r="BC12851" s="6"/>
    </row>
    <row r="12852" spans="55:55" hidden="1" x14ac:dyDescent="0.2">
      <c r="BC12852" s="6"/>
    </row>
    <row r="12853" spans="55:55" hidden="1" x14ac:dyDescent="0.2">
      <c r="BC12853" s="6"/>
    </row>
    <row r="12854" spans="55:55" hidden="1" x14ac:dyDescent="0.2">
      <c r="BC12854" s="6"/>
    </row>
    <row r="12855" spans="55:55" hidden="1" x14ac:dyDescent="0.2">
      <c r="BC12855" s="6"/>
    </row>
    <row r="12856" spans="55:55" hidden="1" x14ac:dyDescent="0.2">
      <c r="BC12856" s="6"/>
    </row>
    <row r="12857" spans="55:55" hidden="1" x14ac:dyDescent="0.2">
      <c r="BC12857" s="6"/>
    </row>
    <row r="12858" spans="55:55" hidden="1" x14ac:dyDescent="0.2">
      <c r="BC12858" s="6"/>
    </row>
    <row r="12859" spans="55:55" hidden="1" x14ac:dyDescent="0.2">
      <c r="BC12859" s="6"/>
    </row>
    <row r="12860" spans="55:55" hidden="1" x14ac:dyDescent="0.2">
      <c r="BC12860" s="6"/>
    </row>
    <row r="12861" spans="55:55" hidden="1" x14ac:dyDescent="0.2">
      <c r="BC12861" s="6"/>
    </row>
    <row r="12862" spans="55:55" hidden="1" x14ac:dyDescent="0.2">
      <c r="BC12862" s="6"/>
    </row>
    <row r="12863" spans="55:55" hidden="1" x14ac:dyDescent="0.2">
      <c r="BC12863" s="6"/>
    </row>
    <row r="12864" spans="55:55" hidden="1" x14ac:dyDescent="0.2">
      <c r="BC12864" s="6"/>
    </row>
    <row r="12865" spans="55:55" hidden="1" x14ac:dyDescent="0.2">
      <c r="BC12865" s="6"/>
    </row>
    <row r="12866" spans="55:55" hidden="1" x14ac:dyDescent="0.2">
      <c r="BC12866" s="6"/>
    </row>
    <row r="12867" spans="55:55" hidden="1" x14ac:dyDescent="0.2">
      <c r="BC12867" s="6"/>
    </row>
    <row r="12868" spans="55:55" hidden="1" x14ac:dyDescent="0.2">
      <c r="BC12868" s="6"/>
    </row>
    <row r="12869" spans="55:55" hidden="1" x14ac:dyDescent="0.2">
      <c r="BC12869" s="6"/>
    </row>
    <row r="12870" spans="55:55" hidden="1" x14ac:dyDescent="0.2">
      <c r="BC12870" s="6"/>
    </row>
    <row r="12871" spans="55:55" hidden="1" x14ac:dyDescent="0.2">
      <c r="BC12871" s="6"/>
    </row>
    <row r="12872" spans="55:55" hidden="1" x14ac:dyDescent="0.2">
      <c r="BC12872" s="6"/>
    </row>
    <row r="12873" spans="55:55" hidden="1" x14ac:dyDescent="0.2">
      <c r="BC12873" s="6"/>
    </row>
    <row r="12874" spans="55:55" hidden="1" x14ac:dyDescent="0.2">
      <c r="BC12874" s="6"/>
    </row>
    <row r="12875" spans="55:55" hidden="1" x14ac:dyDescent="0.2">
      <c r="BC12875" s="6"/>
    </row>
    <row r="12876" spans="55:55" hidden="1" x14ac:dyDescent="0.2">
      <c r="BC12876" s="6"/>
    </row>
    <row r="12877" spans="55:55" hidden="1" x14ac:dyDescent="0.2">
      <c r="BC12877" s="6"/>
    </row>
    <row r="12878" spans="55:55" hidden="1" x14ac:dyDescent="0.2">
      <c r="BC12878" s="6"/>
    </row>
    <row r="12879" spans="55:55" hidden="1" x14ac:dyDescent="0.2">
      <c r="BC12879" s="6"/>
    </row>
    <row r="12880" spans="55:55" hidden="1" x14ac:dyDescent="0.2">
      <c r="BC12880" s="6"/>
    </row>
    <row r="12881" spans="55:55" hidden="1" x14ac:dyDescent="0.2">
      <c r="BC12881" s="6"/>
    </row>
    <row r="12882" spans="55:55" hidden="1" x14ac:dyDescent="0.2">
      <c r="BC12882" s="6"/>
    </row>
    <row r="12883" spans="55:55" hidden="1" x14ac:dyDescent="0.2">
      <c r="BC12883" s="6"/>
    </row>
    <row r="12884" spans="55:55" hidden="1" x14ac:dyDescent="0.2">
      <c r="BC12884" s="6"/>
    </row>
    <row r="12885" spans="55:55" hidden="1" x14ac:dyDescent="0.2">
      <c r="BC12885" s="6"/>
    </row>
    <row r="12886" spans="55:55" hidden="1" x14ac:dyDescent="0.2">
      <c r="BC12886" s="6"/>
    </row>
    <row r="12887" spans="55:55" hidden="1" x14ac:dyDescent="0.2">
      <c r="BC12887" s="6"/>
    </row>
    <row r="12888" spans="55:55" hidden="1" x14ac:dyDescent="0.2">
      <c r="BC12888" s="6"/>
    </row>
    <row r="12889" spans="55:55" hidden="1" x14ac:dyDescent="0.2">
      <c r="BC12889" s="6"/>
    </row>
    <row r="12890" spans="55:55" hidden="1" x14ac:dyDescent="0.2">
      <c r="BC12890" s="6"/>
    </row>
    <row r="12891" spans="55:55" hidden="1" x14ac:dyDescent="0.2">
      <c r="BC12891" s="6"/>
    </row>
    <row r="12892" spans="55:55" hidden="1" x14ac:dyDescent="0.2">
      <c r="BC12892" s="6"/>
    </row>
    <row r="12893" spans="55:55" hidden="1" x14ac:dyDescent="0.2">
      <c r="BC12893" s="6"/>
    </row>
    <row r="12894" spans="55:55" hidden="1" x14ac:dyDescent="0.2">
      <c r="BC12894" s="6"/>
    </row>
    <row r="12895" spans="55:55" hidden="1" x14ac:dyDescent="0.2">
      <c r="BC12895" s="6"/>
    </row>
    <row r="12896" spans="55:55" hidden="1" x14ac:dyDescent="0.2">
      <c r="BC12896" s="6"/>
    </row>
    <row r="12897" spans="55:55" hidden="1" x14ac:dyDescent="0.2">
      <c r="BC12897" s="6"/>
    </row>
    <row r="12898" spans="55:55" hidden="1" x14ac:dyDescent="0.2">
      <c r="BC12898" s="6"/>
    </row>
    <row r="12899" spans="55:55" hidden="1" x14ac:dyDescent="0.2">
      <c r="BC12899" s="6"/>
    </row>
    <row r="12900" spans="55:55" hidden="1" x14ac:dyDescent="0.2">
      <c r="BC12900" s="6"/>
    </row>
    <row r="12901" spans="55:55" hidden="1" x14ac:dyDescent="0.2">
      <c r="BC12901" s="6"/>
    </row>
    <row r="12902" spans="55:55" hidden="1" x14ac:dyDescent="0.2">
      <c r="BC12902" s="6"/>
    </row>
    <row r="12903" spans="55:55" hidden="1" x14ac:dyDescent="0.2">
      <c r="BC12903" s="6"/>
    </row>
    <row r="12904" spans="55:55" hidden="1" x14ac:dyDescent="0.2">
      <c r="BC12904" s="6"/>
    </row>
    <row r="12905" spans="55:55" hidden="1" x14ac:dyDescent="0.2">
      <c r="BC12905" s="6"/>
    </row>
    <row r="12906" spans="55:55" hidden="1" x14ac:dyDescent="0.2">
      <c r="BC12906" s="6"/>
    </row>
    <row r="12907" spans="55:55" hidden="1" x14ac:dyDescent="0.2">
      <c r="BC12907" s="6"/>
    </row>
    <row r="12908" spans="55:55" hidden="1" x14ac:dyDescent="0.2">
      <c r="BC12908" s="6"/>
    </row>
    <row r="12909" spans="55:55" hidden="1" x14ac:dyDescent="0.2">
      <c r="BC12909" s="6"/>
    </row>
    <row r="12910" spans="55:55" hidden="1" x14ac:dyDescent="0.2">
      <c r="BC12910" s="6"/>
    </row>
    <row r="12911" spans="55:55" hidden="1" x14ac:dyDescent="0.2">
      <c r="BC12911" s="6"/>
    </row>
    <row r="12912" spans="55:55" hidden="1" x14ac:dyDescent="0.2">
      <c r="BC12912" s="6"/>
    </row>
    <row r="12913" spans="55:55" hidden="1" x14ac:dyDescent="0.2">
      <c r="BC12913" s="6"/>
    </row>
    <row r="12914" spans="55:55" hidden="1" x14ac:dyDescent="0.2">
      <c r="BC12914" s="6"/>
    </row>
    <row r="12915" spans="55:55" hidden="1" x14ac:dyDescent="0.2">
      <c r="BC12915" s="6"/>
    </row>
    <row r="12916" spans="55:55" hidden="1" x14ac:dyDescent="0.2">
      <c r="BC12916" s="6"/>
    </row>
    <row r="12917" spans="55:55" hidden="1" x14ac:dyDescent="0.2">
      <c r="BC12917" s="6"/>
    </row>
    <row r="12918" spans="55:55" hidden="1" x14ac:dyDescent="0.2">
      <c r="BC12918" s="6"/>
    </row>
    <row r="12919" spans="55:55" hidden="1" x14ac:dyDescent="0.2">
      <c r="BC12919" s="6"/>
    </row>
    <row r="12920" spans="55:55" hidden="1" x14ac:dyDescent="0.2">
      <c r="BC12920" s="6"/>
    </row>
    <row r="12921" spans="55:55" hidden="1" x14ac:dyDescent="0.2">
      <c r="BC12921" s="6"/>
    </row>
    <row r="12922" spans="55:55" hidden="1" x14ac:dyDescent="0.2">
      <c r="BC12922" s="6"/>
    </row>
    <row r="12923" spans="55:55" hidden="1" x14ac:dyDescent="0.2">
      <c r="BC12923" s="6"/>
    </row>
    <row r="12924" spans="55:55" hidden="1" x14ac:dyDescent="0.2">
      <c r="BC12924" s="6"/>
    </row>
    <row r="12925" spans="55:55" hidden="1" x14ac:dyDescent="0.2">
      <c r="BC12925" s="6"/>
    </row>
    <row r="12926" spans="55:55" hidden="1" x14ac:dyDescent="0.2">
      <c r="BC12926" s="6"/>
    </row>
    <row r="12927" spans="55:55" hidden="1" x14ac:dyDescent="0.2">
      <c r="BC12927" s="6"/>
    </row>
    <row r="12928" spans="55:55" hidden="1" x14ac:dyDescent="0.2">
      <c r="BC12928" s="6"/>
    </row>
    <row r="12929" spans="55:55" hidden="1" x14ac:dyDescent="0.2">
      <c r="BC12929" s="6"/>
    </row>
    <row r="12930" spans="55:55" hidden="1" x14ac:dyDescent="0.2">
      <c r="BC12930" s="6"/>
    </row>
    <row r="12931" spans="55:55" hidden="1" x14ac:dyDescent="0.2">
      <c r="BC12931" s="6"/>
    </row>
    <row r="12932" spans="55:55" hidden="1" x14ac:dyDescent="0.2">
      <c r="BC12932" s="6"/>
    </row>
    <row r="12933" spans="55:55" hidden="1" x14ac:dyDescent="0.2">
      <c r="BC12933" s="6"/>
    </row>
    <row r="12934" spans="55:55" hidden="1" x14ac:dyDescent="0.2">
      <c r="BC12934" s="6"/>
    </row>
    <row r="12935" spans="55:55" hidden="1" x14ac:dyDescent="0.2">
      <c r="BC12935" s="6"/>
    </row>
    <row r="12936" spans="55:55" hidden="1" x14ac:dyDescent="0.2">
      <c r="BC12936" s="6"/>
    </row>
    <row r="12937" spans="55:55" hidden="1" x14ac:dyDescent="0.2">
      <c r="BC12937" s="6"/>
    </row>
    <row r="12938" spans="55:55" hidden="1" x14ac:dyDescent="0.2">
      <c r="BC12938" s="6"/>
    </row>
    <row r="12939" spans="55:55" hidden="1" x14ac:dyDescent="0.2">
      <c r="BC12939" s="6"/>
    </row>
    <row r="12940" spans="55:55" hidden="1" x14ac:dyDescent="0.2">
      <c r="BC12940" s="6"/>
    </row>
    <row r="12941" spans="55:55" hidden="1" x14ac:dyDescent="0.2">
      <c r="BC12941" s="6"/>
    </row>
    <row r="12942" spans="55:55" hidden="1" x14ac:dyDescent="0.2">
      <c r="BC12942" s="6"/>
    </row>
    <row r="12943" spans="55:55" hidden="1" x14ac:dyDescent="0.2">
      <c r="BC12943" s="6"/>
    </row>
    <row r="12944" spans="55:55" hidden="1" x14ac:dyDescent="0.2">
      <c r="BC12944" s="6"/>
    </row>
    <row r="12945" spans="55:55" hidden="1" x14ac:dyDescent="0.2">
      <c r="BC12945" s="6"/>
    </row>
    <row r="12946" spans="55:55" hidden="1" x14ac:dyDescent="0.2">
      <c r="BC12946" s="6"/>
    </row>
    <row r="12947" spans="55:55" hidden="1" x14ac:dyDescent="0.2">
      <c r="BC12947" s="6"/>
    </row>
    <row r="12948" spans="55:55" hidden="1" x14ac:dyDescent="0.2">
      <c r="BC12948" s="6"/>
    </row>
    <row r="12949" spans="55:55" hidden="1" x14ac:dyDescent="0.2">
      <c r="BC12949" s="6"/>
    </row>
    <row r="12950" spans="55:55" hidden="1" x14ac:dyDescent="0.2">
      <c r="BC12950" s="6"/>
    </row>
    <row r="12951" spans="55:55" hidden="1" x14ac:dyDescent="0.2">
      <c r="BC12951" s="6"/>
    </row>
    <row r="12952" spans="55:55" hidden="1" x14ac:dyDescent="0.2">
      <c r="BC12952" s="6"/>
    </row>
    <row r="12953" spans="55:55" hidden="1" x14ac:dyDescent="0.2">
      <c r="BC12953" s="6"/>
    </row>
    <row r="12954" spans="55:55" hidden="1" x14ac:dyDescent="0.2">
      <c r="BC12954" s="6"/>
    </row>
    <row r="12955" spans="55:55" hidden="1" x14ac:dyDescent="0.2">
      <c r="BC12955" s="6"/>
    </row>
    <row r="12956" spans="55:55" hidden="1" x14ac:dyDescent="0.2">
      <c r="BC12956" s="6"/>
    </row>
    <row r="12957" spans="55:55" hidden="1" x14ac:dyDescent="0.2">
      <c r="BC12957" s="6"/>
    </row>
    <row r="12958" spans="55:55" hidden="1" x14ac:dyDescent="0.2">
      <c r="BC12958" s="6"/>
    </row>
    <row r="12959" spans="55:55" hidden="1" x14ac:dyDescent="0.2">
      <c r="BC12959" s="6"/>
    </row>
    <row r="12960" spans="55:55" hidden="1" x14ac:dyDescent="0.2">
      <c r="BC12960" s="6"/>
    </row>
    <row r="12961" spans="55:55" hidden="1" x14ac:dyDescent="0.2">
      <c r="BC12961" s="6"/>
    </row>
    <row r="12962" spans="55:55" hidden="1" x14ac:dyDescent="0.2">
      <c r="BC12962" s="6"/>
    </row>
    <row r="12963" spans="55:55" hidden="1" x14ac:dyDescent="0.2">
      <c r="BC12963" s="6"/>
    </row>
    <row r="12964" spans="55:55" hidden="1" x14ac:dyDescent="0.2">
      <c r="BC12964" s="6"/>
    </row>
    <row r="12965" spans="55:55" hidden="1" x14ac:dyDescent="0.2">
      <c r="BC12965" s="6"/>
    </row>
    <row r="12966" spans="55:55" hidden="1" x14ac:dyDescent="0.2">
      <c r="BC12966" s="6"/>
    </row>
    <row r="12967" spans="55:55" hidden="1" x14ac:dyDescent="0.2">
      <c r="BC12967" s="6"/>
    </row>
    <row r="12968" spans="55:55" hidden="1" x14ac:dyDescent="0.2">
      <c r="BC12968" s="6"/>
    </row>
    <row r="12969" spans="55:55" hidden="1" x14ac:dyDescent="0.2">
      <c r="BC12969" s="6"/>
    </row>
    <row r="12970" spans="55:55" hidden="1" x14ac:dyDescent="0.2">
      <c r="BC12970" s="6"/>
    </row>
    <row r="12971" spans="55:55" hidden="1" x14ac:dyDescent="0.2">
      <c r="BC12971" s="6"/>
    </row>
    <row r="12972" spans="55:55" hidden="1" x14ac:dyDescent="0.2">
      <c r="BC12972" s="6"/>
    </row>
    <row r="12973" spans="55:55" hidden="1" x14ac:dyDescent="0.2">
      <c r="BC12973" s="6"/>
    </row>
    <row r="12974" spans="55:55" hidden="1" x14ac:dyDescent="0.2">
      <c r="BC12974" s="6"/>
    </row>
    <row r="12975" spans="55:55" hidden="1" x14ac:dyDescent="0.2">
      <c r="BC12975" s="6"/>
    </row>
    <row r="12976" spans="55:55" hidden="1" x14ac:dyDescent="0.2">
      <c r="BC12976" s="6"/>
    </row>
    <row r="12977" spans="55:55" hidden="1" x14ac:dyDescent="0.2">
      <c r="BC12977" s="6"/>
    </row>
    <row r="12978" spans="55:55" hidden="1" x14ac:dyDescent="0.2">
      <c r="BC12978" s="6"/>
    </row>
    <row r="12979" spans="55:55" hidden="1" x14ac:dyDescent="0.2">
      <c r="BC12979" s="6"/>
    </row>
    <row r="12980" spans="55:55" hidden="1" x14ac:dyDescent="0.2">
      <c r="BC12980" s="6"/>
    </row>
    <row r="12981" spans="55:55" hidden="1" x14ac:dyDescent="0.2">
      <c r="BC12981" s="6"/>
    </row>
    <row r="12982" spans="55:55" hidden="1" x14ac:dyDescent="0.2">
      <c r="BC12982" s="6"/>
    </row>
    <row r="12983" spans="55:55" hidden="1" x14ac:dyDescent="0.2">
      <c r="BC12983" s="6"/>
    </row>
    <row r="12984" spans="55:55" hidden="1" x14ac:dyDescent="0.2">
      <c r="BC12984" s="6"/>
    </row>
    <row r="12985" spans="55:55" hidden="1" x14ac:dyDescent="0.2">
      <c r="BC12985" s="6"/>
    </row>
    <row r="12986" spans="55:55" hidden="1" x14ac:dyDescent="0.2">
      <c r="BC12986" s="6"/>
    </row>
    <row r="12987" spans="55:55" hidden="1" x14ac:dyDescent="0.2">
      <c r="BC12987" s="6"/>
    </row>
    <row r="12988" spans="55:55" hidden="1" x14ac:dyDescent="0.2">
      <c r="BC12988" s="6"/>
    </row>
    <row r="12989" spans="55:55" hidden="1" x14ac:dyDescent="0.2">
      <c r="BC12989" s="6"/>
    </row>
    <row r="12990" spans="55:55" hidden="1" x14ac:dyDescent="0.2">
      <c r="BC12990" s="6"/>
    </row>
    <row r="12991" spans="55:55" hidden="1" x14ac:dyDescent="0.2">
      <c r="BC12991" s="6"/>
    </row>
    <row r="12992" spans="55:55" hidden="1" x14ac:dyDescent="0.2">
      <c r="BC12992" s="6"/>
    </row>
    <row r="12993" spans="55:55" hidden="1" x14ac:dyDescent="0.2">
      <c r="BC12993" s="6"/>
    </row>
    <row r="12994" spans="55:55" hidden="1" x14ac:dyDescent="0.2">
      <c r="BC12994" s="6"/>
    </row>
    <row r="12995" spans="55:55" hidden="1" x14ac:dyDescent="0.2">
      <c r="BC12995" s="6"/>
    </row>
    <row r="12996" spans="55:55" hidden="1" x14ac:dyDescent="0.2">
      <c r="BC12996" s="6"/>
    </row>
    <row r="12997" spans="55:55" hidden="1" x14ac:dyDescent="0.2">
      <c r="BC12997" s="6"/>
    </row>
    <row r="12998" spans="55:55" hidden="1" x14ac:dyDescent="0.2">
      <c r="BC12998" s="6"/>
    </row>
    <row r="12999" spans="55:55" hidden="1" x14ac:dyDescent="0.2">
      <c r="BC12999" s="6"/>
    </row>
    <row r="13000" spans="55:55" hidden="1" x14ac:dyDescent="0.2">
      <c r="BC13000" s="6"/>
    </row>
    <row r="13001" spans="55:55" hidden="1" x14ac:dyDescent="0.2">
      <c r="BC13001" s="6"/>
    </row>
    <row r="13002" spans="55:55" hidden="1" x14ac:dyDescent="0.2">
      <c r="BC13002" s="6"/>
    </row>
    <row r="13003" spans="55:55" hidden="1" x14ac:dyDescent="0.2">
      <c r="BC13003" s="6"/>
    </row>
    <row r="13004" spans="55:55" hidden="1" x14ac:dyDescent="0.2">
      <c r="BC13004" s="6"/>
    </row>
    <row r="13005" spans="55:55" hidden="1" x14ac:dyDescent="0.2">
      <c r="BC13005" s="6"/>
    </row>
    <row r="13006" spans="55:55" hidden="1" x14ac:dyDescent="0.2">
      <c r="BC13006" s="6"/>
    </row>
    <row r="13007" spans="55:55" hidden="1" x14ac:dyDescent="0.2">
      <c r="BC13007" s="6"/>
    </row>
    <row r="13008" spans="55:55" hidden="1" x14ac:dyDescent="0.2">
      <c r="BC13008" s="6"/>
    </row>
    <row r="13009" spans="55:55" hidden="1" x14ac:dyDescent="0.2">
      <c r="BC13009" s="6"/>
    </row>
    <row r="13010" spans="55:55" hidden="1" x14ac:dyDescent="0.2">
      <c r="BC13010" s="6"/>
    </row>
    <row r="13011" spans="55:55" hidden="1" x14ac:dyDescent="0.2">
      <c r="BC13011" s="6"/>
    </row>
    <row r="13012" spans="55:55" hidden="1" x14ac:dyDescent="0.2">
      <c r="BC13012" s="6"/>
    </row>
    <row r="13013" spans="55:55" hidden="1" x14ac:dyDescent="0.2">
      <c r="BC13013" s="6"/>
    </row>
    <row r="13014" spans="55:55" hidden="1" x14ac:dyDescent="0.2">
      <c r="BC13014" s="6"/>
    </row>
    <row r="13015" spans="55:55" hidden="1" x14ac:dyDescent="0.2">
      <c r="BC13015" s="6"/>
    </row>
    <row r="13016" spans="55:55" hidden="1" x14ac:dyDescent="0.2">
      <c r="BC13016" s="6"/>
    </row>
    <row r="13017" spans="55:55" hidden="1" x14ac:dyDescent="0.2">
      <c r="BC13017" s="6"/>
    </row>
    <row r="13018" spans="55:55" hidden="1" x14ac:dyDescent="0.2">
      <c r="BC13018" s="6"/>
    </row>
    <row r="13019" spans="55:55" hidden="1" x14ac:dyDescent="0.2">
      <c r="BC13019" s="6"/>
    </row>
    <row r="13020" spans="55:55" hidden="1" x14ac:dyDescent="0.2">
      <c r="BC13020" s="6"/>
    </row>
    <row r="13021" spans="55:55" hidden="1" x14ac:dyDescent="0.2">
      <c r="BC13021" s="6"/>
    </row>
    <row r="13022" spans="55:55" hidden="1" x14ac:dyDescent="0.2">
      <c r="BC13022" s="6"/>
    </row>
    <row r="13023" spans="55:55" hidden="1" x14ac:dyDescent="0.2">
      <c r="BC13023" s="6"/>
    </row>
    <row r="13024" spans="55:55" hidden="1" x14ac:dyDescent="0.2">
      <c r="BC13024" s="6"/>
    </row>
    <row r="13025" spans="55:55" hidden="1" x14ac:dyDescent="0.2">
      <c r="BC13025" s="6"/>
    </row>
    <row r="13026" spans="55:55" hidden="1" x14ac:dyDescent="0.2">
      <c r="BC13026" s="6"/>
    </row>
    <row r="13027" spans="55:55" hidden="1" x14ac:dyDescent="0.2">
      <c r="BC13027" s="6"/>
    </row>
    <row r="13028" spans="55:55" hidden="1" x14ac:dyDescent="0.2">
      <c r="BC13028" s="6"/>
    </row>
    <row r="13029" spans="55:55" hidden="1" x14ac:dyDescent="0.2">
      <c r="BC13029" s="6"/>
    </row>
    <row r="13030" spans="55:55" hidden="1" x14ac:dyDescent="0.2">
      <c r="BC13030" s="6"/>
    </row>
    <row r="13031" spans="55:55" hidden="1" x14ac:dyDescent="0.2">
      <c r="BC13031" s="6"/>
    </row>
    <row r="13032" spans="55:55" hidden="1" x14ac:dyDescent="0.2">
      <c r="BC13032" s="6"/>
    </row>
    <row r="13033" spans="55:55" hidden="1" x14ac:dyDescent="0.2">
      <c r="BC13033" s="6"/>
    </row>
    <row r="13034" spans="55:55" hidden="1" x14ac:dyDescent="0.2">
      <c r="BC13034" s="6"/>
    </row>
    <row r="13035" spans="55:55" hidden="1" x14ac:dyDescent="0.2">
      <c r="BC13035" s="6"/>
    </row>
    <row r="13036" spans="55:55" hidden="1" x14ac:dyDescent="0.2">
      <c r="BC13036" s="6"/>
    </row>
    <row r="13037" spans="55:55" hidden="1" x14ac:dyDescent="0.2">
      <c r="BC13037" s="6"/>
    </row>
    <row r="13038" spans="55:55" hidden="1" x14ac:dyDescent="0.2">
      <c r="BC13038" s="6"/>
    </row>
    <row r="13039" spans="55:55" hidden="1" x14ac:dyDescent="0.2">
      <c r="BC13039" s="6"/>
    </row>
    <row r="13040" spans="55:55" hidden="1" x14ac:dyDescent="0.2">
      <c r="BC13040" s="6"/>
    </row>
    <row r="13041" spans="55:55" hidden="1" x14ac:dyDescent="0.2">
      <c r="BC13041" s="6"/>
    </row>
    <row r="13042" spans="55:55" hidden="1" x14ac:dyDescent="0.2">
      <c r="BC13042" s="6"/>
    </row>
    <row r="13043" spans="55:55" hidden="1" x14ac:dyDescent="0.2">
      <c r="BC13043" s="6"/>
    </row>
    <row r="13044" spans="55:55" hidden="1" x14ac:dyDescent="0.2">
      <c r="BC13044" s="6"/>
    </row>
    <row r="13045" spans="55:55" hidden="1" x14ac:dyDescent="0.2">
      <c r="BC13045" s="6"/>
    </row>
    <row r="13046" spans="55:55" hidden="1" x14ac:dyDescent="0.2">
      <c r="BC13046" s="6"/>
    </row>
    <row r="13047" spans="55:55" hidden="1" x14ac:dyDescent="0.2">
      <c r="BC13047" s="6"/>
    </row>
    <row r="13048" spans="55:55" hidden="1" x14ac:dyDescent="0.2">
      <c r="BC13048" s="6"/>
    </row>
    <row r="13049" spans="55:55" hidden="1" x14ac:dyDescent="0.2">
      <c r="BC13049" s="6"/>
    </row>
    <row r="13050" spans="55:55" hidden="1" x14ac:dyDescent="0.2">
      <c r="BC13050" s="6"/>
    </row>
    <row r="13051" spans="55:55" hidden="1" x14ac:dyDescent="0.2">
      <c r="BC13051" s="6"/>
    </row>
    <row r="13052" spans="55:55" hidden="1" x14ac:dyDescent="0.2">
      <c r="BC13052" s="6"/>
    </row>
    <row r="13053" spans="55:55" hidden="1" x14ac:dyDescent="0.2">
      <c r="BC13053" s="6"/>
    </row>
    <row r="13054" spans="55:55" hidden="1" x14ac:dyDescent="0.2">
      <c r="BC13054" s="6"/>
    </row>
    <row r="13055" spans="55:55" hidden="1" x14ac:dyDescent="0.2">
      <c r="BC13055" s="6"/>
    </row>
    <row r="13056" spans="55:55" hidden="1" x14ac:dyDescent="0.2">
      <c r="BC13056" s="6"/>
    </row>
    <row r="13057" spans="55:55" hidden="1" x14ac:dyDescent="0.2">
      <c r="BC13057" s="6"/>
    </row>
    <row r="13058" spans="55:55" hidden="1" x14ac:dyDescent="0.2">
      <c r="BC13058" s="6"/>
    </row>
    <row r="13059" spans="55:55" hidden="1" x14ac:dyDescent="0.2">
      <c r="BC13059" s="6"/>
    </row>
    <row r="13060" spans="55:55" hidden="1" x14ac:dyDescent="0.2">
      <c r="BC13060" s="6"/>
    </row>
    <row r="13061" spans="55:55" hidden="1" x14ac:dyDescent="0.2">
      <c r="BC13061" s="6"/>
    </row>
    <row r="13062" spans="55:55" hidden="1" x14ac:dyDescent="0.2">
      <c r="BC13062" s="6"/>
    </row>
    <row r="13063" spans="55:55" hidden="1" x14ac:dyDescent="0.2">
      <c r="BC13063" s="6"/>
    </row>
    <row r="13064" spans="55:55" hidden="1" x14ac:dyDescent="0.2">
      <c r="BC13064" s="6"/>
    </row>
    <row r="13065" spans="55:55" hidden="1" x14ac:dyDescent="0.2">
      <c r="BC13065" s="6"/>
    </row>
    <row r="13066" spans="55:55" hidden="1" x14ac:dyDescent="0.2">
      <c r="BC13066" s="6"/>
    </row>
    <row r="13067" spans="55:55" hidden="1" x14ac:dyDescent="0.2">
      <c r="BC13067" s="6"/>
    </row>
    <row r="13068" spans="55:55" hidden="1" x14ac:dyDescent="0.2">
      <c r="BC13068" s="6"/>
    </row>
    <row r="13069" spans="55:55" hidden="1" x14ac:dyDescent="0.2">
      <c r="BC13069" s="6"/>
    </row>
    <row r="13070" spans="55:55" hidden="1" x14ac:dyDescent="0.2">
      <c r="BC13070" s="6"/>
    </row>
    <row r="13071" spans="55:55" hidden="1" x14ac:dyDescent="0.2">
      <c r="BC13071" s="6"/>
    </row>
    <row r="13072" spans="55:55" hidden="1" x14ac:dyDescent="0.2">
      <c r="BC13072" s="6"/>
    </row>
    <row r="13073" spans="55:55" hidden="1" x14ac:dyDescent="0.2">
      <c r="BC13073" s="6"/>
    </row>
    <row r="13074" spans="55:55" hidden="1" x14ac:dyDescent="0.2">
      <c r="BC13074" s="6"/>
    </row>
    <row r="13075" spans="55:55" hidden="1" x14ac:dyDescent="0.2">
      <c r="BC13075" s="6"/>
    </row>
    <row r="13076" spans="55:55" hidden="1" x14ac:dyDescent="0.2">
      <c r="BC13076" s="6"/>
    </row>
    <row r="13077" spans="55:55" hidden="1" x14ac:dyDescent="0.2">
      <c r="BC13077" s="6"/>
    </row>
    <row r="13078" spans="55:55" hidden="1" x14ac:dyDescent="0.2">
      <c r="BC13078" s="6"/>
    </row>
    <row r="13079" spans="55:55" hidden="1" x14ac:dyDescent="0.2">
      <c r="BC13079" s="6"/>
    </row>
    <row r="13080" spans="55:55" hidden="1" x14ac:dyDescent="0.2">
      <c r="BC13080" s="6"/>
    </row>
    <row r="13081" spans="55:55" hidden="1" x14ac:dyDescent="0.2">
      <c r="BC13081" s="6"/>
    </row>
    <row r="13082" spans="55:55" hidden="1" x14ac:dyDescent="0.2">
      <c r="BC13082" s="6"/>
    </row>
    <row r="13083" spans="55:55" hidden="1" x14ac:dyDescent="0.2">
      <c r="BC13083" s="6"/>
    </row>
    <row r="13084" spans="55:55" hidden="1" x14ac:dyDescent="0.2">
      <c r="BC13084" s="6"/>
    </row>
    <row r="13085" spans="55:55" hidden="1" x14ac:dyDescent="0.2">
      <c r="BC13085" s="6"/>
    </row>
    <row r="13086" spans="55:55" hidden="1" x14ac:dyDescent="0.2">
      <c r="BC13086" s="6"/>
    </row>
    <row r="13087" spans="55:55" hidden="1" x14ac:dyDescent="0.2">
      <c r="BC13087" s="6"/>
    </row>
    <row r="13088" spans="55:55" hidden="1" x14ac:dyDescent="0.2">
      <c r="BC13088" s="6"/>
    </row>
    <row r="13089" spans="55:55" hidden="1" x14ac:dyDescent="0.2">
      <c r="BC13089" s="6"/>
    </row>
    <row r="13090" spans="55:55" hidden="1" x14ac:dyDescent="0.2">
      <c r="BC13090" s="6"/>
    </row>
    <row r="13091" spans="55:55" hidden="1" x14ac:dyDescent="0.2">
      <c r="BC13091" s="6"/>
    </row>
    <row r="13092" spans="55:55" hidden="1" x14ac:dyDescent="0.2">
      <c r="BC13092" s="6"/>
    </row>
    <row r="13093" spans="55:55" hidden="1" x14ac:dyDescent="0.2">
      <c r="BC13093" s="6"/>
    </row>
    <row r="13094" spans="55:55" hidden="1" x14ac:dyDescent="0.2">
      <c r="BC13094" s="6"/>
    </row>
    <row r="13095" spans="55:55" hidden="1" x14ac:dyDescent="0.2">
      <c r="BC13095" s="6"/>
    </row>
    <row r="13096" spans="55:55" hidden="1" x14ac:dyDescent="0.2">
      <c r="BC13096" s="6"/>
    </row>
    <row r="13097" spans="55:55" hidden="1" x14ac:dyDescent="0.2">
      <c r="BC13097" s="6"/>
    </row>
    <row r="13098" spans="55:55" hidden="1" x14ac:dyDescent="0.2">
      <c r="BC13098" s="6"/>
    </row>
    <row r="13099" spans="55:55" hidden="1" x14ac:dyDescent="0.2">
      <c r="BC13099" s="6"/>
    </row>
    <row r="13100" spans="55:55" hidden="1" x14ac:dyDescent="0.2">
      <c r="BC13100" s="6"/>
    </row>
    <row r="13101" spans="55:55" hidden="1" x14ac:dyDescent="0.2">
      <c r="BC13101" s="6"/>
    </row>
    <row r="13102" spans="55:55" hidden="1" x14ac:dyDescent="0.2">
      <c r="BC13102" s="6"/>
    </row>
    <row r="13103" spans="55:55" hidden="1" x14ac:dyDescent="0.2">
      <c r="BC13103" s="6"/>
    </row>
    <row r="13104" spans="55:55" hidden="1" x14ac:dyDescent="0.2">
      <c r="BC13104" s="6"/>
    </row>
    <row r="13105" spans="55:55" hidden="1" x14ac:dyDescent="0.2">
      <c r="BC13105" s="6"/>
    </row>
    <row r="13106" spans="55:55" hidden="1" x14ac:dyDescent="0.2">
      <c r="BC13106" s="6"/>
    </row>
    <row r="13107" spans="55:55" hidden="1" x14ac:dyDescent="0.2">
      <c r="BC13107" s="6"/>
    </row>
    <row r="13108" spans="55:55" hidden="1" x14ac:dyDescent="0.2">
      <c r="BC13108" s="6"/>
    </row>
    <row r="13109" spans="55:55" hidden="1" x14ac:dyDescent="0.2">
      <c r="BC13109" s="6"/>
    </row>
    <row r="13110" spans="55:55" hidden="1" x14ac:dyDescent="0.2">
      <c r="BC13110" s="6"/>
    </row>
    <row r="13111" spans="55:55" hidden="1" x14ac:dyDescent="0.2">
      <c r="BC13111" s="6"/>
    </row>
    <row r="13112" spans="55:55" hidden="1" x14ac:dyDescent="0.2">
      <c r="BC13112" s="6"/>
    </row>
    <row r="13113" spans="55:55" hidden="1" x14ac:dyDescent="0.2">
      <c r="BC13113" s="6"/>
    </row>
    <row r="13114" spans="55:55" hidden="1" x14ac:dyDescent="0.2">
      <c r="BC13114" s="6"/>
    </row>
    <row r="13115" spans="55:55" hidden="1" x14ac:dyDescent="0.2">
      <c r="BC13115" s="6"/>
    </row>
    <row r="13116" spans="55:55" hidden="1" x14ac:dyDescent="0.2">
      <c r="BC13116" s="6"/>
    </row>
    <row r="13117" spans="55:55" hidden="1" x14ac:dyDescent="0.2">
      <c r="BC13117" s="6"/>
    </row>
    <row r="13118" spans="55:55" hidden="1" x14ac:dyDescent="0.2">
      <c r="BC13118" s="6"/>
    </row>
    <row r="13119" spans="55:55" hidden="1" x14ac:dyDescent="0.2">
      <c r="BC13119" s="6"/>
    </row>
    <row r="13120" spans="55:55" hidden="1" x14ac:dyDescent="0.2">
      <c r="BC13120" s="6"/>
    </row>
    <row r="13121" spans="55:55" hidden="1" x14ac:dyDescent="0.2">
      <c r="BC13121" s="6"/>
    </row>
    <row r="13122" spans="55:55" hidden="1" x14ac:dyDescent="0.2">
      <c r="BC13122" s="6"/>
    </row>
    <row r="13123" spans="55:55" hidden="1" x14ac:dyDescent="0.2">
      <c r="BC13123" s="6"/>
    </row>
    <row r="13124" spans="55:55" hidden="1" x14ac:dyDescent="0.2">
      <c r="BC13124" s="6"/>
    </row>
    <row r="13125" spans="55:55" hidden="1" x14ac:dyDescent="0.2">
      <c r="BC13125" s="6"/>
    </row>
    <row r="13126" spans="55:55" hidden="1" x14ac:dyDescent="0.2">
      <c r="BC13126" s="6"/>
    </row>
    <row r="13127" spans="55:55" hidden="1" x14ac:dyDescent="0.2">
      <c r="BC13127" s="6"/>
    </row>
    <row r="13128" spans="55:55" hidden="1" x14ac:dyDescent="0.2">
      <c r="BC13128" s="6"/>
    </row>
    <row r="13129" spans="55:55" hidden="1" x14ac:dyDescent="0.2">
      <c r="BC13129" s="6"/>
    </row>
    <row r="13130" spans="55:55" hidden="1" x14ac:dyDescent="0.2">
      <c r="BC13130" s="6"/>
    </row>
    <row r="13131" spans="55:55" hidden="1" x14ac:dyDescent="0.2">
      <c r="BC13131" s="6"/>
    </row>
    <row r="13132" spans="55:55" hidden="1" x14ac:dyDescent="0.2">
      <c r="BC13132" s="6"/>
    </row>
    <row r="13133" spans="55:55" hidden="1" x14ac:dyDescent="0.2">
      <c r="BC13133" s="6"/>
    </row>
    <row r="13134" spans="55:55" hidden="1" x14ac:dyDescent="0.2">
      <c r="BC13134" s="6"/>
    </row>
    <row r="13135" spans="55:55" hidden="1" x14ac:dyDescent="0.2">
      <c r="BC13135" s="6"/>
    </row>
    <row r="13136" spans="55:55" hidden="1" x14ac:dyDescent="0.2">
      <c r="BC13136" s="6"/>
    </row>
    <row r="13137" spans="55:55" hidden="1" x14ac:dyDescent="0.2">
      <c r="BC13137" s="6"/>
    </row>
    <row r="13138" spans="55:55" hidden="1" x14ac:dyDescent="0.2">
      <c r="BC13138" s="6"/>
    </row>
    <row r="13139" spans="55:55" hidden="1" x14ac:dyDescent="0.2">
      <c r="BC13139" s="6"/>
    </row>
    <row r="13140" spans="55:55" hidden="1" x14ac:dyDescent="0.2">
      <c r="BC13140" s="6"/>
    </row>
    <row r="13141" spans="55:55" hidden="1" x14ac:dyDescent="0.2">
      <c r="BC13141" s="6"/>
    </row>
    <row r="13142" spans="55:55" hidden="1" x14ac:dyDescent="0.2">
      <c r="BC13142" s="6"/>
    </row>
    <row r="13143" spans="55:55" hidden="1" x14ac:dyDescent="0.2">
      <c r="BC13143" s="6"/>
    </row>
    <row r="13144" spans="55:55" hidden="1" x14ac:dyDescent="0.2">
      <c r="BC13144" s="6"/>
    </row>
    <row r="13145" spans="55:55" hidden="1" x14ac:dyDescent="0.2">
      <c r="BC13145" s="6"/>
    </row>
    <row r="13146" spans="55:55" hidden="1" x14ac:dyDescent="0.2">
      <c r="BC13146" s="6"/>
    </row>
    <row r="13147" spans="55:55" hidden="1" x14ac:dyDescent="0.2">
      <c r="BC13147" s="6"/>
    </row>
    <row r="13148" spans="55:55" hidden="1" x14ac:dyDescent="0.2">
      <c r="BC13148" s="6"/>
    </row>
    <row r="13149" spans="55:55" hidden="1" x14ac:dyDescent="0.2">
      <c r="BC13149" s="6"/>
    </row>
    <row r="13150" spans="55:55" hidden="1" x14ac:dyDescent="0.2">
      <c r="BC13150" s="6"/>
    </row>
    <row r="13151" spans="55:55" hidden="1" x14ac:dyDescent="0.2">
      <c r="BC13151" s="6"/>
    </row>
    <row r="13152" spans="55:55" hidden="1" x14ac:dyDescent="0.2">
      <c r="BC13152" s="6"/>
    </row>
    <row r="13153" spans="55:55" hidden="1" x14ac:dyDescent="0.2">
      <c r="BC13153" s="6"/>
    </row>
    <row r="13154" spans="55:55" hidden="1" x14ac:dyDescent="0.2">
      <c r="BC13154" s="6"/>
    </row>
    <row r="13155" spans="55:55" hidden="1" x14ac:dyDescent="0.2">
      <c r="BC13155" s="6"/>
    </row>
    <row r="13156" spans="55:55" hidden="1" x14ac:dyDescent="0.2">
      <c r="BC13156" s="6"/>
    </row>
    <row r="13157" spans="55:55" hidden="1" x14ac:dyDescent="0.2">
      <c r="BC13157" s="6"/>
    </row>
    <row r="13158" spans="55:55" hidden="1" x14ac:dyDescent="0.2">
      <c r="BC13158" s="6"/>
    </row>
    <row r="13159" spans="55:55" hidden="1" x14ac:dyDescent="0.2">
      <c r="BC13159" s="6"/>
    </row>
    <row r="13160" spans="55:55" hidden="1" x14ac:dyDescent="0.2">
      <c r="BC13160" s="6"/>
    </row>
    <row r="13161" spans="55:55" hidden="1" x14ac:dyDescent="0.2">
      <c r="BC13161" s="6"/>
    </row>
    <row r="13162" spans="55:55" hidden="1" x14ac:dyDescent="0.2">
      <c r="BC13162" s="6"/>
    </row>
    <row r="13163" spans="55:55" hidden="1" x14ac:dyDescent="0.2">
      <c r="BC13163" s="6"/>
    </row>
    <row r="13164" spans="55:55" hidden="1" x14ac:dyDescent="0.2">
      <c r="BC13164" s="6"/>
    </row>
    <row r="13165" spans="55:55" hidden="1" x14ac:dyDescent="0.2">
      <c r="BC13165" s="6"/>
    </row>
    <row r="13166" spans="55:55" hidden="1" x14ac:dyDescent="0.2">
      <c r="BC13166" s="6"/>
    </row>
    <row r="13167" spans="55:55" hidden="1" x14ac:dyDescent="0.2">
      <c r="BC13167" s="6"/>
    </row>
    <row r="13168" spans="55:55" hidden="1" x14ac:dyDescent="0.2">
      <c r="BC13168" s="6"/>
    </row>
    <row r="13169" spans="55:55" hidden="1" x14ac:dyDescent="0.2">
      <c r="BC13169" s="6"/>
    </row>
    <row r="13170" spans="55:55" hidden="1" x14ac:dyDescent="0.2">
      <c r="BC13170" s="6"/>
    </row>
    <row r="13171" spans="55:55" hidden="1" x14ac:dyDescent="0.2">
      <c r="BC13171" s="6"/>
    </row>
    <row r="13172" spans="55:55" hidden="1" x14ac:dyDescent="0.2">
      <c r="BC13172" s="6"/>
    </row>
    <row r="13173" spans="55:55" hidden="1" x14ac:dyDescent="0.2">
      <c r="BC13173" s="6"/>
    </row>
    <row r="13174" spans="55:55" hidden="1" x14ac:dyDescent="0.2">
      <c r="BC13174" s="6"/>
    </row>
    <row r="13175" spans="55:55" hidden="1" x14ac:dyDescent="0.2">
      <c r="BC13175" s="6"/>
    </row>
    <row r="13176" spans="55:55" hidden="1" x14ac:dyDescent="0.2">
      <c r="BC13176" s="6"/>
    </row>
    <row r="13177" spans="55:55" hidden="1" x14ac:dyDescent="0.2">
      <c r="BC13177" s="6"/>
    </row>
    <row r="13178" spans="55:55" hidden="1" x14ac:dyDescent="0.2">
      <c r="BC13178" s="6"/>
    </row>
    <row r="13179" spans="55:55" hidden="1" x14ac:dyDescent="0.2">
      <c r="BC13179" s="6"/>
    </row>
    <row r="13180" spans="55:55" hidden="1" x14ac:dyDescent="0.2">
      <c r="BC13180" s="6"/>
    </row>
    <row r="13181" spans="55:55" hidden="1" x14ac:dyDescent="0.2">
      <c r="BC13181" s="6"/>
    </row>
    <row r="13182" spans="55:55" hidden="1" x14ac:dyDescent="0.2">
      <c r="BC13182" s="6"/>
    </row>
    <row r="13183" spans="55:55" hidden="1" x14ac:dyDescent="0.2">
      <c r="BC13183" s="6"/>
    </row>
    <row r="13184" spans="55:55" hidden="1" x14ac:dyDescent="0.2">
      <c r="BC13184" s="6"/>
    </row>
    <row r="13185" spans="55:55" hidden="1" x14ac:dyDescent="0.2">
      <c r="BC13185" s="6"/>
    </row>
    <row r="13186" spans="55:55" hidden="1" x14ac:dyDescent="0.2">
      <c r="BC13186" s="6"/>
    </row>
    <row r="13187" spans="55:55" hidden="1" x14ac:dyDescent="0.2">
      <c r="BC13187" s="6"/>
    </row>
    <row r="13188" spans="55:55" hidden="1" x14ac:dyDescent="0.2">
      <c r="BC13188" s="6"/>
    </row>
    <row r="13189" spans="55:55" hidden="1" x14ac:dyDescent="0.2">
      <c r="BC13189" s="6"/>
    </row>
    <row r="13190" spans="55:55" hidden="1" x14ac:dyDescent="0.2">
      <c r="BC13190" s="6"/>
    </row>
    <row r="13191" spans="55:55" hidden="1" x14ac:dyDescent="0.2">
      <c r="BC13191" s="6"/>
    </row>
    <row r="13192" spans="55:55" hidden="1" x14ac:dyDescent="0.2">
      <c r="BC13192" s="6"/>
    </row>
    <row r="13193" spans="55:55" hidden="1" x14ac:dyDescent="0.2">
      <c r="BC13193" s="6"/>
    </row>
    <row r="13194" spans="55:55" hidden="1" x14ac:dyDescent="0.2">
      <c r="BC13194" s="6"/>
    </row>
    <row r="13195" spans="55:55" hidden="1" x14ac:dyDescent="0.2">
      <c r="BC13195" s="6"/>
    </row>
    <row r="13196" spans="55:55" hidden="1" x14ac:dyDescent="0.2">
      <c r="BC13196" s="6"/>
    </row>
    <row r="13197" spans="55:55" hidden="1" x14ac:dyDescent="0.2">
      <c r="BC13197" s="6"/>
    </row>
    <row r="13198" spans="55:55" hidden="1" x14ac:dyDescent="0.2">
      <c r="BC13198" s="6"/>
    </row>
    <row r="13199" spans="55:55" hidden="1" x14ac:dyDescent="0.2">
      <c r="BC13199" s="6"/>
    </row>
    <row r="13200" spans="55:55" hidden="1" x14ac:dyDescent="0.2">
      <c r="BC13200" s="6"/>
    </row>
    <row r="13201" spans="55:55" hidden="1" x14ac:dyDescent="0.2">
      <c r="BC13201" s="6"/>
    </row>
    <row r="13202" spans="55:55" hidden="1" x14ac:dyDescent="0.2">
      <c r="BC13202" s="6"/>
    </row>
    <row r="13203" spans="55:55" hidden="1" x14ac:dyDescent="0.2">
      <c r="BC13203" s="6"/>
    </row>
    <row r="13204" spans="55:55" hidden="1" x14ac:dyDescent="0.2">
      <c r="BC13204" s="6"/>
    </row>
    <row r="13205" spans="55:55" hidden="1" x14ac:dyDescent="0.2">
      <c r="BC13205" s="6"/>
    </row>
    <row r="13206" spans="55:55" hidden="1" x14ac:dyDescent="0.2">
      <c r="BC13206" s="6"/>
    </row>
    <row r="13207" spans="55:55" hidden="1" x14ac:dyDescent="0.2">
      <c r="BC13207" s="6"/>
    </row>
    <row r="13208" spans="55:55" hidden="1" x14ac:dyDescent="0.2">
      <c r="BC13208" s="6"/>
    </row>
    <row r="13209" spans="55:55" hidden="1" x14ac:dyDescent="0.2">
      <c r="BC13209" s="6"/>
    </row>
    <row r="13210" spans="55:55" hidden="1" x14ac:dyDescent="0.2">
      <c r="BC13210" s="6"/>
    </row>
    <row r="13211" spans="55:55" hidden="1" x14ac:dyDescent="0.2">
      <c r="BC13211" s="6"/>
    </row>
    <row r="13212" spans="55:55" hidden="1" x14ac:dyDescent="0.2">
      <c r="BC13212" s="6"/>
    </row>
    <row r="13213" spans="55:55" hidden="1" x14ac:dyDescent="0.2">
      <c r="BC13213" s="6"/>
    </row>
    <row r="13214" spans="55:55" hidden="1" x14ac:dyDescent="0.2">
      <c r="BC13214" s="6"/>
    </row>
    <row r="13215" spans="55:55" hidden="1" x14ac:dyDescent="0.2">
      <c r="BC13215" s="6"/>
    </row>
    <row r="13216" spans="55:55" hidden="1" x14ac:dyDescent="0.2">
      <c r="BC13216" s="6"/>
    </row>
    <row r="13217" spans="55:55" hidden="1" x14ac:dyDescent="0.2">
      <c r="BC13217" s="6"/>
    </row>
    <row r="13218" spans="55:55" hidden="1" x14ac:dyDescent="0.2">
      <c r="BC13218" s="6"/>
    </row>
    <row r="13219" spans="55:55" hidden="1" x14ac:dyDescent="0.2">
      <c r="BC13219" s="6"/>
    </row>
    <row r="13220" spans="55:55" hidden="1" x14ac:dyDescent="0.2">
      <c r="BC13220" s="6"/>
    </row>
    <row r="13221" spans="55:55" hidden="1" x14ac:dyDescent="0.2">
      <c r="BC13221" s="6"/>
    </row>
    <row r="13222" spans="55:55" hidden="1" x14ac:dyDescent="0.2">
      <c r="BC13222" s="6"/>
    </row>
    <row r="13223" spans="55:55" hidden="1" x14ac:dyDescent="0.2">
      <c r="BC13223" s="6"/>
    </row>
    <row r="13224" spans="55:55" hidden="1" x14ac:dyDescent="0.2">
      <c r="BC13224" s="6"/>
    </row>
    <row r="13225" spans="55:55" hidden="1" x14ac:dyDescent="0.2">
      <c r="BC13225" s="6"/>
    </row>
    <row r="13226" spans="55:55" hidden="1" x14ac:dyDescent="0.2">
      <c r="BC13226" s="6"/>
    </row>
    <row r="13227" spans="55:55" hidden="1" x14ac:dyDescent="0.2">
      <c r="BC13227" s="6"/>
    </row>
    <row r="13228" spans="55:55" hidden="1" x14ac:dyDescent="0.2">
      <c r="BC13228" s="6"/>
    </row>
    <row r="13229" spans="55:55" hidden="1" x14ac:dyDescent="0.2">
      <c r="BC13229" s="6"/>
    </row>
    <row r="13230" spans="55:55" hidden="1" x14ac:dyDescent="0.2">
      <c r="BC13230" s="6"/>
    </row>
    <row r="13231" spans="55:55" hidden="1" x14ac:dyDescent="0.2">
      <c r="BC13231" s="6"/>
    </row>
    <row r="13232" spans="55:55" hidden="1" x14ac:dyDescent="0.2">
      <c r="BC13232" s="6"/>
    </row>
    <row r="13233" spans="55:55" hidden="1" x14ac:dyDescent="0.2">
      <c r="BC13233" s="6"/>
    </row>
    <row r="13234" spans="55:55" hidden="1" x14ac:dyDescent="0.2">
      <c r="BC13234" s="6"/>
    </row>
    <row r="13235" spans="55:55" hidden="1" x14ac:dyDescent="0.2">
      <c r="BC13235" s="6"/>
    </row>
    <row r="13236" spans="55:55" hidden="1" x14ac:dyDescent="0.2">
      <c r="BC13236" s="6"/>
    </row>
    <row r="13237" spans="55:55" hidden="1" x14ac:dyDescent="0.2">
      <c r="BC13237" s="6"/>
    </row>
    <row r="13238" spans="55:55" hidden="1" x14ac:dyDescent="0.2">
      <c r="BC13238" s="6"/>
    </row>
    <row r="13239" spans="55:55" hidden="1" x14ac:dyDescent="0.2">
      <c r="BC13239" s="6"/>
    </row>
    <row r="13240" spans="55:55" hidden="1" x14ac:dyDescent="0.2">
      <c r="BC13240" s="6"/>
    </row>
    <row r="13241" spans="55:55" hidden="1" x14ac:dyDescent="0.2">
      <c r="BC13241" s="6"/>
    </row>
    <row r="13242" spans="55:55" hidden="1" x14ac:dyDescent="0.2">
      <c r="BC13242" s="6"/>
    </row>
    <row r="13243" spans="55:55" hidden="1" x14ac:dyDescent="0.2">
      <c r="BC13243" s="6"/>
    </row>
    <row r="13244" spans="55:55" hidden="1" x14ac:dyDescent="0.2">
      <c r="BC13244" s="6"/>
    </row>
    <row r="13245" spans="55:55" hidden="1" x14ac:dyDescent="0.2">
      <c r="BC13245" s="6"/>
    </row>
    <row r="13246" spans="55:55" hidden="1" x14ac:dyDescent="0.2">
      <c r="BC13246" s="6"/>
    </row>
    <row r="13247" spans="55:55" hidden="1" x14ac:dyDescent="0.2">
      <c r="BC13247" s="6"/>
    </row>
    <row r="13248" spans="55:55" hidden="1" x14ac:dyDescent="0.2">
      <c r="BC13248" s="6"/>
    </row>
    <row r="13249" spans="55:55" hidden="1" x14ac:dyDescent="0.2">
      <c r="BC13249" s="6"/>
    </row>
    <row r="13250" spans="55:55" hidden="1" x14ac:dyDescent="0.2">
      <c r="BC13250" s="6"/>
    </row>
    <row r="13251" spans="55:55" hidden="1" x14ac:dyDescent="0.2">
      <c r="BC13251" s="6"/>
    </row>
    <row r="13252" spans="55:55" hidden="1" x14ac:dyDescent="0.2">
      <c r="BC13252" s="6"/>
    </row>
    <row r="13253" spans="55:55" hidden="1" x14ac:dyDescent="0.2">
      <c r="BC13253" s="6"/>
    </row>
    <row r="13254" spans="55:55" hidden="1" x14ac:dyDescent="0.2">
      <c r="BC13254" s="6"/>
    </row>
    <row r="13255" spans="55:55" hidden="1" x14ac:dyDescent="0.2">
      <c r="BC13255" s="6"/>
    </row>
    <row r="13256" spans="55:55" hidden="1" x14ac:dyDescent="0.2">
      <c r="BC13256" s="6"/>
    </row>
    <row r="13257" spans="55:55" hidden="1" x14ac:dyDescent="0.2">
      <c r="BC13257" s="6"/>
    </row>
    <row r="13258" spans="55:55" hidden="1" x14ac:dyDescent="0.2">
      <c r="BC13258" s="6"/>
    </row>
    <row r="13259" spans="55:55" hidden="1" x14ac:dyDescent="0.2">
      <c r="BC13259" s="6"/>
    </row>
    <row r="13260" spans="55:55" hidden="1" x14ac:dyDescent="0.2">
      <c r="BC13260" s="6"/>
    </row>
    <row r="13261" spans="55:55" hidden="1" x14ac:dyDescent="0.2">
      <c r="BC13261" s="6"/>
    </row>
    <row r="13262" spans="55:55" hidden="1" x14ac:dyDescent="0.2">
      <c r="BC13262" s="6"/>
    </row>
    <row r="13263" spans="55:55" hidden="1" x14ac:dyDescent="0.2">
      <c r="BC13263" s="6"/>
    </row>
    <row r="13264" spans="55:55" hidden="1" x14ac:dyDescent="0.2">
      <c r="BC13264" s="6"/>
    </row>
    <row r="13265" spans="55:55" hidden="1" x14ac:dyDescent="0.2">
      <c r="BC13265" s="6"/>
    </row>
    <row r="13266" spans="55:55" hidden="1" x14ac:dyDescent="0.2">
      <c r="BC13266" s="6"/>
    </row>
    <row r="13267" spans="55:55" hidden="1" x14ac:dyDescent="0.2">
      <c r="BC13267" s="6"/>
    </row>
    <row r="13268" spans="55:55" hidden="1" x14ac:dyDescent="0.2">
      <c r="BC13268" s="6"/>
    </row>
    <row r="13269" spans="55:55" hidden="1" x14ac:dyDescent="0.2">
      <c r="BC13269" s="6"/>
    </row>
    <row r="13270" spans="55:55" hidden="1" x14ac:dyDescent="0.2">
      <c r="BC13270" s="6"/>
    </row>
    <row r="13271" spans="55:55" hidden="1" x14ac:dyDescent="0.2">
      <c r="BC13271" s="6"/>
    </row>
    <row r="13272" spans="55:55" hidden="1" x14ac:dyDescent="0.2">
      <c r="BC13272" s="6"/>
    </row>
    <row r="13273" spans="55:55" hidden="1" x14ac:dyDescent="0.2">
      <c r="BC13273" s="6"/>
    </row>
    <row r="13274" spans="55:55" hidden="1" x14ac:dyDescent="0.2">
      <c r="BC13274" s="6"/>
    </row>
    <row r="13275" spans="55:55" hidden="1" x14ac:dyDescent="0.2">
      <c r="BC13275" s="6"/>
    </row>
    <row r="13276" spans="55:55" hidden="1" x14ac:dyDescent="0.2">
      <c r="BC13276" s="6"/>
    </row>
    <row r="13277" spans="55:55" hidden="1" x14ac:dyDescent="0.2">
      <c r="BC13277" s="6"/>
    </row>
    <row r="13278" spans="55:55" hidden="1" x14ac:dyDescent="0.2">
      <c r="BC13278" s="6"/>
    </row>
    <row r="13279" spans="55:55" hidden="1" x14ac:dyDescent="0.2">
      <c r="BC13279" s="6"/>
    </row>
    <row r="13280" spans="55:55" hidden="1" x14ac:dyDescent="0.2">
      <c r="BC13280" s="6"/>
    </row>
    <row r="13281" spans="55:55" hidden="1" x14ac:dyDescent="0.2">
      <c r="BC13281" s="6"/>
    </row>
    <row r="13282" spans="55:55" hidden="1" x14ac:dyDescent="0.2">
      <c r="BC13282" s="6"/>
    </row>
    <row r="13283" spans="55:55" hidden="1" x14ac:dyDescent="0.2">
      <c r="BC13283" s="6"/>
    </row>
    <row r="13284" spans="55:55" hidden="1" x14ac:dyDescent="0.2">
      <c r="BC13284" s="6"/>
    </row>
    <row r="13285" spans="55:55" hidden="1" x14ac:dyDescent="0.2">
      <c r="BC13285" s="6"/>
    </row>
    <row r="13286" spans="55:55" hidden="1" x14ac:dyDescent="0.2">
      <c r="BC13286" s="6"/>
    </row>
    <row r="13287" spans="55:55" hidden="1" x14ac:dyDescent="0.2">
      <c r="BC13287" s="6"/>
    </row>
    <row r="13288" spans="55:55" hidden="1" x14ac:dyDescent="0.2">
      <c r="BC13288" s="6"/>
    </row>
    <row r="13289" spans="55:55" hidden="1" x14ac:dyDescent="0.2">
      <c r="BC13289" s="6"/>
    </row>
    <row r="13290" spans="55:55" hidden="1" x14ac:dyDescent="0.2">
      <c r="BC13290" s="6"/>
    </row>
    <row r="13291" spans="55:55" hidden="1" x14ac:dyDescent="0.2">
      <c r="BC13291" s="6"/>
    </row>
    <row r="13292" spans="55:55" hidden="1" x14ac:dyDescent="0.2">
      <c r="BC13292" s="6"/>
    </row>
    <row r="13293" spans="55:55" hidden="1" x14ac:dyDescent="0.2">
      <c r="BC13293" s="6"/>
    </row>
    <row r="13294" spans="55:55" hidden="1" x14ac:dyDescent="0.2">
      <c r="BC13294" s="6"/>
    </row>
    <row r="13295" spans="55:55" hidden="1" x14ac:dyDescent="0.2">
      <c r="BC13295" s="6"/>
    </row>
    <row r="13296" spans="55:55" hidden="1" x14ac:dyDescent="0.2">
      <c r="BC13296" s="6"/>
    </row>
    <row r="13297" spans="55:55" hidden="1" x14ac:dyDescent="0.2">
      <c r="BC13297" s="6"/>
    </row>
    <row r="13298" spans="55:55" hidden="1" x14ac:dyDescent="0.2">
      <c r="BC13298" s="6"/>
    </row>
    <row r="13299" spans="55:55" hidden="1" x14ac:dyDescent="0.2">
      <c r="BC13299" s="6"/>
    </row>
    <row r="13300" spans="55:55" hidden="1" x14ac:dyDescent="0.2">
      <c r="BC13300" s="6"/>
    </row>
    <row r="13301" spans="55:55" hidden="1" x14ac:dyDescent="0.2">
      <c r="BC13301" s="6"/>
    </row>
    <row r="13302" spans="55:55" hidden="1" x14ac:dyDescent="0.2">
      <c r="BC13302" s="6"/>
    </row>
    <row r="13303" spans="55:55" hidden="1" x14ac:dyDescent="0.2">
      <c r="BC13303" s="6"/>
    </row>
    <row r="13304" spans="55:55" hidden="1" x14ac:dyDescent="0.2">
      <c r="BC13304" s="6"/>
    </row>
    <row r="13305" spans="55:55" hidden="1" x14ac:dyDescent="0.2">
      <c r="BC13305" s="6"/>
    </row>
    <row r="13306" spans="55:55" hidden="1" x14ac:dyDescent="0.2">
      <c r="BC13306" s="6"/>
    </row>
    <row r="13307" spans="55:55" hidden="1" x14ac:dyDescent="0.2">
      <c r="BC13307" s="6"/>
    </row>
    <row r="13308" spans="55:55" hidden="1" x14ac:dyDescent="0.2">
      <c r="BC13308" s="6"/>
    </row>
    <row r="13309" spans="55:55" hidden="1" x14ac:dyDescent="0.2">
      <c r="BC13309" s="6"/>
    </row>
    <row r="13310" spans="55:55" hidden="1" x14ac:dyDescent="0.2">
      <c r="BC13310" s="6"/>
    </row>
    <row r="13311" spans="55:55" hidden="1" x14ac:dyDescent="0.2">
      <c r="BC13311" s="6"/>
    </row>
    <row r="13312" spans="55:55" hidden="1" x14ac:dyDescent="0.2">
      <c r="BC13312" s="6"/>
    </row>
    <row r="13313" spans="55:55" hidden="1" x14ac:dyDescent="0.2">
      <c r="BC13313" s="6"/>
    </row>
    <row r="13314" spans="55:55" hidden="1" x14ac:dyDescent="0.2">
      <c r="BC13314" s="6"/>
    </row>
    <row r="13315" spans="55:55" hidden="1" x14ac:dyDescent="0.2">
      <c r="BC13315" s="6"/>
    </row>
    <row r="13316" spans="55:55" hidden="1" x14ac:dyDescent="0.2">
      <c r="BC13316" s="6"/>
    </row>
    <row r="13317" spans="55:55" hidden="1" x14ac:dyDescent="0.2">
      <c r="BC13317" s="6"/>
    </row>
    <row r="13318" spans="55:55" hidden="1" x14ac:dyDescent="0.2">
      <c r="BC13318" s="6"/>
    </row>
    <row r="13319" spans="55:55" hidden="1" x14ac:dyDescent="0.2">
      <c r="BC13319" s="6"/>
    </row>
    <row r="13320" spans="55:55" hidden="1" x14ac:dyDescent="0.2">
      <c r="BC13320" s="6"/>
    </row>
    <row r="13321" spans="55:55" hidden="1" x14ac:dyDescent="0.2">
      <c r="BC13321" s="6"/>
    </row>
    <row r="13322" spans="55:55" hidden="1" x14ac:dyDescent="0.2">
      <c r="BC13322" s="6"/>
    </row>
    <row r="13323" spans="55:55" hidden="1" x14ac:dyDescent="0.2">
      <c r="BC13323" s="6"/>
    </row>
    <row r="13324" spans="55:55" hidden="1" x14ac:dyDescent="0.2">
      <c r="BC13324" s="6"/>
    </row>
    <row r="13325" spans="55:55" hidden="1" x14ac:dyDescent="0.2">
      <c r="BC13325" s="6"/>
    </row>
    <row r="13326" spans="55:55" hidden="1" x14ac:dyDescent="0.2">
      <c r="BC13326" s="6"/>
    </row>
    <row r="13327" spans="55:55" hidden="1" x14ac:dyDescent="0.2">
      <c r="BC13327" s="6"/>
    </row>
    <row r="13328" spans="55:55" hidden="1" x14ac:dyDescent="0.2">
      <c r="BC13328" s="6"/>
    </row>
    <row r="13329" spans="55:55" hidden="1" x14ac:dyDescent="0.2">
      <c r="BC13329" s="6"/>
    </row>
    <row r="13330" spans="55:55" hidden="1" x14ac:dyDescent="0.2">
      <c r="BC13330" s="6"/>
    </row>
    <row r="13331" spans="55:55" hidden="1" x14ac:dyDescent="0.2">
      <c r="BC13331" s="6"/>
    </row>
    <row r="13332" spans="55:55" hidden="1" x14ac:dyDescent="0.2">
      <c r="BC13332" s="6"/>
    </row>
    <row r="13333" spans="55:55" hidden="1" x14ac:dyDescent="0.2">
      <c r="BC13333" s="6"/>
    </row>
    <row r="13334" spans="55:55" hidden="1" x14ac:dyDescent="0.2">
      <c r="BC13334" s="6"/>
    </row>
    <row r="13335" spans="55:55" hidden="1" x14ac:dyDescent="0.2">
      <c r="BC13335" s="6"/>
    </row>
    <row r="13336" spans="55:55" hidden="1" x14ac:dyDescent="0.2">
      <c r="BC13336" s="6"/>
    </row>
    <row r="13337" spans="55:55" hidden="1" x14ac:dyDescent="0.2">
      <c r="BC13337" s="6"/>
    </row>
    <row r="13338" spans="55:55" hidden="1" x14ac:dyDescent="0.2">
      <c r="BC13338" s="6"/>
    </row>
    <row r="13339" spans="55:55" hidden="1" x14ac:dyDescent="0.2">
      <c r="BC13339" s="6"/>
    </row>
    <row r="13340" spans="55:55" hidden="1" x14ac:dyDescent="0.2">
      <c r="BC13340" s="6"/>
    </row>
    <row r="13341" spans="55:55" hidden="1" x14ac:dyDescent="0.2">
      <c r="BC13341" s="6"/>
    </row>
    <row r="13342" spans="55:55" hidden="1" x14ac:dyDescent="0.2">
      <c r="BC13342" s="6"/>
    </row>
    <row r="13343" spans="55:55" hidden="1" x14ac:dyDescent="0.2">
      <c r="BC13343" s="6"/>
    </row>
    <row r="13344" spans="55:55" hidden="1" x14ac:dyDescent="0.2">
      <c r="BC13344" s="6"/>
    </row>
    <row r="13345" spans="55:55" hidden="1" x14ac:dyDescent="0.2">
      <c r="BC13345" s="6"/>
    </row>
    <row r="13346" spans="55:55" hidden="1" x14ac:dyDescent="0.2">
      <c r="BC13346" s="6"/>
    </row>
    <row r="13347" spans="55:55" hidden="1" x14ac:dyDescent="0.2">
      <c r="BC13347" s="6"/>
    </row>
    <row r="13348" spans="55:55" hidden="1" x14ac:dyDescent="0.2">
      <c r="BC13348" s="6"/>
    </row>
    <row r="13349" spans="55:55" hidden="1" x14ac:dyDescent="0.2">
      <c r="BC13349" s="6"/>
    </row>
    <row r="13350" spans="55:55" hidden="1" x14ac:dyDescent="0.2">
      <c r="BC13350" s="6"/>
    </row>
    <row r="13351" spans="55:55" hidden="1" x14ac:dyDescent="0.2">
      <c r="BC13351" s="6"/>
    </row>
    <row r="13352" spans="55:55" hidden="1" x14ac:dyDescent="0.2">
      <c r="BC13352" s="6"/>
    </row>
    <row r="13353" spans="55:55" hidden="1" x14ac:dyDescent="0.2">
      <c r="BC13353" s="6"/>
    </row>
    <row r="13354" spans="55:55" hidden="1" x14ac:dyDescent="0.2">
      <c r="BC13354" s="6"/>
    </row>
    <row r="13355" spans="55:55" hidden="1" x14ac:dyDescent="0.2">
      <c r="BC13355" s="6"/>
    </row>
    <row r="13356" spans="55:55" hidden="1" x14ac:dyDescent="0.2">
      <c r="BC13356" s="6"/>
    </row>
    <row r="13357" spans="55:55" hidden="1" x14ac:dyDescent="0.2">
      <c r="BC13357" s="6"/>
    </row>
    <row r="13358" spans="55:55" hidden="1" x14ac:dyDescent="0.2">
      <c r="BC13358" s="6"/>
    </row>
    <row r="13359" spans="55:55" hidden="1" x14ac:dyDescent="0.2">
      <c r="BC13359" s="6"/>
    </row>
    <row r="13360" spans="55:55" hidden="1" x14ac:dyDescent="0.2">
      <c r="BC13360" s="6"/>
    </row>
    <row r="13361" spans="55:55" hidden="1" x14ac:dyDescent="0.2">
      <c r="BC13361" s="6"/>
    </row>
    <row r="13362" spans="55:55" hidden="1" x14ac:dyDescent="0.2">
      <c r="BC13362" s="6"/>
    </row>
    <row r="13363" spans="55:55" hidden="1" x14ac:dyDescent="0.2">
      <c r="BC13363" s="6"/>
    </row>
    <row r="13364" spans="55:55" hidden="1" x14ac:dyDescent="0.2">
      <c r="BC13364" s="6"/>
    </row>
    <row r="13365" spans="55:55" hidden="1" x14ac:dyDescent="0.2">
      <c r="BC13365" s="6"/>
    </row>
    <row r="13366" spans="55:55" hidden="1" x14ac:dyDescent="0.2">
      <c r="BC13366" s="6"/>
    </row>
    <row r="13367" spans="55:55" hidden="1" x14ac:dyDescent="0.2">
      <c r="BC13367" s="6"/>
    </row>
    <row r="13368" spans="55:55" hidden="1" x14ac:dyDescent="0.2">
      <c r="BC13368" s="6"/>
    </row>
    <row r="13369" spans="55:55" hidden="1" x14ac:dyDescent="0.2">
      <c r="BC13369" s="6"/>
    </row>
    <row r="13370" spans="55:55" hidden="1" x14ac:dyDescent="0.2">
      <c r="BC13370" s="6"/>
    </row>
    <row r="13371" spans="55:55" hidden="1" x14ac:dyDescent="0.2">
      <c r="BC13371" s="6"/>
    </row>
    <row r="13372" spans="55:55" hidden="1" x14ac:dyDescent="0.2">
      <c r="BC13372" s="6"/>
    </row>
    <row r="13373" spans="55:55" hidden="1" x14ac:dyDescent="0.2">
      <c r="BC13373" s="6"/>
    </row>
    <row r="13374" spans="55:55" hidden="1" x14ac:dyDescent="0.2">
      <c r="BC13374" s="6"/>
    </row>
    <row r="13375" spans="55:55" hidden="1" x14ac:dyDescent="0.2">
      <c r="BC13375" s="6"/>
    </row>
    <row r="13376" spans="55:55" hidden="1" x14ac:dyDescent="0.2">
      <c r="BC13376" s="6"/>
    </row>
    <row r="13377" spans="55:55" hidden="1" x14ac:dyDescent="0.2">
      <c r="BC13377" s="6"/>
    </row>
    <row r="13378" spans="55:55" hidden="1" x14ac:dyDescent="0.2">
      <c r="BC13378" s="6"/>
    </row>
    <row r="13379" spans="55:55" hidden="1" x14ac:dyDescent="0.2">
      <c r="BC13379" s="6"/>
    </row>
    <row r="13380" spans="55:55" hidden="1" x14ac:dyDescent="0.2">
      <c r="BC13380" s="6"/>
    </row>
    <row r="13381" spans="55:55" hidden="1" x14ac:dyDescent="0.2">
      <c r="BC13381" s="6"/>
    </row>
    <row r="13382" spans="55:55" hidden="1" x14ac:dyDescent="0.2">
      <c r="BC13382" s="6"/>
    </row>
    <row r="13383" spans="55:55" hidden="1" x14ac:dyDescent="0.2">
      <c r="BC13383" s="6"/>
    </row>
    <row r="13384" spans="55:55" hidden="1" x14ac:dyDescent="0.2">
      <c r="BC13384" s="6"/>
    </row>
    <row r="13385" spans="55:55" hidden="1" x14ac:dyDescent="0.2">
      <c r="BC13385" s="6"/>
    </row>
    <row r="13386" spans="55:55" hidden="1" x14ac:dyDescent="0.2">
      <c r="BC13386" s="6"/>
    </row>
    <row r="13387" spans="55:55" hidden="1" x14ac:dyDescent="0.2">
      <c r="BC13387" s="6"/>
    </row>
    <row r="13388" spans="55:55" hidden="1" x14ac:dyDescent="0.2">
      <c r="BC13388" s="6"/>
    </row>
    <row r="13389" spans="55:55" hidden="1" x14ac:dyDescent="0.2">
      <c r="BC13389" s="6"/>
    </row>
    <row r="13390" spans="55:55" hidden="1" x14ac:dyDescent="0.2">
      <c r="BC13390" s="6"/>
    </row>
    <row r="13391" spans="55:55" hidden="1" x14ac:dyDescent="0.2">
      <c r="BC13391" s="6"/>
    </row>
    <row r="13392" spans="55:55" hidden="1" x14ac:dyDescent="0.2">
      <c r="BC13392" s="6"/>
    </row>
    <row r="13393" spans="55:55" hidden="1" x14ac:dyDescent="0.2">
      <c r="BC13393" s="6"/>
    </row>
    <row r="13394" spans="55:55" hidden="1" x14ac:dyDescent="0.2">
      <c r="BC13394" s="6"/>
    </row>
    <row r="13395" spans="55:55" hidden="1" x14ac:dyDescent="0.2">
      <c r="BC13395" s="6"/>
    </row>
    <row r="13396" spans="55:55" hidden="1" x14ac:dyDescent="0.2">
      <c r="BC13396" s="6"/>
    </row>
    <row r="13397" spans="55:55" hidden="1" x14ac:dyDescent="0.2">
      <c r="BC13397" s="6"/>
    </row>
    <row r="13398" spans="55:55" hidden="1" x14ac:dyDescent="0.2">
      <c r="BC13398" s="6"/>
    </row>
    <row r="13399" spans="55:55" hidden="1" x14ac:dyDescent="0.2">
      <c r="BC13399" s="6"/>
    </row>
    <row r="13400" spans="55:55" hidden="1" x14ac:dyDescent="0.2">
      <c r="BC13400" s="6"/>
    </row>
    <row r="13401" spans="55:55" hidden="1" x14ac:dyDescent="0.2">
      <c r="BC13401" s="6"/>
    </row>
    <row r="13402" spans="55:55" hidden="1" x14ac:dyDescent="0.2">
      <c r="BC13402" s="6"/>
    </row>
    <row r="13403" spans="55:55" hidden="1" x14ac:dyDescent="0.2">
      <c r="BC13403" s="6"/>
    </row>
    <row r="13404" spans="55:55" hidden="1" x14ac:dyDescent="0.2">
      <c r="BC13404" s="6"/>
    </row>
    <row r="13405" spans="55:55" hidden="1" x14ac:dyDescent="0.2">
      <c r="BC13405" s="6"/>
    </row>
    <row r="13406" spans="55:55" hidden="1" x14ac:dyDescent="0.2">
      <c r="BC13406" s="6"/>
    </row>
    <row r="13407" spans="55:55" hidden="1" x14ac:dyDescent="0.2">
      <c r="BC13407" s="6"/>
    </row>
    <row r="13408" spans="55:55" hidden="1" x14ac:dyDescent="0.2">
      <c r="BC13408" s="6"/>
    </row>
    <row r="13409" spans="55:55" hidden="1" x14ac:dyDescent="0.2">
      <c r="BC13409" s="6"/>
    </row>
    <row r="13410" spans="55:55" hidden="1" x14ac:dyDescent="0.2">
      <c r="BC13410" s="6"/>
    </row>
    <row r="13411" spans="55:55" hidden="1" x14ac:dyDescent="0.2">
      <c r="BC13411" s="6"/>
    </row>
    <row r="13412" spans="55:55" hidden="1" x14ac:dyDescent="0.2">
      <c r="BC13412" s="6"/>
    </row>
    <row r="13413" spans="55:55" hidden="1" x14ac:dyDescent="0.2">
      <c r="BC13413" s="6"/>
    </row>
    <row r="13414" spans="55:55" hidden="1" x14ac:dyDescent="0.2">
      <c r="BC13414" s="6"/>
    </row>
    <row r="13415" spans="55:55" hidden="1" x14ac:dyDescent="0.2">
      <c r="BC13415" s="6"/>
    </row>
    <row r="13416" spans="55:55" hidden="1" x14ac:dyDescent="0.2">
      <c r="BC13416" s="6"/>
    </row>
    <row r="13417" spans="55:55" hidden="1" x14ac:dyDescent="0.2">
      <c r="BC13417" s="6"/>
    </row>
    <row r="13418" spans="55:55" hidden="1" x14ac:dyDescent="0.2">
      <c r="BC13418" s="6"/>
    </row>
    <row r="13419" spans="55:55" hidden="1" x14ac:dyDescent="0.2">
      <c r="BC13419" s="6"/>
    </row>
    <row r="13420" spans="55:55" hidden="1" x14ac:dyDescent="0.2">
      <c r="BC13420" s="6"/>
    </row>
    <row r="13421" spans="55:55" hidden="1" x14ac:dyDescent="0.2">
      <c r="BC13421" s="6"/>
    </row>
    <row r="13422" spans="55:55" hidden="1" x14ac:dyDescent="0.2">
      <c r="BC13422" s="6"/>
    </row>
    <row r="13423" spans="55:55" hidden="1" x14ac:dyDescent="0.2">
      <c r="BC13423" s="6"/>
    </row>
    <row r="13424" spans="55:55" hidden="1" x14ac:dyDescent="0.2">
      <c r="BC13424" s="6"/>
    </row>
    <row r="13425" spans="55:55" hidden="1" x14ac:dyDescent="0.2">
      <c r="BC13425" s="6"/>
    </row>
    <row r="13426" spans="55:55" hidden="1" x14ac:dyDescent="0.2">
      <c r="BC13426" s="6"/>
    </row>
    <row r="13427" spans="55:55" hidden="1" x14ac:dyDescent="0.2">
      <c r="BC13427" s="6"/>
    </row>
    <row r="13428" spans="55:55" hidden="1" x14ac:dyDescent="0.2">
      <c r="BC13428" s="6"/>
    </row>
    <row r="13429" spans="55:55" hidden="1" x14ac:dyDescent="0.2">
      <c r="BC13429" s="6"/>
    </row>
    <row r="13430" spans="55:55" hidden="1" x14ac:dyDescent="0.2">
      <c r="BC13430" s="6"/>
    </row>
    <row r="13431" spans="55:55" hidden="1" x14ac:dyDescent="0.2">
      <c r="BC13431" s="6"/>
    </row>
    <row r="13432" spans="55:55" hidden="1" x14ac:dyDescent="0.2">
      <c r="BC13432" s="6"/>
    </row>
    <row r="13433" spans="55:55" hidden="1" x14ac:dyDescent="0.2">
      <c r="BC13433" s="6"/>
    </row>
    <row r="13434" spans="55:55" hidden="1" x14ac:dyDescent="0.2">
      <c r="BC13434" s="6"/>
    </row>
    <row r="13435" spans="55:55" hidden="1" x14ac:dyDescent="0.2">
      <c r="BC13435" s="6"/>
    </row>
    <row r="13436" spans="55:55" hidden="1" x14ac:dyDescent="0.2">
      <c r="BC13436" s="6"/>
    </row>
    <row r="13437" spans="55:55" hidden="1" x14ac:dyDescent="0.2">
      <c r="BC13437" s="6"/>
    </row>
    <row r="13438" spans="55:55" hidden="1" x14ac:dyDescent="0.2">
      <c r="BC13438" s="6"/>
    </row>
    <row r="13439" spans="55:55" hidden="1" x14ac:dyDescent="0.2">
      <c r="BC13439" s="6"/>
    </row>
    <row r="13440" spans="55:55" hidden="1" x14ac:dyDescent="0.2">
      <c r="BC13440" s="6"/>
    </row>
    <row r="13441" spans="55:55" hidden="1" x14ac:dyDescent="0.2">
      <c r="BC13441" s="6"/>
    </row>
    <row r="13442" spans="55:55" hidden="1" x14ac:dyDescent="0.2">
      <c r="BC13442" s="6"/>
    </row>
    <row r="13443" spans="55:55" hidden="1" x14ac:dyDescent="0.2">
      <c r="BC13443" s="6"/>
    </row>
    <row r="13444" spans="55:55" hidden="1" x14ac:dyDescent="0.2">
      <c r="BC13444" s="6"/>
    </row>
    <row r="13445" spans="55:55" hidden="1" x14ac:dyDescent="0.2">
      <c r="BC13445" s="6"/>
    </row>
    <row r="13446" spans="55:55" hidden="1" x14ac:dyDescent="0.2">
      <c r="BC13446" s="6"/>
    </row>
    <row r="13447" spans="55:55" hidden="1" x14ac:dyDescent="0.2">
      <c r="BC13447" s="6"/>
    </row>
    <row r="13448" spans="55:55" hidden="1" x14ac:dyDescent="0.2">
      <c r="BC13448" s="6"/>
    </row>
    <row r="13449" spans="55:55" hidden="1" x14ac:dyDescent="0.2">
      <c r="BC13449" s="6"/>
    </row>
    <row r="13450" spans="55:55" hidden="1" x14ac:dyDescent="0.2">
      <c r="BC13450" s="6"/>
    </row>
    <row r="13451" spans="55:55" hidden="1" x14ac:dyDescent="0.2">
      <c r="BC13451" s="6"/>
    </row>
    <row r="13452" spans="55:55" hidden="1" x14ac:dyDescent="0.2">
      <c r="BC13452" s="6"/>
    </row>
    <row r="13453" spans="55:55" hidden="1" x14ac:dyDescent="0.2">
      <c r="BC13453" s="6"/>
    </row>
    <row r="13454" spans="55:55" hidden="1" x14ac:dyDescent="0.2">
      <c r="BC13454" s="6"/>
    </row>
    <row r="13455" spans="55:55" hidden="1" x14ac:dyDescent="0.2">
      <c r="BC13455" s="6"/>
    </row>
    <row r="13456" spans="55:55" hidden="1" x14ac:dyDescent="0.2">
      <c r="BC13456" s="6"/>
    </row>
    <row r="13457" spans="55:55" hidden="1" x14ac:dyDescent="0.2">
      <c r="BC13457" s="6"/>
    </row>
    <row r="13458" spans="55:55" hidden="1" x14ac:dyDescent="0.2">
      <c r="BC13458" s="6"/>
    </row>
    <row r="13459" spans="55:55" hidden="1" x14ac:dyDescent="0.2">
      <c r="BC13459" s="6"/>
    </row>
    <row r="13460" spans="55:55" hidden="1" x14ac:dyDescent="0.2">
      <c r="BC13460" s="6"/>
    </row>
    <row r="13461" spans="55:55" hidden="1" x14ac:dyDescent="0.2">
      <c r="BC13461" s="6"/>
    </row>
    <row r="13462" spans="55:55" hidden="1" x14ac:dyDescent="0.2">
      <c r="BC13462" s="6"/>
    </row>
    <row r="13463" spans="55:55" hidden="1" x14ac:dyDescent="0.2">
      <c r="BC13463" s="6"/>
    </row>
    <row r="13464" spans="55:55" hidden="1" x14ac:dyDescent="0.2">
      <c r="BC13464" s="6"/>
    </row>
    <row r="13465" spans="55:55" hidden="1" x14ac:dyDescent="0.2">
      <c r="BC13465" s="6"/>
    </row>
    <row r="13466" spans="55:55" hidden="1" x14ac:dyDescent="0.2">
      <c r="BC13466" s="6"/>
    </row>
    <row r="13467" spans="55:55" hidden="1" x14ac:dyDescent="0.2">
      <c r="BC13467" s="6"/>
    </row>
    <row r="13468" spans="55:55" hidden="1" x14ac:dyDescent="0.2">
      <c r="BC13468" s="6"/>
    </row>
    <row r="13469" spans="55:55" hidden="1" x14ac:dyDescent="0.2">
      <c r="BC13469" s="6"/>
    </row>
    <row r="13470" spans="55:55" hidden="1" x14ac:dyDescent="0.2">
      <c r="BC13470" s="6"/>
    </row>
    <row r="13471" spans="55:55" hidden="1" x14ac:dyDescent="0.2">
      <c r="BC13471" s="6"/>
    </row>
    <row r="13472" spans="55:55" hidden="1" x14ac:dyDescent="0.2">
      <c r="BC13472" s="6"/>
    </row>
    <row r="13473" spans="55:55" hidden="1" x14ac:dyDescent="0.2">
      <c r="BC13473" s="6"/>
    </row>
    <row r="13474" spans="55:55" hidden="1" x14ac:dyDescent="0.2">
      <c r="BC13474" s="6"/>
    </row>
    <row r="13475" spans="55:55" hidden="1" x14ac:dyDescent="0.2">
      <c r="BC13475" s="6"/>
    </row>
    <row r="13476" spans="55:55" hidden="1" x14ac:dyDescent="0.2">
      <c r="BC13476" s="6"/>
    </row>
    <row r="13477" spans="55:55" hidden="1" x14ac:dyDescent="0.2">
      <c r="BC13477" s="6"/>
    </row>
    <row r="13478" spans="55:55" hidden="1" x14ac:dyDescent="0.2">
      <c r="BC13478" s="6"/>
    </row>
    <row r="13479" spans="55:55" hidden="1" x14ac:dyDescent="0.2">
      <c r="BC13479" s="6"/>
    </row>
    <row r="13480" spans="55:55" hidden="1" x14ac:dyDescent="0.2">
      <c r="BC13480" s="6"/>
    </row>
    <row r="13481" spans="55:55" hidden="1" x14ac:dyDescent="0.2">
      <c r="BC13481" s="6"/>
    </row>
    <row r="13482" spans="55:55" hidden="1" x14ac:dyDescent="0.2">
      <c r="BC13482" s="6"/>
    </row>
    <row r="13483" spans="55:55" hidden="1" x14ac:dyDescent="0.2">
      <c r="BC13483" s="6"/>
    </row>
    <row r="13484" spans="55:55" hidden="1" x14ac:dyDescent="0.2">
      <c r="BC13484" s="6"/>
    </row>
    <row r="13485" spans="55:55" hidden="1" x14ac:dyDescent="0.2">
      <c r="BC13485" s="6"/>
    </row>
    <row r="13486" spans="55:55" hidden="1" x14ac:dyDescent="0.2">
      <c r="BC13486" s="6"/>
    </row>
    <row r="13487" spans="55:55" hidden="1" x14ac:dyDescent="0.2">
      <c r="BC13487" s="6"/>
    </row>
    <row r="13488" spans="55:55" hidden="1" x14ac:dyDescent="0.2">
      <c r="BC13488" s="6"/>
    </row>
    <row r="13489" spans="55:55" hidden="1" x14ac:dyDescent="0.2">
      <c r="BC13489" s="6"/>
    </row>
    <row r="13490" spans="55:55" hidden="1" x14ac:dyDescent="0.2">
      <c r="BC13490" s="6"/>
    </row>
    <row r="13491" spans="55:55" hidden="1" x14ac:dyDescent="0.2">
      <c r="BC13491" s="6"/>
    </row>
    <row r="13492" spans="55:55" hidden="1" x14ac:dyDescent="0.2">
      <c r="BC13492" s="6"/>
    </row>
    <row r="13493" spans="55:55" hidden="1" x14ac:dyDescent="0.2">
      <c r="BC13493" s="6"/>
    </row>
    <row r="13494" spans="55:55" hidden="1" x14ac:dyDescent="0.2">
      <c r="BC13494" s="6"/>
    </row>
    <row r="13495" spans="55:55" hidden="1" x14ac:dyDescent="0.2">
      <c r="BC13495" s="6"/>
    </row>
    <row r="13496" spans="55:55" hidden="1" x14ac:dyDescent="0.2">
      <c r="BC13496" s="6"/>
    </row>
    <row r="13497" spans="55:55" hidden="1" x14ac:dyDescent="0.2">
      <c r="BC13497" s="6"/>
    </row>
    <row r="13498" spans="55:55" hidden="1" x14ac:dyDescent="0.2">
      <c r="BC13498" s="6"/>
    </row>
    <row r="13499" spans="55:55" hidden="1" x14ac:dyDescent="0.2">
      <c r="BC13499" s="6"/>
    </row>
    <row r="13500" spans="55:55" hidden="1" x14ac:dyDescent="0.2">
      <c r="BC13500" s="6"/>
    </row>
    <row r="13501" spans="55:55" hidden="1" x14ac:dyDescent="0.2">
      <c r="BC13501" s="6"/>
    </row>
    <row r="13502" spans="55:55" hidden="1" x14ac:dyDescent="0.2">
      <c r="BC13502" s="6"/>
    </row>
    <row r="13503" spans="55:55" hidden="1" x14ac:dyDescent="0.2">
      <c r="BC13503" s="6"/>
    </row>
    <row r="13504" spans="55:55" hidden="1" x14ac:dyDescent="0.2">
      <c r="BC13504" s="6"/>
    </row>
    <row r="13505" spans="55:55" hidden="1" x14ac:dyDescent="0.2">
      <c r="BC13505" s="6"/>
    </row>
    <row r="13506" spans="55:55" hidden="1" x14ac:dyDescent="0.2">
      <c r="BC13506" s="6"/>
    </row>
    <row r="13507" spans="55:55" hidden="1" x14ac:dyDescent="0.2">
      <c r="BC13507" s="6"/>
    </row>
    <row r="13508" spans="55:55" hidden="1" x14ac:dyDescent="0.2">
      <c r="BC13508" s="6"/>
    </row>
    <row r="13509" spans="55:55" hidden="1" x14ac:dyDescent="0.2">
      <c r="BC13509" s="6"/>
    </row>
    <row r="13510" spans="55:55" hidden="1" x14ac:dyDescent="0.2">
      <c r="BC13510" s="6"/>
    </row>
    <row r="13511" spans="55:55" hidden="1" x14ac:dyDescent="0.2">
      <c r="BC13511" s="6"/>
    </row>
    <row r="13512" spans="55:55" hidden="1" x14ac:dyDescent="0.2">
      <c r="BC13512" s="6"/>
    </row>
    <row r="13513" spans="55:55" hidden="1" x14ac:dyDescent="0.2">
      <c r="BC13513" s="6"/>
    </row>
    <row r="13514" spans="55:55" hidden="1" x14ac:dyDescent="0.2">
      <c r="BC13514" s="6"/>
    </row>
    <row r="13515" spans="55:55" hidden="1" x14ac:dyDescent="0.2">
      <c r="BC13515" s="6"/>
    </row>
    <row r="13516" spans="55:55" hidden="1" x14ac:dyDescent="0.2">
      <c r="BC13516" s="6"/>
    </row>
    <row r="13517" spans="55:55" hidden="1" x14ac:dyDescent="0.2">
      <c r="BC13517" s="6"/>
    </row>
    <row r="13518" spans="55:55" hidden="1" x14ac:dyDescent="0.2">
      <c r="BC13518" s="6"/>
    </row>
    <row r="13519" spans="55:55" hidden="1" x14ac:dyDescent="0.2">
      <c r="BC13519" s="6"/>
    </row>
    <row r="13520" spans="55:55" hidden="1" x14ac:dyDescent="0.2">
      <c r="BC13520" s="6"/>
    </row>
    <row r="13521" spans="55:55" hidden="1" x14ac:dyDescent="0.2">
      <c r="BC13521" s="6"/>
    </row>
    <row r="13522" spans="55:55" hidden="1" x14ac:dyDescent="0.2">
      <c r="BC13522" s="6"/>
    </row>
    <row r="13523" spans="55:55" hidden="1" x14ac:dyDescent="0.2">
      <c r="BC13523" s="6"/>
    </row>
    <row r="13524" spans="55:55" hidden="1" x14ac:dyDescent="0.2">
      <c r="BC13524" s="6"/>
    </row>
    <row r="13525" spans="55:55" hidden="1" x14ac:dyDescent="0.2">
      <c r="BC13525" s="6"/>
    </row>
    <row r="13526" spans="55:55" hidden="1" x14ac:dyDescent="0.2">
      <c r="BC13526" s="6"/>
    </row>
    <row r="13527" spans="55:55" hidden="1" x14ac:dyDescent="0.2">
      <c r="BC13527" s="6"/>
    </row>
    <row r="13528" spans="55:55" hidden="1" x14ac:dyDescent="0.2">
      <c r="BC13528" s="6"/>
    </row>
    <row r="13529" spans="55:55" hidden="1" x14ac:dyDescent="0.2">
      <c r="BC13529" s="6"/>
    </row>
    <row r="13530" spans="55:55" hidden="1" x14ac:dyDescent="0.2">
      <c r="BC13530" s="6"/>
    </row>
    <row r="13531" spans="55:55" hidden="1" x14ac:dyDescent="0.2">
      <c r="BC13531" s="6"/>
    </row>
    <row r="13532" spans="55:55" hidden="1" x14ac:dyDescent="0.2">
      <c r="BC13532" s="6"/>
    </row>
    <row r="13533" spans="55:55" hidden="1" x14ac:dyDescent="0.2">
      <c r="BC13533" s="6"/>
    </row>
    <row r="13534" spans="55:55" hidden="1" x14ac:dyDescent="0.2">
      <c r="BC13534" s="6"/>
    </row>
    <row r="13535" spans="55:55" hidden="1" x14ac:dyDescent="0.2">
      <c r="BC13535" s="6"/>
    </row>
    <row r="13536" spans="55:55" hidden="1" x14ac:dyDescent="0.2">
      <c r="BC13536" s="6"/>
    </row>
    <row r="13537" spans="55:55" hidden="1" x14ac:dyDescent="0.2">
      <c r="BC13537" s="6"/>
    </row>
    <row r="13538" spans="55:55" hidden="1" x14ac:dyDescent="0.2">
      <c r="BC13538" s="6"/>
    </row>
    <row r="13539" spans="55:55" hidden="1" x14ac:dyDescent="0.2">
      <c r="BC13539" s="6"/>
    </row>
    <row r="13540" spans="55:55" hidden="1" x14ac:dyDescent="0.2">
      <c r="BC13540" s="6"/>
    </row>
    <row r="13541" spans="55:55" hidden="1" x14ac:dyDescent="0.2">
      <c r="BC13541" s="6"/>
    </row>
    <row r="13542" spans="55:55" hidden="1" x14ac:dyDescent="0.2">
      <c r="BC13542" s="6"/>
    </row>
    <row r="13543" spans="55:55" hidden="1" x14ac:dyDescent="0.2">
      <c r="BC13543" s="6"/>
    </row>
    <row r="13544" spans="55:55" hidden="1" x14ac:dyDescent="0.2">
      <c r="BC13544" s="6"/>
    </row>
    <row r="13545" spans="55:55" hidden="1" x14ac:dyDescent="0.2">
      <c r="BC13545" s="6"/>
    </row>
    <row r="13546" spans="55:55" hidden="1" x14ac:dyDescent="0.2">
      <c r="BC13546" s="6"/>
    </row>
    <row r="13547" spans="55:55" hidden="1" x14ac:dyDescent="0.2">
      <c r="BC13547" s="6"/>
    </row>
    <row r="13548" spans="55:55" hidden="1" x14ac:dyDescent="0.2">
      <c r="BC13548" s="6"/>
    </row>
    <row r="13549" spans="55:55" hidden="1" x14ac:dyDescent="0.2">
      <c r="BC13549" s="6"/>
    </row>
    <row r="13550" spans="55:55" hidden="1" x14ac:dyDescent="0.2">
      <c r="BC13550" s="6"/>
    </row>
    <row r="13551" spans="55:55" hidden="1" x14ac:dyDescent="0.2">
      <c r="BC13551" s="6"/>
    </row>
    <row r="13552" spans="55:55" hidden="1" x14ac:dyDescent="0.2">
      <c r="BC13552" s="6"/>
    </row>
    <row r="13553" spans="55:55" hidden="1" x14ac:dyDescent="0.2">
      <c r="BC13553" s="6"/>
    </row>
    <row r="13554" spans="55:55" hidden="1" x14ac:dyDescent="0.2">
      <c r="BC13554" s="6"/>
    </row>
    <row r="13555" spans="55:55" hidden="1" x14ac:dyDescent="0.2">
      <c r="BC13555" s="6"/>
    </row>
    <row r="13556" spans="55:55" hidden="1" x14ac:dyDescent="0.2">
      <c r="BC13556" s="6"/>
    </row>
    <row r="13557" spans="55:55" hidden="1" x14ac:dyDescent="0.2">
      <c r="BC13557" s="6"/>
    </row>
    <row r="13558" spans="55:55" hidden="1" x14ac:dyDescent="0.2">
      <c r="BC13558" s="6"/>
    </row>
    <row r="13559" spans="55:55" hidden="1" x14ac:dyDescent="0.2">
      <c r="BC13559" s="6"/>
    </row>
    <row r="13560" spans="55:55" hidden="1" x14ac:dyDescent="0.2">
      <c r="BC13560" s="6"/>
    </row>
    <row r="13561" spans="55:55" hidden="1" x14ac:dyDescent="0.2">
      <c r="BC13561" s="6"/>
    </row>
    <row r="13562" spans="55:55" hidden="1" x14ac:dyDescent="0.2">
      <c r="BC13562" s="6"/>
    </row>
    <row r="13563" spans="55:55" hidden="1" x14ac:dyDescent="0.2">
      <c r="BC13563" s="6"/>
    </row>
    <row r="13564" spans="55:55" hidden="1" x14ac:dyDescent="0.2">
      <c r="BC13564" s="6"/>
    </row>
    <row r="13565" spans="55:55" hidden="1" x14ac:dyDescent="0.2">
      <c r="BC13565" s="6"/>
    </row>
    <row r="13566" spans="55:55" hidden="1" x14ac:dyDescent="0.2">
      <c r="BC13566" s="6"/>
    </row>
    <row r="13567" spans="55:55" hidden="1" x14ac:dyDescent="0.2">
      <c r="BC13567" s="6"/>
    </row>
    <row r="13568" spans="55:55" hidden="1" x14ac:dyDescent="0.2">
      <c r="BC13568" s="6"/>
    </row>
    <row r="13569" spans="55:55" hidden="1" x14ac:dyDescent="0.2">
      <c r="BC13569" s="6"/>
    </row>
    <row r="13570" spans="55:55" hidden="1" x14ac:dyDescent="0.2">
      <c r="BC13570" s="6"/>
    </row>
    <row r="13571" spans="55:55" hidden="1" x14ac:dyDescent="0.2">
      <c r="BC13571" s="6"/>
    </row>
    <row r="13572" spans="55:55" hidden="1" x14ac:dyDescent="0.2">
      <c r="BC13572" s="6"/>
    </row>
    <row r="13573" spans="55:55" hidden="1" x14ac:dyDescent="0.2">
      <c r="BC13573" s="6"/>
    </row>
    <row r="13574" spans="55:55" hidden="1" x14ac:dyDescent="0.2">
      <c r="BC13574" s="6"/>
    </row>
    <row r="13575" spans="55:55" hidden="1" x14ac:dyDescent="0.2">
      <c r="BC13575" s="6"/>
    </row>
    <row r="13576" spans="55:55" hidden="1" x14ac:dyDescent="0.2">
      <c r="BC13576" s="6"/>
    </row>
    <row r="13577" spans="55:55" hidden="1" x14ac:dyDescent="0.2">
      <c r="BC13577" s="6"/>
    </row>
    <row r="13578" spans="55:55" hidden="1" x14ac:dyDescent="0.2">
      <c r="BC13578" s="6"/>
    </row>
    <row r="13579" spans="55:55" hidden="1" x14ac:dyDescent="0.2">
      <c r="BC13579" s="6"/>
    </row>
    <row r="13580" spans="55:55" hidden="1" x14ac:dyDescent="0.2">
      <c r="BC13580" s="6"/>
    </row>
    <row r="13581" spans="55:55" hidden="1" x14ac:dyDescent="0.2">
      <c r="BC13581" s="6"/>
    </row>
    <row r="13582" spans="55:55" hidden="1" x14ac:dyDescent="0.2">
      <c r="BC13582" s="6"/>
    </row>
    <row r="13583" spans="55:55" hidden="1" x14ac:dyDescent="0.2">
      <c r="BC13583" s="6"/>
    </row>
    <row r="13584" spans="55:55" hidden="1" x14ac:dyDescent="0.2">
      <c r="BC13584" s="6"/>
    </row>
    <row r="13585" spans="55:55" hidden="1" x14ac:dyDescent="0.2">
      <c r="BC13585" s="6"/>
    </row>
    <row r="13586" spans="55:55" hidden="1" x14ac:dyDescent="0.2">
      <c r="BC13586" s="6"/>
    </row>
    <row r="13587" spans="55:55" hidden="1" x14ac:dyDescent="0.2">
      <c r="BC13587" s="6"/>
    </row>
    <row r="13588" spans="55:55" hidden="1" x14ac:dyDescent="0.2">
      <c r="BC13588" s="6"/>
    </row>
    <row r="13589" spans="55:55" hidden="1" x14ac:dyDescent="0.2">
      <c r="BC13589" s="6"/>
    </row>
    <row r="13590" spans="55:55" hidden="1" x14ac:dyDescent="0.2">
      <c r="BC13590" s="6"/>
    </row>
    <row r="13591" spans="55:55" hidden="1" x14ac:dyDescent="0.2">
      <c r="BC13591" s="6"/>
    </row>
    <row r="13592" spans="55:55" hidden="1" x14ac:dyDescent="0.2">
      <c r="BC13592" s="6"/>
    </row>
    <row r="13593" spans="55:55" hidden="1" x14ac:dyDescent="0.2">
      <c r="BC13593" s="6"/>
    </row>
    <row r="13594" spans="55:55" hidden="1" x14ac:dyDescent="0.2">
      <c r="BC13594" s="6"/>
    </row>
    <row r="13595" spans="55:55" hidden="1" x14ac:dyDescent="0.2">
      <c r="BC13595" s="6"/>
    </row>
    <row r="13596" spans="55:55" hidden="1" x14ac:dyDescent="0.2">
      <c r="BC13596" s="6"/>
    </row>
    <row r="13597" spans="55:55" hidden="1" x14ac:dyDescent="0.2">
      <c r="BC13597" s="6"/>
    </row>
    <row r="13598" spans="55:55" hidden="1" x14ac:dyDescent="0.2">
      <c r="BC13598" s="6"/>
    </row>
    <row r="13599" spans="55:55" hidden="1" x14ac:dyDescent="0.2">
      <c r="BC13599" s="6"/>
    </row>
    <row r="13600" spans="55:55" hidden="1" x14ac:dyDescent="0.2">
      <c r="BC13600" s="6"/>
    </row>
    <row r="13601" spans="55:55" hidden="1" x14ac:dyDescent="0.2">
      <c r="BC13601" s="6"/>
    </row>
    <row r="13602" spans="55:55" hidden="1" x14ac:dyDescent="0.2">
      <c r="BC13602" s="6"/>
    </row>
    <row r="13603" spans="55:55" hidden="1" x14ac:dyDescent="0.2">
      <c r="BC13603" s="6"/>
    </row>
    <row r="13604" spans="55:55" hidden="1" x14ac:dyDescent="0.2">
      <c r="BC13604" s="6"/>
    </row>
    <row r="13605" spans="55:55" hidden="1" x14ac:dyDescent="0.2">
      <c r="BC13605" s="6"/>
    </row>
    <row r="13606" spans="55:55" hidden="1" x14ac:dyDescent="0.2">
      <c r="BC13606" s="6"/>
    </row>
    <row r="13607" spans="55:55" hidden="1" x14ac:dyDescent="0.2">
      <c r="BC13607" s="6"/>
    </row>
    <row r="13608" spans="55:55" hidden="1" x14ac:dyDescent="0.2">
      <c r="BC13608" s="6"/>
    </row>
    <row r="13609" spans="55:55" hidden="1" x14ac:dyDescent="0.2">
      <c r="BC13609" s="6"/>
    </row>
    <row r="13610" spans="55:55" hidden="1" x14ac:dyDescent="0.2">
      <c r="BC13610" s="6"/>
    </row>
    <row r="13611" spans="55:55" hidden="1" x14ac:dyDescent="0.2">
      <c r="BC13611" s="6"/>
    </row>
    <row r="13612" spans="55:55" hidden="1" x14ac:dyDescent="0.2">
      <c r="BC13612" s="6"/>
    </row>
    <row r="13613" spans="55:55" hidden="1" x14ac:dyDescent="0.2">
      <c r="BC13613" s="6"/>
    </row>
    <row r="13614" spans="55:55" hidden="1" x14ac:dyDescent="0.2">
      <c r="BC13614" s="6"/>
    </row>
    <row r="13615" spans="55:55" hidden="1" x14ac:dyDescent="0.2">
      <c r="BC13615" s="6"/>
    </row>
    <row r="13616" spans="55:55" hidden="1" x14ac:dyDescent="0.2">
      <c r="BC13616" s="6"/>
    </row>
    <row r="13617" spans="55:55" hidden="1" x14ac:dyDescent="0.2">
      <c r="BC13617" s="6"/>
    </row>
    <row r="13618" spans="55:55" hidden="1" x14ac:dyDescent="0.2">
      <c r="BC13618" s="6"/>
    </row>
    <row r="13619" spans="55:55" hidden="1" x14ac:dyDescent="0.2">
      <c r="BC13619" s="6"/>
    </row>
    <row r="13620" spans="55:55" hidden="1" x14ac:dyDescent="0.2">
      <c r="BC13620" s="6"/>
    </row>
    <row r="13621" spans="55:55" hidden="1" x14ac:dyDescent="0.2">
      <c r="BC13621" s="6"/>
    </row>
    <row r="13622" spans="55:55" hidden="1" x14ac:dyDescent="0.2">
      <c r="BC13622" s="6"/>
    </row>
    <row r="13623" spans="55:55" hidden="1" x14ac:dyDescent="0.2">
      <c r="BC13623" s="6"/>
    </row>
    <row r="13624" spans="55:55" hidden="1" x14ac:dyDescent="0.2">
      <c r="BC13624" s="6"/>
    </row>
    <row r="13625" spans="55:55" hidden="1" x14ac:dyDescent="0.2">
      <c r="BC13625" s="6"/>
    </row>
    <row r="13626" spans="55:55" hidden="1" x14ac:dyDescent="0.2">
      <c r="BC13626" s="6"/>
    </row>
    <row r="13627" spans="55:55" hidden="1" x14ac:dyDescent="0.2">
      <c r="BC13627" s="6"/>
    </row>
    <row r="13628" spans="55:55" hidden="1" x14ac:dyDescent="0.2">
      <c r="BC13628" s="6"/>
    </row>
    <row r="13629" spans="55:55" hidden="1" x14ac:dyDescent="0.2">
      <c r="BC13629" s="6"/>
    </row>
    <row r="13630" spans="55:55" hidden="1" x14ac:dyDescent="0.2">
      <c r="BC13630" s="6"/>
    </row>
    <row r="13631" spans="55:55" hidden="1" x14ac:dyDescent="0.2">
      <c r="BC13631" s="6"/>
    </row>
    <row r="13632" spans="55:55" hidden="1" x14ac:dyDescent="0.2">
      <c r="BC13632" s="6"/>
    </row>
    <row r="13633" spans="55:55" hidden="1" x14ac:dyDescent="0.2">
      <c r="BC13633" s="6"/>
    </row>
    <row r="13634" spans="55:55" hidden="1" x14ac:dyDescent="0.2">
      <c r="BC13634" s="6"/>
    </row>
    <row r="13635" spans="55:55" hidden="1" x14ac:dyDescent="0.2">
      <c r="BC13635" s="6"/>
    </row>
    <row r="13636" spans="55:55" hidden="1" x14ac:dyDescent="0.2">
      <c r="BC13636" s="6"/>
    </row>
    <row r="13637" spans="55:55" hidden="1" x14ac:dyDescent="0.2">
      <c r="BC13637" s="6"/>
    </row>
    <row r="13638" spans="55:55" hidden="1" x14ac:dyDescent="0.2">
      <c r="BC13638" s="6"/>
    </row>
    <row r="13639" spans="55:55" hidden="1" x14ac:dyDescent="0.2">
      <c r="BC13639" s="6"/>
    </row>
    <row r="13640" spans="55:55" hidden="1" x14ac:dyDescent="0.2">
      <c r="BC13640" s="6"/>
    </row>
    <row r="13641" spans="55:55" hidden="1" x14ac:dyDescent="0.2">
      <c r="BC13641" s="6"/>
    </row>
    <row r="13642" spans="55:55" hidden="1" x14ac:dyDescent="0.2">
      <c r="BC13642" s="6"/>
    </row>
    <row r="13643" spans="55:55" hidden="1" x14ac:dyDescent="0.2">
      <c r="BC13643" s="6"/>
    </row>
    <row r="13644" spans="55:55" hidden="1" x14ac:dyDescent="0.2">
      <c r="BC13644" s="6"/>
    </row>
    <row r="13645" spans="55:55" hidden="1" x14ac:dyDescent="0.2">
      <c r="BC13645" s="6"/>
    </row>
    <row r="13646" spans="55:55" hidden="1" x14ac:dyDescent="0.2">
      <c r="BC13646" s="6"/>
    </row>
    <row r="13647" spans="55:55" hidden="1" x14ac:dyDescent="0.2">
      <c r="BC13647" s="6"/>
    </row>
    <row r="13648" spans="55:55" hidden="1" x14ac:dyDescent="0.2">
      <c r="BC13648" s="6"/>
    </row>
    <row r="13649" spans="55:55" hidden="1" x14ac:dyDescent="0.2">
      <c r="BC13649" s="6"/>
    </row>
    <row r="13650" spans="55:55" hidden="1" x14ac:dyDescent="0.2">
      <c r="BC13650" s="6"/>
    </row>
    <row r="13651" spans="55:55" hidden="1" x14ac:dyDescent="0.2">
      <c r="BC13651" s="6"/>
    </row>
    <row r="13652" spans="55:55" hidden="1" x14ac:dyDescent="0.2">
      <c r="BC13652" s="6"/>
    </row>
    <row r="13653" spans="55:55" hidden="1" x14ac:dyDescent="0.2">
      <c r="BC13653" s="6"/>
    </row>
    <row r="13654" spans="55:55" hidden="1" x14ac:dyDescent="0.2">
      <c r="BC13654" s="6"/>
    </row>
    <row r="13655" spans="55:55" hidden="1" x14ac:dyDescent="0.2">
      <c r="BC13655" s="6"/>
    </row>
    <row r="13656" spans="55:55" hidden="1" x14ac:dyDescent="0.2">
      <c r="BC13656" s="6"/>
    </row>
    <row r="13657" spans="55:55" hidden="1" x14ac:dyDescent="0.2">
      <c r="BC13657" s="6"/>
    </row>
    <row r="13658" spans="55:55" hidden="1" x14ac:dyDescent="0.2">
      <c r="BC13658" s="6"/>
    </row>
    <row r="13659" spans="55:55" hidden="1" x14ac:dyDescent="0.2">
      <c r="BC13659" s="6"/>
    </row>
    <row r="13660" spans="55:55" hidden="1" x14ac:dyDescent="0.2">
      <c r="BC13660" s="6"/>
    </row>
    <row r="13661" spans="55:55" hidden="1" x14ac:dyDescent="0.2">
      <c r="BC13661" s="6"/>
    </row>
    <row r="13662" spans="55:55" hidden="1" x14ac:dyDescent="0.2">
      <c r="BC13662" s="6"/>
    </row>
    <row r="13663" spans="55:55" hidden="1" x14ac:dyDescent="0.2">
      <c r="BC13663" s="6"/>
    </row>
    <row r="13664" spans="55:55" hidden="1" x14ac:dyDescent="0.2">
      <c r="BC13664" s="6"/>
    </row>
    <row r="13665" spans="55:55" hidden="1" x14ac:dyDescent="0.2">
      <c r="BC13665" s="6"/>
    </row>
    <row r="13666" spans="55:55" hidden="1" x14ac:dyDescent="0.2">
      <c r="BC13666" s="6"/>
    </row>
    <row r="13667" spans="55:55" hidden="1" x14ac:dyDescent="0.2">
      <c r="BC13667" s="6"/>
    </row>
    <row r="13668" spans="55:55" hidden="1" x14ac:dyDescent="0.2">
      <c r="BC13668" s="6"/>
    </row>
    <row r="13669" spans="55:55" hidden="1" x14ac:dyDescent="0.2">
      <c r="BC13669" s="6"/>
    </row>
    <row r="13670" spans="55:55" hidden="1" x14ac:dyDescent="0.2">
      <c r="BC13670" s="6"/>
    </row>
    <row r="13671" spans="55:55" hidden="1" x14ac:dyDescent="0.2">
      <c r="BC13671" s="6"/>
    </row>
    <row r="13672" spans="55:55" hidden="1" x14ac:dyDescent="0.2">
      <c r="BC13672" s="6"/>
    </row>
    <row r="13673" spans="55:55" hidden="1" x14ac:dyDescent="0.2">
      <c r="BC13673" s="6"/>
    </row>
    <row r="13674" spans="55:55" hidden="1" x14ac:dyDescent="0.2">
      <c r="BC13674" s="6"/>
    </row>
    <row r="13675" spans="55:55" hidden="1" x14ac:dyDescent="0.2">
      <c r="BC13675" s="6"/>
    </row>
    <row r="13676" spans="55:55" hidden="1" x14ac:dyDescent="0.2">
      <c r="BC13676" s="6"/>
    </row>
    <row r="13677" spans="55:55" hidden="1" x14ac:dyDescent="0.2">
      <c r="BC13677" s="6"/>
    </row>
    <row r="13678" spans="55:55" hidden="1" x14ac:dyDescent="0.2">
      <c r="BC13678" s="6"/>
    </row>
    <row r="13679" spans="55:55" hidden="1" x14ac:dyDescent="0.2">
      <c r="BC13679" s="6"/>
    </row>
    <row r="13680" spans="55:55" hidden="1" x14ac:dyDescent="0.2">
      <c r="BC13680" s="6"/>
    </row>
    <row r="13681" spans="55:55" hidden="1" x14ac:dyDescent="0.2">
      <c r="BC13681" s="6"/>
    </row>
    <row r="13682" spans="55:55" hidden="1" x14ac:dyDescent="0.2">
      <c r="BC13682" s="6"/>
    </row>
    <row r="13683" spans="55:55" hidden="1" x14ac:dyDescent="0.2">
      <c r="BC13683" s="6"/>
    </row>
    <row r="13684" spans="55:55" hidden="1" x14ac:dyDescent="0.2">
      <c r="BC13684" s="6"/>
    </row>
    <row r="13685" spans="55:55" hidden="1" x14ac:dyDescent="0.2">
      <c r="BC13685" s="6"/>
    </row>
    <row r="13686" spans="55:55" hidden="1" x14ac:dyDescent="0.2">
      <c r="BC13686" s="6"/>
    </row>
    <row r="13687" spans="55:55" hidden="1" x14ac:dyDescent="0.2">
      <c r="BC13687" s="6"/>
    </row>
    <row r="13688" spans="55:55" hidden="1" x14ac:dyDescent="0.2">
      <c r="BC13688" s="6"/>
    </row>
    <row r="13689" spans="55:55" hidden="1" x14ac:dyDescent="0.2">
      <c r="BC13689" s="6"/>
    </row>
    <row r="13690" spans="55:55" hidden="1" x14ac:dyDescent="0.2">
      <c r="BC13690" s="6"/>
    </row>
    <row r="13691" spans="55:55" hidden="1" x14ac:dyDescent="0.2">
      <c r="BC13691" s="6"/>
    </row>
    <row r="13692" spans="55:55" hidden="1" x14ac:dyDescent="0.2">
      <c r="BC13692" s="6"/>
    </row>
    <row r="13693" spans="55:55" hidden="1" x14ac:dyDescent="0.2">
      <c r="BC13693" s="6"/>
    </row>
    <row r="13694" spans="55:55" hidden="1" x14ac:dyDescent="0.2">
      <c r="BC13694" s="6"/>
    </row>
    <row r="13695" spans="55:55" hidden="1" x14ac:dyDescent="0.2">
      <c r="BC13695" s="6"/>
    </row>
    <row r="13696" spans="55:55" hidden="1" x14ac:dyDescent="0.2">
      <c r="BC13696" s="6"/>
    </row>
    <row r="13697" spans="55:55" hidden="1" x14ac:dyDescent="0.2">
      <c r="BC13697" s="6"/>
    </row>
    <row r="13698" spans="55:55" hidden="1" x14ac:dyDescent="0.2">
      <c r="BC13698" s="6"/>
    </row>
    <row r="13699" spans="55:55" hidden="1" x14ac:dyDescent="0.2">
      <c r="BC13699" s="6"/>
    </row>
    <row r="13700" spans="55:55" hidden="1" x14ac:dyDescent="0.2">
      <c r="BC13700" s="6"/>
    </row>
    <row r="13701" spans="55:55" hidden="1" x14ac:dyDescent="0.2">
      <c r="BC13701" s="6"/>
    </row>
    <row r="13702" spans="55:55" hidden="1" x14ac:dyDescent="0.2">
      <c r="BC13702" s="6"/>
    </row>
    <row r="13703" spans="55:55" hidden="1" x14ac:dyDescent="0.2">
      <c r="BC13703" s="6"/>
    </row>
    <row r="13704" spans="55:55" hidden="1" x14ac:dyDescent="0.2">
      <c r="BC13704" s="6"/>
    </row>
    <row r="13705" spans="55:55" hidden="1" x14ac:dyDescent="0.2">
      <c r="BC13705" s="6"/>
    </row>
    <row r="13706" spans="55:55" hidden="1" x14ac:dyDescent="0.2">
      <c r="BC13706" s="6"/>
    </row>
    <row r="13707" spans="55:55" hidden="1" x14ac:dyDescent="0.2">
      <c r="BC13707" s="6"/>
    </row>
    <row r="13708" spans="55:55" hidden="1" x14ac:dyDescent="0.2">
      <c r="BC13708" s="6"/>
    </row>
    <row r="13709" spans="55:55" hidden="1" x14ac:dyDescent="0.2">
      <c r="BC13709" s="6"/>
    </row>
    <row r="13710" spans="55:55" hidden="1" x14ac:dyDescent="0.2">
      <c r="BC13710" s="6"/>
    </row>
    <row r="13711" spans="55:55" hidden="1" x14ac:dyDescent="0.2">
      <c r="BC13711" s="6"/>
    </row>
    <row r="13712" spans="55:55" hidden="1" x14ac:dyDescent="0.2">
      <c r="BC13712" s="6"/>
    </row>
    <row r="13713" spans="55:55" hidden="1" x14ac:dyDescent="0.2">
      <c r="BC13713" s="6"/>
    </row>
    <row r="13714" spans="55:55" hidden="1" x14ac:dyDescent="0.2">
      <c r="BC13714" s="6"/>
    </row>
    <row r="13715" spans="55:55" hidden="1" x14ac:dyDescent="0.2">
      <c r="BC13715" s="6"/>
    </row>
    <row r="13716" spans="55:55" hidden="1" x14ac:dyDescent="0.2">
      <c r="BC13716" s="6"/>
    </row>
    <row r="13717" spans="55:55" hidden="1" x14ac:dyDescent="0.2">
      <c r="BC13717" s="6"/>
    </row>
    <row r="13718" spans="55:55" hidden="1" x14ac:dyDescent="0.2">
      <c r="BC13718" s="6"/>
    </row>
    <row r="13719" spans="55:55" hidden="1" x14ac:dyDescent="0.2">
      <c r="BC13719" s="6"/>
    </row>
    <row r="13720" spans="55:55" hidden="1" x14ac:dyDescent="0.2">
      <c r="BC13720" s="6"/>
    </row>
    <row r="13721" spans="55:55" hidden="1" x14ac:dyDescent="0.2">
      <c r="BC13721" s="6"/>
    </row>
    <row r="13722" spans="55:55" hidden="1" x14ac:dyDescent="0.2">
      <c r="BC13722" s="6"/>
    </row>
    <row r="13723" spans="55:55" hidden="1" x14ac:dyDescent="0.2">
      <c r="BC13723" s="6"/>
    </row>
    <row r="13724" spans="55:55" hidden="1" x14ac:dyDescent="0.2">
      <c r="BC13724" s="6"/>
    </row>
    <row r="13725" spans="55:55" hidden="1" x14ac:dyDescent="0.2">
      <c r="BC13725" s="6"/>
    </row>
    <row r="13726" spans="55:55" hidden="1" x14ac:dyDescent="0.2">
      <c r="BC13726" s="6"/>
    </row>
    <row r="13727" spans="55:55" hidden="1" x14ac:dyDescent="0.2">
      <c r="BC13727" s="6"/>
    </row>
    <row r="13728" spans="55:55" hidden="1" x14ac:dyDescent="0.2">
      <c r="BC13728" s="6"/>
    </row>
    <row r="13729" spans="55:55" hidden="1" x14ac:dyDescent="0.2">
      <c r="BC13729" s="6"/>
    </row>
    <row r="13730" spans="55:55" hidden="1" x14ac:dyDescent="0.2">
      <c r="BC13730" s="6"/>
    </row>
    <row r="13731" spans="55:55" hidden="1" x14ac:dyDescent="0.2">
      <c r="BC13731" s="6"/>
    </row>
    <row r="13732" spans="55:55" hidden="1" x14ac:dyDescent="0.2">
      <c r="BC13732" s="6"/>
    </row>
    <row r="13733" spans="55:55" hidden="1" x14ac:dyDescent="0.2">
      <c r="BC13733" s="6"/>
    </row>
    <row r="13734" spans="55:55" hidden="1" x14ac:dyDescent="0.2">
      <c r="BC13734" s="6"/>
    </row>
    <row r="13735" spans="55:55" hidden="1" x14ac:dyDescent="0.2">
      <c r="BC13735" s="6"/>
    </row>
    <row r="13736" spans="55:55" hidden="1" x14ac:dyDescent="0.2">
      <c r="BC13736" s="6"/>
    </row>
    <row r="13737" spans="55:55" hidden="1" x14ac:dyDescent="0.2">
      <c r="BC13737" s="6"/>
    </row>
    <row r="13738" spans="55:55" hidden="1" x14ac:dyDescent="0.2">
      <c r="BC13738" s="6"/>
    </row>
    <row r="13739" spans="55:55" hidden="1" x14ac:dyDescent="0.2">
      <c r="BC13739" s="6"/>
    </row>
    <row r="13740" spans="55:55" hidden="1" x14ac:dyDescent="0.2">
      <c r="BC13740" s="6"/>
    </row>
    <row r="13741" spans="55:55" hidden="1" x14ac:dyDescent="0.2">
      <c r="BC13741" s="6"/>
    </row>
    <row r="13742" spans="55:55" hidden="1" x14ac:dyDescent="0.2">
      <c r="BC13742" s="6"/>
    </row>
    <row r="13743" spans="55:55" hidden="1" x14ac:dyDescent="0.2">
      <c r="BC13743" s="6"/>
    </row>
    <row r="13744" spans="55:55" hidden="1" x14ac:dyDescent="0.2">
      <c r="BC13744" s="6"/>
    </row>
    <row r="13745" spans="55:55" hidden="1" x14ac:dyDescent="0.2">
      <c r="BC13745" s="6"/>
    </row>
    <row r="13746" spans="55:55" hidden="1" x14ac:dyDescent="0.2">
      <c r="BC13746" s="6"/>
    </row>
    <row r="13747" spans="55:55" hidden="1" x14ac:dyDescent="0.2">
      <c r="BC13747" s="6"/>
    </row>
    <row r="13748" spans="55:55" hidden="1" x14ac:dyDescent="0.2">
      <c r="BC13748" s="6"/>
    </row>
    <row r="13749" spans="55:55" hidden="1" x14ac:dyDescent="0.2">
      <c r="BC13749" s="6"/>
    </row>
    <row r="13750" spans="55:55" hidden="1" x14ac:dyDescent="0.2">
      <c r="BC13750" s="6"/>
    </row>
    <row r="13751" spans="55:55" hidden="1" x14ac:dyDescent="0.2">
      <c r="BC13751" s="6"/>
    </row>
    <row r="13752" spans="55:55" hidden="1" x14ac:dyDescent="0.2">
      <c r="BC13752" s="6"/>
    </row>
    <row r="13753" spans="55:55" hidden="1" x14ac:dyDescent="0.2">
      <c r="BC13753" s="6"/>
    </row>
    <row r="13754" spans="55:55" hidden="1" x14ac:dyDescent="0.2">
      <c r="BC13754" s="6"/>
    </row>
    <row r="13755" spans="55:55" hidden="1" x14ac:dyDescent="0.2">
      <c r="BC13755" s="6"/>
    </row>
    <row r="13756" spans="55:55" hidden="1" x14ac:dyDescent="0.2">
      <c r="BC13756" s="6"/>
    </row>
    <row r="13757" spans="55:55" hidden="1" x14ac:dyDescent="0.2">
      <c r="BC13757" s="6"/>
    </row>
    <row r="13758" spans="55:55" hidden="1" x14ac:dyDescent="0.2">
      <c r="BC13758" s="6"/>
    </row>
    <row r="13759" spans="55:55" hidden="1" x14ac:dyDescent="0.2">
      <c r="BC13759" s="6"/>
    </row>
    <row r="13760" spans="55:55" hidden="1" x14ac:dyDescent="0.2">
      <c r="BC13760" s="6"/>
    </row>
    <row r="13761" spans="55:55" hidden="1" x14ac:dyDescent="0.2">
      <c r="BC13761" s="6"/>
    </row>
    <row r="13762" spans="55:55" hidden="1" x14ac:dyDescent="0.2">
      <c r="BC13762" s="6"/>
    </row>
    <row r="13763" spans="55:55" hidden="1" x14ac:dyDescent="0.2">
      <c r="BC13763" s="6"/>
    </row>
    <row r="13764" spans="55:55" hidden="1" x14ac:dyDescent="0.2">
      <c r="BC13764" s="6"/>
    </row>
    <row r="13765" spans="55:55" hidden="1" x14ac:dyDescent="0.2">
      <c r="BC13765" s="6"/>
    </row>
    <row r="13766" spans="55:55" hidden="1" x14ac:dyDescent="0.2">
      <c r="BC13766" s="6"/>
    </row>
    <row r="13767" spans="55:55" hidden="1" x14ac:dyDescent="0.2">
      <c r="BC13767" s="6"/>
    </row>
    <row r="13768" spans="55:55" hidden="1" x14ac:dyDescent="0.2">
      <c r="BC13768" s="6"/>
    </row>
    <row r="13769" spans="55:55" hidden="1" x14ac:dyDescent="0.2">
      <c r="BC13769" s="6"/>
    </row>
    <row r="13770" spans="55:55" hidden="1" x14ac:dyDescent="0.2">
      <c r="BC13770" s="6"/>
    </row>
    <row r="13771" spans="55:55" hidden="1" x14ac:dyDescent="0.2">
      <c r="BC13771" s="6"/>
    </row>
    <row r="13772" spans="55:55" hidden="1" x14ac:dyDescent="0.2">
      <c r="BC13772" s="6"/>
    </row>
    <row r="13773" spans="55:55" hidden="1" x14ac:dyDescent="0.2">
      <c r="BC13773" s="6"/>
    </row>
    <row r="13774" spans="55:55" hidden="1" x14ac:dyDescent="0.2">
      <c r="BC13774" s="6"/>
    </row>
    <row r="13775" spans="55:55" hidden="1" x14ac:dyDescent="0.2">
      <c r="BC13775" s="6"/>
    </row>
    <row r="13776" spans="55:55" hidden="1" x14ac:dyDescent="0.2">
      <c r="BC13776" s="6"/>
    </row>
    <row r="13777" spans="55:55" hidden="1" x14ac:dyDescent="0.2">
      <c r="BC13777" s="6"/>
    </row>
    <row r="13778" spans="55:55" hidden="1" x14ac:dyDescent="0.2">
      <c r="BC13778" s="6"/>
    </row>
    <row r="13779" spans="55:55" hidden="1" x14ac:dyDescent="0.2">
      <c r="BC13779" s="6"/>
    </row>
    <row r="13780" spans="55:55" hidden="1" x14ac:dyDescent="0.2">
      <c r="BC13780" s="6"/>
    </row>
    <row r="13781" spans="55:55" hidden="1" x14ac:dyDescent="0.2">
      <c r="BC13781" s="6"/>
    </row>
    <row r="13782" spans="55:55" hidden="1" x14ac:dyDescent="0.2">
      <c r="BC13782" s="6"/>
    </row>
    <row r="13783" spans="55:55" hidden="1" x14ac:dyDescent="0.2">
      <c r="BC13783" s="6"/>
    </row>
    <row r="13784" spans="55:55" hidden="1" x14ac:dyDescent="0.2">
      <c r="BC13784" s="6"/>
    </row>
    <row r="13785" spans="55:55" hidden="1" x14ac:dyDescent="0.2">
      <c r="BC13785" s="6"/>
    </row>
    <row r="13786" spans="55:55" hidden="1" x14ac:dyDescent="0.2">
      <c r="BC13786" s="6"/>
    </row>
    <row r="13787" spans="55:55" hidden="1" x14ac:dyDescent="0.2">
      <c r="BC13787" s="6"/>
    </row>
    <row r="13788" spans="55:55" hidden="1" x14ac:dyDescent="0.2">
      <c r="BC13788" s="6"/>
    </row>
    <row r="13789" spans="55:55" hidden="1" x14ac:dyDescent="0.2">
      <c r="BC13789" s="6"/>
    </row>
    <row r="13790" spans="55:55" hidden="1" x14ac:dyDescent="0.2">
      <c r="BC13790" s="6"/>
    </row>
    <row r="13791" spans="55:55" hidden="1" x14ac:dyDescent="0.2">
      <c r="BC13791" s="6"/>
    </row>
    <row r="13792" spans="55:55" hidden="1" x14ac:dyDescent="0.2">
      <c r="BC13792" s="6"/>
    </row>
    <row r="13793" spans="55:55" hidden="1" x14ac:dyDescent="0.2">
      <c r="BC13793" s="6"/>
    </row>
    <row r="13794" spans="55:55" hidden="1" x14ac:dyDescent="0.2">
      <c r="BC13794" s="6"/>
    </row>
    <row r="13795" spans="55:55" hidden="1" x14ac:dyDescent="0.2">
      <c r="BC13795" s="6"/>
    </row>
    <row r="13796" spans="55:55" hidden="1" x14ac:dyDescent="0.2">
      <c r="BC13796" s="6"/>
    </row>
    <row r="13797" spans="55:55" hidden="1" x14ac:dyDescent="0.2">
      <c r="BC13797" s="6"/>
    </row>
    <row r="13798" spans="55:55" hidden="1" x14ac:dyDescent="0.2">
      <c r="BC13798" s="6"/>
    </row>
    <row r="13799" spans="55:55" hidden="1" x14ac:dyDescent="0.2">
      <c r="BC13799" s="6"/>
    </row>
    <row r="13800" spans="55:55" hidden="1" x14ac:dyDescent="0.2">
      <c r="BC13800" s="6"/>
    </row>
    <row r="13801" spans="55:55" hidden="1" x14ac:dyDescent="0.2">
      <c r="BC13801" s="6"/>
    </row>
    <row r="13802" spans="55:55" hidden="1" x14ac:dyDescent="0.2">
      <c r="BC13802" s="6"/>
    </row>
    <row r="13803" spans="55:55" hidden="1" x14ac:dyDescent="0.2">
      <c r="BC13803" s="6"/>
    </row>
    <row r="13804" spans="55:55" hidden="1" x14ac:dyDescent="0.2">
      <c r="BC13804" s="6"/>
    </row>
    <row r="13805" spans="55:55" hidden="1" x14ac:dyDescent="0.2">
      <c r="BC13805" s="6"/>
    </row>
    <row r="13806" spans="55:55" hidden="1" x14ac:dyDescent="0.2">
      <c r="BC13806" s="6"/>
    </row>
    <row r="13807" spans="55:55" hidden="1" x14ac:dyDescent="0.2">
      <c r="BC13807" s="6"/>
    </row>
    <row r="13808" spans="55:55" hidden="1" x14ac:dyDescent="0.2">
      <c r="BC13808" s="6"/>
    </row>
    <row r="13809" spans="55:55" hidden="1" x14ac:dyDescent="0.2">
      <c r="BC13809" s="6"/>
    </row>
    <row r="13810" spans="55:55" hidden="1" x14ac:dyDescent="0.2">
      <c r="BC13810" s="6"/>
    </row>
    <row r="13811" spans="55:55" hidden="1" x14ac:dyDescent="0.2">
      <c r="BC13811" s="6"/>
    </row>
    <row r="13812" spans="55:55" hidden="1" x14ac:dyDescent="0.2">
      <c r="BC13812" s="6"/>
    </row>
    <row r="13813" spans="55:55" hidden="1" x14ac:dyDescent="0.2">
      <c r="BC13813" s="6"/>
    </row>
    <row r="13814" spans="55:55" hidden="1" x14ac:dyDescent="0.2">
      <c r="BC13814" s="6"/>
    </row>
    <row r="13815" spans="55:55" hidden="1" x14ac:dyDescent="0.2">
      <c r="BC13815" s="6"/>
    </row>
    <row r="13816" spans="55:55" hidden="1" x14ac:dyDescent="0.2">
      <c r="BC13816" s="6"/>
    </row>
    <row r="13817" spans="55:55" hidden="1" x14ac:dyDescent="0.2">
      <c r="BC13817" s="6"/>
    </row>
    <row r="13818" spans="55:55" hidden="1" x14ac:dyDescent="0.2">
      <c r="BC13818" s="6"/>
    </row>
    <row r="13819" spans="55:55" hidden="1" x14ac:dyDescent="0.2">
      <c r="BC13819" s="6"/>
    </row>
    <row r="13820" spans="55:55" hidden="1" x14ac:dyDescent="0.2">
      <c r="BC13820" s="6"/>
    </row>
    <row r="13821" spans="55:55" hidden="1" x14ac:dyDescent="0.2">
      <c r="BC13821" s="6"/>
    </row>
    <row r="13822" spans="55:55" hidden="1" x14ac:dyDescent="0.2">
      <c r="BC13822" s="6"/>
    </row>
    <row r="13823" spans="55:55" hidden="1" x14ac:dyDescent="0.2">
      <c r="BC13823" s="6"/>
    </row>
    <row r="13824" spans="55:55" hidden="1" x14ac:dyDescent="0.2">
      <c r="BC13824" s="6"/>
    </row>
    <row r="13825" spans="55:55" hidden="1" x14ac:dyDescent="0.2">
      <c r="BC13825" s="6"/>
    </row>
    <row r="13826" spans="55:55" hidden="1" x14ac:dyDescent="0.2">
      <c r="BC13826" s="6"/>
    </row>
    <row r="13827" spans="55:55" hidden="1" x14ac:dyDescent="0.2">
      <c r="BC13827" s="6"/>
    </row>
    <row r="13828" spans="55:55" hidden="1" x14ac:dyDescent="0.2">
      <c r="BC13828" s="6"/>
    </row>
    <row r="13829" spans="55:55" hidden="1" x14ac:dyDescent="0.2">
      <c r="BC13829" s="6"/>
    </row>
    <row r="13830" spans="55:55" hidden="1" x14ac:dyDescent="0.2">
      <c r="BC13830" s="6"/>
    </row>
    <row r="13831" spans="55:55" hidden="1" x14ac:dyDescent="0.2">
      <c r="BC13831" s="6"/>
    </row>
    <row r="13832" spans="55:55" hidden="1" x14ac:dyDescent="0.2">
      <c r="BC13832" s="6"/>
    </row>
    <row r="13833" spans="55:55" hidden="1" x14ac:dyDescent="0.2">
      <c r="BC13833" s="6"/>
    </row>
    <row r="13834" spans="55:55" hidden="1" x14ac:dyDescent="0.2">
      <c r="BC13834" s="6"/>
    </row>
    <row r="13835" spans="55:55" hidden="1" x14ac:dyDescent="0.2">
      <c r="BC13835" s="6"/>
    </row>
    <row r="13836" spans="55:55" hidden="1" x14ac:dyDescent="0.2">
      <c r="BC13836" s="6"/>
    </row>
    <row r="13837" spans="55:55" hidden="1" x14ac:dyDescent="0.2">
      <c r="BC13837" s="6"/>
    </row>
    <row r="13838" spans="55:55" hidden="1" x14ac:dyDescent="0.2">
      <c r="BC13838" s="6"/>
    </row>
    <row r="13839" spans="55:55" hidden="1" x14ac:dyDescent="0.2">
      <c r="BC13839" s="6"/>
    </row>
    <row r="13840" spans="55:55" hidden="1" x14ac:dyDescent="0.2">
      <c r="BC13840" s="6"/>
    </row>
    <row r="13841" spans="55:55" hidden="1" x14ac:dyDescent="0.2">
      <c r="BC13841" s="6"/>
    </row>
    <row r="13842" spans="55:55" hidden="1" x14ac:dyDescent="0.2">
      <c r="BC13842" s="6"/>
    </row>
    <row r="13843" spans="55:55" hidden="1" x14ac:dyDescent="0.2">
      <c r="BC13843" s="6"/>
    </row>
    <row r="13844" spans="55:55" hidden="1" x14ac:dyDescent="0.2">
      <c r="BC13844" s="6"/>
    </row>
    <row r="13845" spans="55:55" hidden="1" x14ac:dyDescent="0.2">
      <c r="BC13845" s="6"/>
    </row>
    <row r="13846" spans="55:55" hidden="1" x14ac:dyDescent="0.2">
      <c r="BC13846" s="6"/>
    </row>
    <row r="13847" spans="55:55" hidden="1" x14ac:dyDescent="0.2">
      <c r="BC13847" s="6"/>
    </row>
    <row r="13848" spans="55:55" hidden="1" x14ac:dyDescent="0.2">
      <c r="BC13848" s="6"/>
    </row>
    <row r="13849" spans="55:55" hidden="1" x14ac:dyDescent="0.2">
      <c r="BC13849" s="6"/>
    </row>
    <row r="13850" spans="55:55" hidden="1" x14ac:dyDescent="0.2">
      <c r="BC13850" s="6"/>
    </row>
    <row r="13851" spans="55:55" hidden="1" x14ac:dyDescent="0.2">
      <c r="BC13851" s="6"/>
    </row>
    <row r="13852" spans="55:55" hidden="1" x14ac:dyDescent="0.2">
      <c r="BC13852" s="6"/>
    </row>
    <row r="13853" spans="55:55" hidden="1" x14ac:dyDescent="0.2">
      <c r="BC13853" s="6"/>
    </row>
    <row r="13854" spans="55:55" hidden="1" x14ac:dyDescent="0.2">
      <c r="BC13854" s="6"/>
    </row>
    <row r="13855" spans="55:55" hidden="1" x14ac:dyDescent="0.2">
      <c r="BC13855" s="6"/>
    </row>
    <row r="13856" spans="55:55" hidden="1" x14ac:dyDescent="0.2">
      <c r="BC13856" s="6"/>
    </row>
    <row r="13857" spans="55:55" hidden="1" x14ac:dyDescent="0.2">
      <c r="BC13857" s="6"/>
    </row>
    <row r="13858" spans="55:55" hidden="1" x14ac:dyDescent="0.2">
      <c r="BC13858" s="6"/>
    </row>
    <row r="13859" spans="55:55" hidden="1" x14ac:dyDescent="0.2">
      <c r="BC13859" s="6"/>
    </row>
    <row r="13860" spans="55:55" hidden="1" x14ac:dyDescent="0.2">
      <c r="BC13860" s="6"/>
    </row>
    <row r="13861" spans="55:55" hidden="1" x14ac:dyDescent="0.2">
      <c r="BC13861" s="6"/>
    </row>
    <row r="13862" spans="55:55" hidden="1" x14ac:dyDescent="0.2">
      <c r="BC13862" s="6"/>
    </row>
    <row r="13863" spans="55:55" hidden="1" x14ac:dyDescent="0.2">
      <c r="BC13863" s="6"/>
    </row>
    <row r="13864" spans="55:55" hidden="1" x14ac:dyDescent="0.2">
      <c r="BC13864" s="6"/>
    </row>
    <row r="13865" spans="55:55" hidden="1" x14ac:dyDescent="0.2">
      <c r="BC13865" s="6"/>
    </row>
    <row r="13866" spans="55:55" hidden="1" x14ac:dyDescent="0.2">
      <c r="BC13866" s="6"/>
    </row>
    <row r="13867" spans="55:55" hidden="1" x14ac:dyDescent="0.2">
      <c r="BC13867" s="6"/>
    </row>
    <row r="13868" spans="55:55" hidden="1" x14ac:dyDescent="0.2">
      <c r="BC13868" s="6"/>
    </row>
    <row r="13869" spans="55:55" hidden="1" x14ac:dyDescent="0.2">
      <c r="BC13869" s="6"/>
    </row>
    <row r="13870" spans="55:55" hidden="1" x14ac:dyDescent="0.2">
      <c r="BC13870" s="6"/>
    </row>
    <row r="13871" spans="55:55" hidden="1" x14ac:dyDescent="0.2">
      <c r="BC13871" s="6"/>
    </row>
    <row r="13872" spans="55:55" hidden="1" x14ac:dyDescent="0.2">
      <c r="BC13872" s="6"/>
    </row>
    <row r="13873" spans="55:55" hidden="1" x14ac:dyDescent="0.2">
      <c r="BC13873" s="6"/>
    </row>
    <row r="13874" spans="55:55" hidden="1" x14ac:dyDescent="0.2">
      <c r="BC13874" s="6"/>
    </row>
    <row r="13875" spans="55:55" hidden="1" x14ac:dyDescent="0.2">
      <c r="BC13875" s="6"/>
    </row>
    <row r="13876" spans="55:55" hidden="1" x14ac:dyDescent="0.2">
      <c r="BC13876" s="6"/>
    </row>
    <row r="13877" spans="55:55" hidden="1" x14ac:dyDescent="0.2">
      <c r="BC13877" s="6"/>
    </row>
    <row r="13878" spans="55:55" hidden="1" x14ac:dyDescent="0.2">
      <c r="BC13878" s="6"/>
    </row>
    <row r="13879" spans="55:55" hidden="1" x14ac:dyDescent="0.2">
      <c r="BC13879" s="6"/>
    </row>
    <row r="13880" spans="55:55" hidden="1" x14ac:dyDescent="0.2">
      <c r="BC13880" s="6"/>
    </row>
    <row r="13881" spans="55:55" hidden="1" x14ac:dyDescent="0.2">
      <c r="BC13881" s="6"/>
    </row>
    <row r="13882" spans="55:55" hidden="1" x14ac:dyDescent="0.2">
      <c r="BC13882" s="6"/>
    </row>
    <row r="13883" spans="55:55" hidden="1" x14ac:dyDescent="0.2">
      <c r="BC13883" s="6"/>
    </row>
    <row r="13884" spans="55:55" hidden="1" x14ac:dyDescent="0.2">
      <c r="BC13884" s="6"/>
    </row>
    <row r="13885" spans="55:55" hidden="1" x14ac:dyDescent="0.2">
      <c r="BC13885" s="6"/>
    </row>
    <row r="13886" spans="55:55" hidden="1" x14ac:dyDescent="0.2">
      <c r="BC13886" s="6"/>
    </row>
    <row r="13887" spans="55:55" hidden="1" x14ac:dyDescent="0.2">
      <c r="BC13887" s="6"/>
    </row>
    <row r="13888" spans="55:55" hidden="1" x14ac:dyDescent="0.2">
      <c r="BC13888" s="6"/>
    </row>
    <row r="13889" spans="55:55" hidden="1" x14ac:dyDescent="0.2">
      <c r="BC13889" s="6"/>
    </row>
    <row r="13890" spans="55:55" hidden="1" x14ac:dyDescent="0.2">
      <c r="BC13890" s="6"/>
    </row>
    <row r="13891" spans="55:55" hidden="1" x14ac:dyDescent="0.2">
      <c r="BC13891" s="6"/>
    </row>
    <row r="13892" spans="55:55" hidden="1" x14ac:dyDescent="0.2">
      <c r="BC13892" s="6"/>
    </row>
    <row r="13893" spans="55:55" hidden="1" x14ac:dyDescent="0.2">
      <c r="BC13893" s="6"/>
    </row>
    <row r="13894" spans="55:55" hidden="1" x14ac:dyDescent="0.2">
      <c r="BC13894" s="6"/>
    </row>
    <row r="13895" spans="55:55" hidden="1" x14ac:dyDescent="0.2">
      <c r="BC13895" s="6"/>
    </row>
    <row r="13896" spans="55:55" hidden="1" x14ac:dyDescent="0.2">
      <c r="BC13896" s="6"/>
    </row>
    <row r="13897" spans="55:55" hidden="1" x14ac:dyDescent="0.2">
      <c r="BC13897" s="6"/>
    </row>
    <row r="13898" spans="55:55" hidden="1" x14ac:dyDescent="0.2">
      <c r="BC13898" s="6"/>
    </row>
    <row r="13899" spans="55:55" hidden="1" x14ac:dyDescent="0.2">
      <c r="BC13899" s="6"/>
    </row>
    <row r="13900" spans="55:55" hidden="1" x14ac:dyDescent="0.2">
      <c r="BC13900" s="6"/>
    </row>
    <row r="13901" spans="55:55" hidden="1" x14ac:dyDescent="0.2">
      <c r="BC13901" s="6"/>
    </row>
    <row r="13902" spans="55:55" hidden="1" x14ac:dyDescent="0.2">
      <c r="BC13902" s="6"/>
    </row>
    <row r="13903" spans="55:55" hidden="1" x14ac:dyDescent="0.2">
      <c r="BC13903" s="6"/>
    </row>
    <row r="13904" spans="55:55" hidden="1" x14ac:dyDescent="0.2">
      <c r="BC13904" s="6"/>
    </row>
    <row r="13905" spans="55:55" hidden="1" x14ac:dyDescent="0.2">
      <c r="BC13905" s="6"/>
    </row>
    <row r="13906" spans="55:55" hidden="1" x14ac:dyDescent="0.2">
      <c r="BC13906" s="6"/>
    </row>
    <row r="13907" spans="55:55" hidden="1" x14ac:dyDescent="0.2">
      <c r="BC13907" s="6"/>
    </row>
    <row r="13908" spans="55:55" hidden="1" x14ac:dyDescent="0.2">
      <c r="BC13908" s="6"/>
    </row>
    <row r="13909" spans="55:55" hidden="1" x14ac:dyDescent="0.2">
      <c r="BC13909" s="6"/>
    </row>
    <row r="13910" spans="55:55" hidden="1" x14ac:dyDescent="0.2">
      <c r="BC13910" s="6"/>
    </row>
    <row r="13911" spans="55:55" hidden="1" x14ac:dyDescent="0.2">
      <c r="BC13911" s="6"/>
    </row>
    <row r="13912" spans="55:55" hidden="1" x14ac:dyDescent="0.2">
      <c r="BC13912" s="6"/>
    </row>
    <row r="13913" spans="55:55" hidden="1" x14ac:dyDescent="0.2">
      <c r="BC13913" s="6"/>
    </row>
    <row r="13914" spans="55:55" hidden="1" x14ac:dyDescent="0.2">
      <c r="BC13914" s="6"/>
    </row>
    <row r="13915" spans="55:55" hidden="1" x14ac:dyDescent="0.2">
      <c r="BC13915" s="6"/>
    </row>
    <row r="13916" spans="55:55" hidden="1" x14ac:dyDescent="0.2">
      <c r="BC13916" s="6"/>
    </row>
    <row r="13917" spans="55:55" hidden="1" x14ac:dyDescent="0.2">
      <c r="BC13917" s="6"/>
    </row>
    <row r="13918" spans="55:55" hidden="1" x14ac:dyDescent="0.2">
      <c r="BC13918" s="6"/>
    </row>
    <row r="13919" spans="55:55" hidden="1" x14ac:dyDescent="0.2">
      <c r="BC13919" s="6"/>
    </row>
    <row r="13920" spans="55:55" hidden="1" x14ac:dyDescent="0.2">
      <c r="BC13920" s="6"/>
    </row>
    <row r="13921" spans="55:55" hidden="1" x14ac:dyDescent="0.2">
      <c r="BC13921" s="6"/>
    </row>
    <row r="13922" spans="55:55" hidden="1" x14ac:dyDescent="0.2">
      <c r="BC13922" s="6"/>
    </row>
    <row r="13923" spans="55:55" hidden="1" x14ac:dyDescent="0.2">
      <c r="BC13923" s="6"/>
    </row>
    <row r="13924" spans="55:55" hidden="1" x14ac:dyDescent="0.2">
      <c r="BC13924" s="6"/>
    </row>
    <row r="13925" spans="55:55" hidden="1" x14ac:dyDescent="0.2">
      <c r="BC13925" s="6"/>
    </row>
    <row r="13926" spans="55:55" hidden="1" x14ac:dyDescent="0.2">
      <c r="BC13926" s="6"/>
    </row>
    <row r="13927" spans="55:55" hidden="1" x14ac:dyDescent="0.2">
      <c r="BC13927" s="6"/>
    </row>
    <row r="13928" spans="55:55" hidden="1" x14ac:dyDescent="0.2">
      <c r="BC13928" s="6"/>
    </row>
    <row r="13929" spans="55:55" hidden="1" x14ac:dyDescent="0.2">
      <c r="BC13929" s="6"/>
    </row>
    <row r="13930" spans="55:55" hidden="1" x14ac:dyDescent="0.2">
      <c r="BC13930" s="6"/>
    </row>
    <row r="13931" spans="55:55" hidden="1" x14ac:dyDescent="0.2">
      <c r="BC13931" s="6"/>
    </row>
    <row r="13932" spans="55:55" hidden="1" x14ac:dyDescent="0.2">
      <c r="BC13932" s="6"/>
    </row>
    <row r="13933" spans="55:55" hidden="1" x14ac:dyDescent="0.2">
      <c r="BC13933" s="6"/>
    </row>
    <row r="13934" spans="55:55" hidden="1" x14ac:dyDescent="0.2">
      <c r="BC13934" s="6"/>
    </row>
    <row r="13935" spans="55:55" hidden="1" x14ac:dyDescent="0.2">
      <c r="BC13935" s="6"/>
    </row>
    <row r="13936" spans="55:55" hidden="1" x14ac:dyDescent="0.2">
      <c r="BC13936" s="6"/>
    </row>
    <row r="13937" spans="55:55" hidden="1" x14ac:dyDescent="0.2">
      <c r="BC13937" s="6"/>
    </row>
    <row r="13938" spans="55:55" hidden="1" x14ac:dyDescent="0.2">
      <c r="BC13938" s="6"/>
    </row>
    <row r="13939" spans="55:55" hidden="1" x14ac:dyDescent="0.2">
      <c r="BC13939" s="6"/>
    </row>
    <row r="13940" spans="55:55" hidden="1" x14ac:dyDescent="0.2">
      <c r="BC13940" s="6"/>
    </row>
    <row r="13941" spans="55:55" hidden="1" x14ac:dyDescent="0.2">
      <c r="BC13941" s="6"/>
    </row>
    <row r="13942" spans="55:55" hidden="1" x14ac:dyDescent="0.2">
      <c r="BC13942" s="6"/>
    </row>
    <row r="13943" spans="55:55" hidden="1" x14ac:dyDescent="0.2">
      <c r="BC13943" s="6"/>
    </row>
    <row r="13944" spans="55:55" hidden="1" x14ac:dyDescent="0.2">
      <c r="BC13944" s="6"/>
    </row>
    <row r="13945" spans="55:55" hidden="1" x14ac:dyDescent="0.2">
      <c r="BC13945" s="6"/>
    </row>
    <row r="13946" spans="55:55" hidden="1" x14ac:dyDescent="0.2">
      <c r="BC13946" s="6"/>
    </row>
    <row r="13947" spans="55:55" hidden="1" x14ac:dyDescent="0.2">
      <c r="BC13947" s="6"/>
    </row>
    <row r="13948" spans="55:55" hidden="1" x14ac:dyDescent="0.2">
      <c r="BC13948" s="6"/>
    </row>
    <row r="13949" spans="55:55" hidden="1" x14ac:dyDescent="0.2">
      <c r="BC13949" s="6"/>
    </row>
    <row r="13950" spans="55:55" hidden="1" x14ac:dyDescent="0.2">
      <c r="BC13950" s="6"/>
    </row>
    <row r="13951" spans="55:55" hidden="1" x14ac:dyDescent="0.2">
      <c r="BC13951" s="6"/>
    </row>
    <row r="13952" spans="55:55" hidden="1" x14ac:dyDescent="0.2">
      <c r="BC13952" s="6"/>
    </row>
    <row r="13953" spans="55:55" hidden="1" x14ac:dyDescent="0.2">
      <c r="BC13953" s="6"/>
    </row>
    <row r="13954" spans="55:55" hidden="1" x14ac:dyDescent="0.2">
      <c r="BC13954" s="6"/>
    </row>
    <row r="13955" spans="55:55" hidden="1" x14ac:dyDescent="0.2">
      <c r="BC13955" s="6"/>
    </row>
    <row r="13956" spans="55:55" hidden="1" x14ac:dyDescent="0.2">
      <c r="BC13956" s="6"/>
    </row>
    <row r="13957" spans="55:55" hidden="1" x14ac:dyDescent="0.2">
      <c r="BC13957" s="6"/>
    </row>
    <row r="13958" spans="55:55" hidden="1" x14ac:dyDescent="0.2">
      <c r="BC13958" s="6"/>
    </row>
    <row r="13959" spans="55:55" hidden="1" x14ac:dyDescent="0.2">
      <c r="BC13959" s="6"/>
    </row>
    <row r="13960" spans="55:55" hidden="1" x14ac:dyDescent="0.2">
      <c r="BC13960" s="6"/>
    </row>
    <row r="13961" spans="55:55" hidden="1" x14ac:dyDescent="0.2">
      <c r="BC13961" s="6"/>
    </row>
    <row r="13962" spans="55:55" hidden="1" x14ac:dyDescent="0.2">
      <c r="BC13962" s="6"/>
    </row>
    <row r="13963" spans="55:55" hidden="1" x14ac:dyDescent="0.2">
      <c r="BC13963" s="6"/>
    </row>
    <row r="13964" spans="55:55" hidden="1" x14ac:dyDescent="0.2">
      <c r="BC13964" s="6"/>
    </row>
    <row r="13965" spans="55:55" hidden="1" x14ac:dyDescent="0.2">
      <c r="BC13965" s="6"/>
    </row>
    <row r="13966" spans="55:55" hidden="1" x14ac:dyDescent="0.2">
      <c r="BC13966" s="6"/>
    </row>
    <row r="13967" spans="55:55" hidden="1" x14ac:dyDescent="0.2">
      <c r="BC13967" s="6"/>
    </row>
    <row r="13968" spans="55:55" hidden="1" x14ac:dyDescent="0.2">
      <c r="BC13968" s="6"/>
    </row>
    <row r="13969" spans="55:55" hidden="1" x14ac:dyDescent="0.2">
      <c r="BC13969" s="6"/>
    </row>
    <row r="13970" spans="55:55" hidden="1" x14ac:dyDescent="0.2">
      <c r="BC13970" s="6"/>
    </row>
    <row r="13971" spans="55:55" hidden="1" x14ac:dyDescent="0.2">
      <c r="BC13971" s="6"/>
    </row>
    <row r="13972" spans="55:55" hidden="1" x14ac:dyDescent="0.2">
      <c r="BC13972" s="6"/>
    </row>
    <row r="13973" spans="55:55" hidden="1" x14ac:dyDescent="0.2">
      <c r="BC13973" s="6"/>
    </row>
    <row r="13974" spans="55:55" hidden="1" x14ac:dyDescent="0.2">
      <c r="BC13974" s="6"/>
    </row>
    <row r="13975" spans="55:55" hidden="1" x14ac:dyDescent="0.2">
      <c r="BC13975" s="6"/>
    </row>
    <row r="13976" spans="55:55" hidden="1" x14ac:dyDescent="0.2">
      <c r="BC13976" s="6"/>
    </row>
    <row r="13977" spans="55:55" hidden="1" x14ac:dyDescent="0.2">
      <c r="BC13977" s="6"/>
    </row>
    <row r="13978" spans="55:55" hidden="1" x14ac:dyDescent="0.2">
      <c r="BC13978" s="6"/>
    </row>
    <row r="13979" spans="55:55" hidden="1" x14ac:dyDescent="0.2">
      <c r="BC13979" s="6"/>
    </row>
    <row r="13980" spans="55:55" hidden="1" x14ac:dyDescent="0.2">
      <c r="BC13980" s="6"/>
    </row>
    <row r="13981" spans="55:55" hidden="1" x14ac:dyDescent="0.2">
      <c r="BC13981" s="6"/>
    </row>
    <row r="13982" spans="55:55" hidden="1" x14ac:dyDescent="0.2">
      <c r="BC13982" s="6"/>
    </row>
    <row r="13983" spans="55:55" hidden="1" x14ac:dyDescent="0.2">
      <c r="BC13983" s="6"/>
    </row>
    <row r="13984" spans="55:55" hidden="1" x14ac:dyDescent="0.2">
      <c r="BC13984" s="6"/>
    </row>
    <row r="13985" spans="55:55" hidden="1" x14ac:dyDescent="0.2">
      <c r="BC13985" s="6"/>
    </row>
    <row r="13986" spans="55:55" hidden="1" x14ac:dyDescent="0.2">
      <c r="BC13986" s="6"/>
    </row>
    <row r="13987" spans="55:55" hidden="1" x14ac:dyDescent="0.2">
      <c r="BC13987" s="6"/>
    </row>
    <row r="13988" spans="55:55" hidden="1" x14ac:dyDescent="0.2">
      <c r="BC13988" s="6"/>
    </row>
    <row r="13989" spans="55:55" hidden="1" x14ac:dyDescent="0.2">
      <c r="BC13989" s="6"/>
    </row>
    <row r="13990" spans="55:55" hidden="1" x14ac:dyDescent="0.2">
      <c r="BC13990" s="6"/>
    </row>
    <row r="13991" spans="55:55" hidden="1" x14ac:dyDescent="0.2">
      <c r="BC13991" s="6"/>
    </row>
    <row r="13992" spans="55:55" hidden="1" x14ac:dyDescent="0.2">
      <c r="BC13992" s="6"/>
    </row>
    <row r="13993" spans="55:55" hidden="1" x14ac:dyDescent="0.2">
      <c r="BC13993" s="6"/>
    </row>
    <row r="13994" spans="55:55" hidden="1" x14ac:dyDescent="0.2">
      <c r="BC13994" s="6"/>
    </row>
    <row r="13995" spans="55:55" hidden="1" x14ac:dyDescent="0.2">
      <c r="BC13995" s="6"/>
    </row>
    <row r="13996" spans="55:55" hidden="1" x14ac:dyDescent="0.2">
      <c r="BC13996" s="6"/>
    </row>
    <row r="13997" spans="55:55" hidden="1" x14ac:dyDescent="0.2">
      <c r="BC13997" s="6"/>
    </row>
    <row r="13998" spans="55:55" hidden="1" x14ac:dyDescent="0.2">
      <c r="BC13998" s="6"/>
    </row>
    <row r="13999" spans="55:55" hidden="1" x14ac:dyDescent="0.2">
      <c r="BC13999" s="6"/>
    </row>
    <row r="14000" spans="55:55" hidden="1" x14ac:dyDescent="0.2">
      <c r="BC14000" s="6"/>
    </row>
    <row r="14001" spans="55:55" hidden="1" x14ac:dyDescent="0.2">
      <c r="BC14001" s="6"/>
    </row>
    <row r="14002" spans="55:55" hidden="1" x14ac:dyDescent="0.2">
      <c r="BC14002" s="6"/>
    </row>
    <row r="14003" spans="55:55" hidden="1" x14ac:dyDescent="0.2">
      <c r="BC14003" s="6"/>
    </row>
    <row r="14004" spans="55:55" hidden="1" x14ac:dyDescent="0.2">
      <c r="BC14004" s="6"/>
    </row>
    <row r="14005" spans="55:55" hidden="1" x14ac:dyDescent="0.2">
      <c r="BC14005" s="6"/>
    </row>
    <row r="14006" spans="55:55" hidden="1" x14ac:dyDescent="0.2">
      <c r="BC14006" s="6"/>
    </row>
    <row r="14007" spans="55:55" hidden="1" x14ac:dyDescent="0.2">
      <c r="BC14007" s="6"/>
    </row>
    <row r="14008" spans="55:55" hidden="1" x14ac:dyDescent="0.2">
      <c r="BC14008" s="6"/>
    </row>
    <row r="14009" spans="55:55" hidden="1" x14ac:dyDescent="0.2">
      <c r="BC14009" s="6"/>
    </row>
    <row r="14010" spans="55:55" hidden="1" x14ac:dyDescent="0.2">
      <c r="BC14010" s="6"/>
    </row>
    <row r="14011" spans="55:55" hidden="1" x14ac:dyDescent="0.2">
      <c r="BC14011" s="6"/>
    </row>
    <row r="14012" spans="55:55" hidden="1" x14ac:dyDescent="0.2">
      <c r="BC14012" s="6"/>
    </row>
    <row r="14013" spans="55:55" hidden="1" x14ac:dyDescent="0.2">
      <c r="BC14013" s="6"/>
    </row>
    <row r="14014" spans="55:55" hidden="1" x14ac:dyDescent="0.2">
      <c r="BC14014" s="6"/>
    </row>
    <row r="14015" spans="55:55" hidden="1" x14ac:dyDescent="0.2">
      <c r="BC14015" s="6"/>
    </row>
    <row r="14016" spans="55:55" hidden="1" x14ac:dyDescent="0.2">
      <c r="BC14016" s="6"/>
    </row>
    <row r="14017" spans="55:55" hidden="1" x14ac:dyDescent="0.2">
      <c r="BC14017" s="6"/>
    </row>
    <row r="14018" spans="55:55" hidden="1" x14ac:dyDescent="0.2">
      <c r="BC14018" s="6"/>
    </row>
    <row r="14019" spans="55:55" hidden="1" x14ac:dyDescent="0.2">
      <c r="BC14019" s="6"/>
    </row>
    <row r="14020" spans="55:55" hidden="1" x14ac:dyDescent="0.2">
      <c r="BC14020" s="6"/>
    </row>
    <row r="14021" spans="55:55" hidden="1" x14ac:dyDescent="0.2">
      <c r="BC14021" s="6"/>
    </row>
    <row r="14022" spans="55:55" hidden="1" x14ac:dyDescent="0.2">
      <c r="BC14022" s="6"/>
    </row>
    <row r="14023" spans="55:55" hidden="1" x14ac:dyDescent="0.2">
      <c r="BC14023" s="6"/>
    </row>
    <row r="14024" spans="55:55" hidden="1" x14ac:dyDescent="0.2">
      <c r="BC14024" s="6"/>
    </row>
    <row r="14025" spans="55:55" hidden="1" x14ac:dyDescent="0.2">
      <c r="BC14025" s="6"/>
    </row>
    <row r="14026" spans="55:55" hidden="1" x14ac:dyDescent="0.2">
      <c r="BC14026" s="6"/>
    </row>
    <row r="14027" spans="55:55" hidden="1" x14ac:dyDescent="0.2">
      <c r="BC14027" s="6"/>
    </row>
    <row r="14028" spans="55:55" hidden="1" x14ac:dyDescent="0.2">
      <c r="BC14028" s="6"/>
    </row>
    <row r="14029" spans="55:55" hidden="1" x14ac:dyDescent="0.2">
      <c r="BC14029" s="6"/>
    </row>
    <row r="14030" spans="55:55" hidden="1" x14ac:dyDescent="0.2">
      <c r="BC14030" s="6"/>
    </row>
    <row r="14031" spans="55:55" hidden="1" x14ac:dyDescent="0.2">
      <c r="BC14031" s="6"/>
    </row>
    <row r="14032" spans="55:55" hidden="1" x14ac:dyDescent="0.2">
      <c r="BC14032" s="6"/>
    </row>
    <row r="14033" spans="55:55" hidden="1" x14ac:dyDescent="0.2">
      <c r="BC14033" s="6"/>
    </row>
    <row r="14034" spans="55:55" hidden="1" x14ac:dyDescent="0.2">
      <c r="BC14034" s="6"/>
    </row>
    <row r="14035" spans="55:55" hidden="1" x14ac:dyDescent="0.2">
      <c r="BC14035" s="6"/>
    </row>
    <row r="14036" spans="55:55" hidden="1" x14ac:dyDescent="0.2">
      <c r="BC14036" s="6"/>
    </row>
    <row r="14037" spans="55:55" hidden="1" x14ac:dyDescent="0.2">
      <c r="BC14037" s="6"/>
    </row>
    <row r="14038" spans="55:55" hidden="1" x14ac:dyDescent="0.2">
      <c r="BC14038" s="6"/>
    </row>
    <row r="14039" spans="55:55" hidden="1" x14ac:dyDescent="0.2">
      <c r="BC14039" s="6"/>
    </row>
    <row r="14040" spans="55:55" hidden="1" x14ac:dyDescent="0.2">
      <c r="BC14040" s="6"/>
    </row>
    <row r="14041" spans="55:55" hidden="1" x14ac:dyDescent="0.2">
      <c r="BC14041" s="6"/>
    </row>
    <row r="14042" spans="55:55" hidden="1" x14ac:dyDescent="0.2">
      <c r="BC14042" s="6"/>
    </row>
    <row r="14043" spans="55:55" hidden="1" x14ac:dyDescent="0.2">
      <c r="BC14043" s="6"/>
    </row>
    <row r="14044" spans="55:55" hidden="1" x14ac:dyDescent="0.2">
      <c r="BC14044" s="6"/>
    </row>
    <row r="14045" spans="55:55" hidden="1" x14ac:dyDescent="0.2">
      <c r="BC14045" s="6"/>
    </row>
    <row r="14046" spans="55:55" hidden="1" x14ac:dyDescent="0.2">
      <c r="BC14046" s="6"/>
    </row>
    <row r="14047" spans="55:55" hidden="1" x14ac:dyDescent="0.2">
      <c r="BC14047" s="6"/>
    </row>
    <row r="14048" spans="55:55" hidden="1" x14ac:dyDescent="0.2">
      <c r="BC14048" s="6"/>
    </row>
    <row r="14049" spans="55:55" hidden="1" x14ac:dyDescent="0.2">
      <c r="BC14049" s="6"/>
    </row>
    <row r="14050" spans="55:55" hidden="1" x14ac:dyDescent="0.2">
      <c r="BC14050" s="6"/>
    </row>
    <row r="14051" spans="55:55" hidden="1" x14ac:dyDescent="0.2">
      <c r="BC14051" s="6"/>
    </row>
    <row r="14052" spans="55:55" hidden="1" x14ac:dyDescent="0.2">
      <c r="BC14052" s="6"/>
    </row>
    <row r="14053" spans="55:55" hidden="1" x14ac:dyDescent="0.2">
      <c r="BC14053" s="6"/>
    </row>
    <row r="14054" spans="55:55" hidden="1" x14ac:dyDescent="0.2">
      <c r="BC14054" s="6"/>
    </row>
    <row r="14055" spans="55:55" hidden="1" x14ac:dyDescent="0.2">
      <c r="BC14055" s="6"/>
    </row>
    <row r="14056" spans="55:55" hidden="1" x14ac:dyDescent="0.2">
      <c r="BC14056" s="6"/>
    </row>
    <row r="14057" spans="55:55" hidden="1" x14ac:dyDescent="0.2">
      <c r="BC14057" s="6"/>
    </row>
    <row r="14058" spans="55:55" hidden="1" x14ac:dyDescent="0.2">
      <c r="BC14058" s="6"/>
    </row>
    <row r="14059" spans="55:55" hidden="1" x14ac:dyDescent="0.2">
      <c r="BC14059" s="6"/>
    </row>
    <row r="14060" spans="55:55" hidden="1" x14ac:dyDescent="0.2">
      <c r="BC14060" s="6"/>
    </row>
    <row r="14061" spans="55:55" hidden="1" x14ac:dyDescent="0.2">
      <c r="BC14061" s="6"/>
    </row>
    <row r="14062" spans="55:55" hidden="1" x14ac:dyDescent="0.2">
      <c r="BC14062" s="6"/>
    </row>
    <row r="14063" spans="55:55" hidden="1" x14ac:dyDescent="0.2">
      <c r="BC14063" s="6"/>
    </row>
    <row r="14064" spans="55:55" hidden="1" x14ac:dyDescent="0.2">
      <c r="BC14064" s="6"/>
    </row>
    <row r="14065" spans="55:55" hidden="1" x14ac:dyDescent="0.2">
      <c r="BC14065" s="6"/>
    </row>
    <row r="14066" spans="55:55" hidden="1" x14ac:dyDescent="0.2">
      <c r="BC14066" s="6"/>
    </row>
    <row r="14067" spans="55:55" hidden="1" x14ac:dyDescent="0.2">
      <c r="BC14067" s="6"/>
    </row>
    <row r="14068" spans="55:55" hidden="1" x14ac:dyDescent="0.2">
      <c r="BC14068" s="6"/>
    </row>
    <row r="14069" spans="55:55" hidden="1" x14ac:dyDescent="0.2">
      <c r="BC14069" s="6"/>
    </row>
    <row r="14070" spans="55:55" hidden="1" x14ac:dyDescent="0.2">
      <c r="BC14070" s="6"/>
    </row>
    <row r="14071" spans="55:55" hidden="1" x14ac:dyDescent="0.2">
      <c r="BC14071" s="6"/>
    </row>
    <row r="14072" spans="55:55" hidden="1" x14ac:dyDescent="0.2">
      <c r="BC14072" s="6"/>
    </row>
    <row r="14073" spans="55:55" hidden="1" x14ac:dyDescent="0.2">
      <c r="BC14073" s="6"/>
    </row>
    <row r="14074" spans="55:55" hidden="1" x14ac:dyDescent="0.2">
      <c r="BC14074" s="6"/>
    </row>
    <row r="14075" spans="55:55" hidden="1" x14ac:dyDescent="0.2">
      <c r="BC14075" s="6"/>
    </row>
    <row r="14076" spans="55:55" hidden="1" x14ac:dyDescent="0.2">
      <c r="BC14076" s="6"/>
    </row>
    <row r="14077" spans="55:55" hidden="1" x14ac:dyDescent="0.2">
      <c r="BC14077" s="6"/>
    </row>
    <row r="14078" spans="55:55" hidden="1" x14ac:dyDescent="0.2">
      <c r="BC14078" s="6"/>
    </row>
    <row r="14079" spans="55:55" hidden="1" x14ac:dyDescent="0.2">
      <c r="BC14079" s="6"/>
    </row>
    <row r="14080" spans="55:55" hidden="1" x14ac:dyDescent="0.2">
      <c r="BC14080" s="6"/>
    </row>
    <row r="14081" spans="55:55" hidden="1" x14ac:dyDescent="0.2">
      <c r="BC14081" s="6"/>
    </row>
    <row r="14082" spans="55:55" hidden="1" x14ac:dyDescent="0.2">
      <c r="BC14082" s="6"/>
    </row>
    <row r="14083" spans="55:55" hidden="1" x14ac:dyDescent="0.2">
      <c r="BC14083" s="6"/>
    </row>
    <row r="14084" spans="55:55" hidden="1" x14ac:dyDescent="0.2">
      <c r="BC14084" s="6"/>
    </row>
    <row r="14085" spans="55:55" hidden="1" x14ac:dyDescent="0.2">
      <c r="BC14085" s="6"/>
    </row>
    <row r="14086" spans="55:55" hidden="1" x14ac:dyDescent="0.2">
      <c r="BC14086" s="6"/>
    </row>
    <row r="14087" spans="55:55" hidden="1" x14ac:dyDescent="0.2">
      <c r="BC14087" s="6"/>
    </row>
    <row r="14088" spans="55:55" hidden="1" x14ac:dyDescent="0.2">
      <c r="BC14088" s="6"/>
    </row>
    <row r="14089" spans="55:55" hidden="1" x14ac:dyDescent="0.2">
      <c r="BC14089" s="6"/>
    </row>
    <row r="14090" spans="55:55" hidden="1" x14ac:dyDescent="0.2">
      <c r="BC14090" s="6"/>
    </row>
    <row r="14091" spans="55:55" hidden="1" x14ac:dyDescent="0.2">
      <c r="BC14091" s="6"/>
    </row>
    <row r="14092" spans="55:55" hidden="1" x14ac:dyDescent="0.2">
      <c r="BC14092" s="6"/>
    </row>
    <row r="14093" spans="55:55" hidden="1" x14ac:dyDescent="0.2">
      <c r="BC14093" s="6"/>
    </row>
    <row r="14094" spans="55:55" hidden="1" x14ac:dyDescent="0.2">
      <c r="BC14094" s="6"/>
    </row>
    <row r="14095" spans="55:55" hidden="1" x14ac:dyDescent="0.2">
      <c r="BC14095" s="6"/>
    </row>
    <row r="14096" spans="55:55" hidden="1" x14ac:dyDescent="0.2">
      <c r="BC14096" s="6"/>
    </row>
    <row r="14097" spans="55:55" hidden="1" x14ac:dyDescent="0.2">
      <c r="BC14097" s="6"/>
    </row>
    <row r="14098" spans="55:55" hidden="1" x14ac:dyDescent="0.2">
      <c r="BC14098" s="6"/>
    </row>
    <row r="14099" spans="55:55" hidden="1" x14ac:dyDescent="0.2">
      <c r="BC14099" s="6"/>
    </row>
    <row r="14100" spans="55:55" hidden="1" x14ac:dyDescent="0.2">
      <c r="BC14100" s="6"/>
    </row>
    <row r="14101" spans="55:55" hidden="1" x14ac:dyDescent="0.2">
      <c r="BC14101" s="6"/>
    </row>
    <row r="14102" spans="55:55" hidden="1" x14ac:dyDescent="0.2">
      <c r="BC14102" s="6"/>
    </row>
    <row r="14103" spans="55:55" hidden="1" x14ac:dyDescent="0.2">
      <c r="BC14103" s="6"/>
    </row>
    <row r="14104" spans="55:55" hidden="1" x14ac:dyDescent="0.2">
      <c r="BC14104" s="6"/>
    </row>
    <row r="14105" spans="55:55" hidden="1" x14ac:dyDescent="0.2">
      <c r="BC14105" s="6"/>
    </row>
    <row r="14106" spans="55:55" hidden="1" x14ac:dyDescent="0.2">
      <c r="BC14106" s="6"/>
    </row>
    <row r="14107" spans="55:55" hidden="1" x14ac:dyDescent="0.2">
      <c r="BC14107" s="6"/>
    </row>
    <row r="14108" spans="55:55" hidden="1" x14ac:dyDescent="0.2">
      <c r="BC14108" s="6"/>
    </row>
    <row r="14109" spans="55:55" hidden="1" x14ac:dyDescent="0.2">
      <c r="BC14109" s="6"/>
    </row>
    <row r="14110" spans="55:55" hidden="1" x14ac:dyDescent="0.2">
      <c r="BC14110" s="6"/>
    </row>
    <row r="14111" spans="55:55" hidden="1" x14ac:dyDescent="0.2">
      <c r="BC14111" s="6"/>
    </row>
    <row r="14112" spans="55:55" hidden="1" x14ac:dyDescent="0.2">
      <c r="BC14112" s="6"/>
    </row>
    <row r="14113" spans="55:55" hidden="1" x14ac:dyDescent="0.2">
      <c r="BC14113" s="6"/>
    </row>
    <row r="14114" spans="55:55" hidden="1" x14ac:dyDescent="0.2">
      <c r="BC14114" s="6"/>
    </row>
    <row r="14115" spans="55:55" hidden="1" x14ac:dyDescent="0.2">
      <c r="BC14115" s="6"/>
    </row>
    <row r="14116" spans="55:55" hidden="1" x14ac:dyDescent="0.2">
      <c r="BC14116" s="6"/>
    </row>
    <row r="14117" spans="55:55" hidden="1" x14ac:dyDescent="0.2">
      <c r="BC14117" s="6"/>
    </row>
    <row r="14118" spans="55:55" hidden="1" x14ac:dyDescent="0.2">
      <c r="BC14118" s="6"/>
    </row>
    <row r="14119" spans="55:55" hidden="1" x14ac:dyDescent="0.2">
      <c r="BC14119" s="6"/>
    </row>
    <row r="14120" spans="55:55" hidden="1" x14ac:dyDescent="0.2">
      <c r="BC14120" s="6"/>
    </row>
    <row r="14121" spans="55:55" hidden="1" x14ac:dyDescent="0.2">
      <c r="BC14121" s="6"/>
    </row>
    <row r="14122" spans="55:55" hidden="1" x14ac:dyDescent="0.2">
      <c r="BC14122" s="6"/>
    </row>
    <row r="14123" spans="55:55" hidden="1" x14ac:dyDescent="0.2">
      <c r="BC14123" s="6"/>
    </row>
    <row r="14124" spans="55:55" hidden="1" x14ac:dyDescent="0.2">
      <c r="BC14124" s="6"/>
    </row>
    <row r="14125" spans="55:55" hidden="1" x14ac:dyDescent="0.2">
      <c r="BC14125" s="6"/>
    </row>
    <row r="14126" spans="55:55" hidden="1" x14ac:dyDescent="0.2">
      <c r="BC14126" s="6"/>
    </row>
    <row r="14127" spans="55:55" hidden="1" x14ac:dyDescent="0.2">
      <c r="BC14127" s="6"/>
    </row>
    <row r="14128" spans="55:55" hidden="1" x14ac:dyDescent="0.2">
      <c r="BC14128" s="6"/>
    </row>
    <row r="14129" spans="55:55" hidden="1" x14ac:dyDescent="0.2">
      <c r="BC14129" s="6"/>
    </row>
    <row r="14130" spans="55:55" hidden="1" x14ac:dyDescent="0.2">
      <c r="BC14130" s="6"/>
    </row>
    <row r="14131" spans="55:55" hidden="1" x14ac:dyDescent="0.2">
      <c r="BC14131" s="6"/>
    </row>
    <row r="14132" spans="55:55" hidden="1" x14ac:dyDescent="0.2">
      <c r="BC14132" s="6"/>
    </row>
    <row r="14133" spans="55:55" hidden="1" x14ac:dyDescent="0.2">
      <c r="BC14133" s="6"/>
    </row>
    <row r="14134" spans="55:55" hidden="1" x14ac:dyDescent="0.2">
      <c r="BC14134" s="6"/>
    </row>
    <row r="14135" spans="55:55" hidden="1" x14ac:dyDescent="0.2">
      <c r="BC14135" s="6"/>
    </row>
    <row r="14136" spans="55:55" hidden="1" x14ac:dyDescent="0.2">
      <c r="BC14136" s="6"/>
    </row>
    <row r="14137" spans="55:55" hidden="1" x14ac:dyDescent="0.2">
      <c r="BC14137" s="6"/>
    </row>
    <row r="14138" spans="55:55" hidden="1" x14ac:dyDescent="0.2">
      <c r="BC14138" s="6"/>
    </row>
    <row r="14139" spans="55:55" hidden="1" x14ac:dyDescent="0.2">
      <c r="BC14139" s="6"/>
    </row>
    <row r="14140" spans="55:55" hidden="1" x14ac:dyDescent="0.2">
      <c r="BC14140" s="6"/>
    </row>
    <row r="14141" spans="55:55" hidden="1" x14ac:dyDescent="0.2">
      <c r="BC14141" s="6"/>
    </row>
    <row r="14142" spans="55:55" hidden="1" x14ac:dyDescent="0.2">
      <c r="BC14142" s="6"/>
    </row>
    <row r="14143" spans="55:55" hidden="1" x14ac:dyDescent="0.2">
      <c r="BC14143" s="6"/>
    </row>
    <row r="14144" spans="55:55" hidden="1" x14ac:dyDescent="0.2">
      <c r="BC14144" s="6"/>
    </row>
    <row r="14145" spans="55:55" hidden="1" x14ac:dyDescent="0.2">
      <c r="BC14145" s="6"/>
    </row>
    <row r="14146" spans="55:55" hidden="1" x14ac:dyDescent="0.2">
      <c r="BC14146" s="6"/>
    </row>
    <row r="14147" spans="55:55" hidden="1" x14ac:dyDescent="0.2">
      <c r="BC14147" s="6"/>
    </row>
    <row r="14148" spans="55:55" hidden="1" x14ac:dyDescent="0.2">
      <c r="BC14148" s="6"/>
    </row>
    <row r="14149" spans="55:55" hidden="1" x14ac:dyDescent="0.2">
      <c r="BC14149" s="6"/>
    </row>
    <row r="14150" spans="55:55" hidden="1" x14ac:dyDescent="0.2">
      <c r="BC14150" s="6"/>
    </row>
    <row r="14151" spans="55:55" hidden="1" x14ac:dyDescent="0.2">
      <c r="BC14151" s="6"/>
    </row>
    <row r="14152" spans="55:55" hidden="1" x14ac:dyDescent="0.2">
      <c r="BC14152" s="6"/>
    </row>
    <row r="14153" spans="55:55" hidden="1" x14ac:dyDescent="0.2">
      <c r="BC14153" s="6"/>
    </row>
    <row r="14154" spans="55:55" hidden="1" x14ac:dyDescent="0.2">
      <c r="BC14154" s="6"/>
    </row>
    <row r="14155" spans="55:55" hidden="1" x14ac:dyDescent="0.2">
      <c r="BC14155" s="6"/>
    </row>
    <row r="14156" spans="55:55" hidden="1" x14ac:dyDescent="0.2">
      <c r="BC14156" s="6"/>
    </row>
    <row r="14157" spans="55:55" hidden="1" x14ac:dyDescent="0.2">
      <c r="BC14157" s="6"/>
    </row>
    <row r="14158" spans="55:55" hidden="1" x14ac:dyDescent="0.2">
      <c r="BC14158" s="6"/>
    </row>
    <row r="14159" spans="55:55" hidden="1" x14ac:dyDescent="0.2">
      <c r="BC14159" s="6"/>
    </row>
    <row r="14160" spans="55:55" hidden="1" x14ac:dyDescent="0.2">
      <c r="BC14160" s="6"/>
    </row>
    <row r="14161" spans="55:55" hidden="1" x14ac:dyDescent="0.2">
      <c r="BC14161" s="6"/>
    </row>
    <row r="14162" spans="55:55" hidden="1" x14ac:dyDescent="0.2">
      <c r="BC14162" s="6"/>
    </row>
    <row r="14163" spans="55:55" hidden="1" x14ac:dyDescent="0.2">
      <c r="BC14163" s="6"/>
    </row>
    <row r="14164" spans="55:55" hidden="1" x14ac:dyDescent="0.2">
      <c r="BC14164" s="6"/>
    </row>
    <row r="14165" spans="55:55" hidden="1" x14ac:dyDescent="0.2">
      <c r="BC14165" s="6"/>
    </row>
    <row r="14166" spans="55:55" hidden="1" x14ac:dyDescent="0.2">
      <c r="BC14166" s="6"/>
    </row>
    <row r="14167" spans="55:55" hidden="1" x14ac:dyDescent="0.2">
      <c r="BC14167" s="6"/>
    </row>
    <row r="14168" spans="55:55" hidden="1" x14ac:dyDescent="0.2">
      <c r="BC14168" s="6"/>
    </row>
    <row r="14169" spans="55:55" hidden="1" x14ac:dyDescent="0.2">
      <c r="BC14169" s="6"/>
    </row>
    <row r="14170" spans="55:55" hidden="1" x14ac:dyDescent="0.2">
      <c r="BC14170" s="6"/>
    </row>
    <row r="14171" spans="55:55" hidden="1" x14ac:dyDescent="0.2">
      <c r="BC14171" s="6"/>
    </row>
    <row r="14172" spans="55:55" hidden="1" x14ac:dyDescent="0.2">
      <c r="BC14172" s="6"/>
    </row>
    <row r="14173" spans="55:55" hidden="1" x14ac:dyDescent="0.2">
      <c r="BC14173" s="6"/>
    </row>
    <row r="14174" spans="55:55" hidden="1" x14ac:dyDescent="0.2">
      <c r="BC14174" s="6"/>
    </row>
    <row r="14175" spans="55:55" hidden="1" x14ac:dyDescent="0.2">
      <c r="BC14175" s="6"/>
    </row>
    <row r="14176" spans="55:55" hidden="1" x14ac:dyDescent="0.2">
      <c r="BC14176" s="6"/>
    </row>
    <row r="14177" spans="55:55" hidden="1" x14ac:dyDescent="0.2">
      <c r="BC14177" s="6"/>
    </row>
    <row r="14178" spans="55:55" hidden="1" x14ac:dyDescent="0.2">
      <c r="BC14178" s="6"/>
    </row>
    <row r="14179" spans="55:55" hidden="1" x14ac:dyDescent="0.2">
      <c r="BC14179" s="6"/>
    </row>
    <row r="14180" spans="55:55" hidden="1" x14ac:dyDescent="0.2">
      <c r="BC14180" s="6"/>
    </row>
    <row r="14181" spans="55:55" hidden="1" x14ac:dyDescent="0.2">
      <c r="BC14181" s="6"/>
    </row>
    <row r="14182" spans="55:55" hidden="1" x14ac:dyDescent="0.2">
      <c r="BC14182" s="6"/>
    </row>
    <row r="14183" spans="55:55" hidden="1" x14ac:dyDescent="0.2">
      <c r="BC14183" s="6"/>
    </row>
    <row r="14184" spans="55:55" hidden="1" x14ac:dyDescent="0.2">
      <c r="BC14184" s="6"/>
    </row>
    <row r="14185" spans="55:55" hidden="1" x14ac:dyDescent="0.2">
      <c r="BC14185" s="6"/>
    </row>
    <row r="14186" spans="55:55" hidden="1" x14ac:dyDescent="0.2">
      <c r="BC14186" s="6"/>
    </row>
    <row r="14187" spans="55:55" hidden="1" x14ac:dyDescent="0.2">
      <c r="BC14187" s="6"/>
    </row>
    <row r="14188" spans="55:55" hidden="1" x14ac:dyDescent="0.2">
      <c r="BC14188" s="6"/>
    </row>
    <row r="14189" spans="55:55" hidden="1" x14ac:dyDescent="0.2">
      <c r="BC14189" s="6"/>
    </row>
    <row r="14190" spans="55:55" hidden="1" x14ac:dyDescent="0.2">
      <c r="BC14190" s="6"/>
    </row>
    <row r="14191" spans="55:55" hidden="1" x14ac:dyDescent="0.2">
      <c r="BC14191" s="6"/>
    </row>
    <row r="14192" spans="55:55" hidden="1" x14ac:dyDescent="0.2">
      <c r="BC14192" s="6"/>
    </row>
    <row r="14193" spans="55:55" hidden="1" x14ac:dyDescent="0.2">
      <c r="BC14193" s="6"/>
    </row>
    <row r="14194" spans="55:55" hidden="1" x14ac:dyDescent="0.2">
      <c r="BC14194" s="6"/>
    </row>
    <row r="14195" spans="55:55" hidden="1" x14ac:dyDescent="0.2">
      <c r="BC14195" s="6"/>
    </row>
    <row r="14196" spans="55:55" hidden="1" x14ac:dyDescent="0.2">
      <c r="BC14196" s="6"/>
    </row>
    <row r="14197" spans="55:55" hidden="1" x14ac:dyDescent="0.2">
      <c r="BC14197" s="6"/>
    </row>
    <row r="14198" spans="55:55" hidden="1" x14ac:dyDescent="0.2">
      <c r="BC14198" s="6"/>
    </row>
    <row r="14199" spans="55:55" hidden="1" x14ac:dyDescent="0.2">
      <c r="BC14199" s="6"/>
    </row>
    <row r="14200" spans="55:55" hidden="1" x14ac:dyDescent="0.2">
      <c r="BC14200" s="6"/>
    </row>
    <row r="14201" spans="55:55" hidden="1" x14ac:dyDescent="0.2">
      <c r="BC14201" s="6"/>
    </row>
    <row r="14202" spans="55:55" hidden="1" x14ac:dyDescent="0.2">
      <c r="BC14202" s="6"/>
    </row>
    <row r="14203" spans="55:55" hidden="1" x14ac:dyDescent="0.2">
      <c r="BC14203" s="6"/>
    </row>
    <row r="14204" spans="55:55" hidden="1" x14ac:dyDescent="0.2">
      <c r="BC14204" s="6"/>
    </row>
    <row r="14205" spans="55:55" hidden="1" x14ac:dyDescent="0.2">
      <c r="BC14205" s="6"/>
    </row>
    <row r="14206" spans="55:55" hidden="1" x14ac:dyDescent="0.2">
      <c r="BC14206" s="6"/>
    </row>
    <row r="14207" spans="55:55" hidden="1" x14ac:dyDescent="0.2">
      <c r="BC14207" s="6"/>
    </row>
    <row r="14208" spans="55:55" hidden="1" x14ac:dyDescent="0.2">
      <c r="BC14208" s="6"/>
    </row>
    <row r="14209" spans="55:55" hidden="1" x14ac:dyDescent="0.2">
      <c r="BC14209" s="6"/>
    </row>
    <row r="14210" spans="55:55" hidden="1" x14ac:dyDescent="0.2">
      <c r="BC14210" s="6"/>
    </row>
    <row r="14211" spans="55:55" hidden="1" x14ac:dyDescent="0.2">
      <c r="BC14211" s="6"/>
    </row>
    <row r="14212" spans="55:55" hidden="1" x14ac:dyDescent="0.2">
      <c r="BC14212" s="6"/>
    </row>
    <row r="14213" spans="55:55" hidden="1" x14ac:dyDescent="0.2">
      <c r="BC14213" s="6"/>
    </row>
    <row r="14214" spans="55:55" hidden="1" x14ac:dyDescent="0.2">
      <c r="BC14214" s="6"/>
    </row>
    <row r="14215" spans="55:55" hidden="1" x14ac:dyDescent="0.2">
      <c r="BC14215" s="6"/>
    </row>
    <row r="14216" spans="55:55" hidden="1" x14ac:dyDescent="0.2">
      <c r="BC14216" s="6"/>
    </row>
    <row r="14217" spans="55:55" hidden="1" x14ac:dyDescent="0.2">
      <c r="BC14217" s="6"/>
    </row>
    <row r="14218" spans="55:55" hidden="1" x14ac:dyDescent="0.2">
      <c r="BC14218" s="6"/>
    </row>
    <row r="14219" spans="55:55" hidden="1" x14ac:dyDescent="0.2">
      <c r="BC14219" s="6"/>
    </row>
    <row r="14220" spans="55:55" hidden="1" x14ac:dyDescent="0.2">
      <c r="BC14220" s="6"/>
    </row>
    <row r="14221" spans="55:55" hidden="1" x14ac:dyDescent="0.2">
      <c r="BC14221" s="6"/>
    </row>
    <row r="14222" spans="55:55" hidden="1" x14ac:dyDescent="0.2">
      <c r="BC14222" s="6"/>
    </row>
    <row r="14223" spans="55:55" hidden="1" x14ac:dyDescent="0.2">
      <c r="BC14223" s="6"/>
    </row>
    <row r="14224" spans="55:55" hidden="1" x14ac:dyDescent="0.2">
      <c r="BC14224" s="6"/>
    </row>
    <row r="14225" spans="55:55" hidden="1" x14ac:dyDescent="0.2">
      <c r="BC14225" s="6"/>
    </row>
    <row r="14226" spans="55:55" hidden="1" x14ac:dyDescent="0.2">
      <c r="BC14226" s="6"/>
    </row>
    <row r="14227" spans="55:55" hidden="1" x14ac:dyDescent="0.2">
      <c r="BC14227" s="6"/>
    </row>
    <row r="14228" spans="55:55" hidden="1" x14ac:dyDescent="0.2">
      <c r="BC14228" s="6"/>
    </row>
    <row r="14229" spans="55:55" hidden="1" x14ac:dyDescent="0.2">
      <c r="BC14229" s="6"/>
    </row>
    <row r="14230" spans="55:55" hidden="1" x14ac:dyDescent="0.2">
      <c r="BC14230" s="6"/>
    </row>
    <row r="14231" spans="55:55" hidden="1" x14ac:dyDescent="0.2">
      <c r="BC14231" s="6"/>
    </row>
    <row r="14232" spans="55:55" hidden="1" x14ac:dyDescent="0.2">
      <c r="BC14232" s="6"/>
    </row>
    <row r="14233" spans="55:55" hidden="1" x14ac:dyDescent="0.2">
      <c r="BC14233" s="6"/>
    </row>
    <row r="14234" spans="55:55" hidden="1" x14ac:dyDescent="0.2">
      <c r="BC14234" s="6"/>
    </row>
    <row r="14235" spans="55:55" hidden="1" x14ac:dyDescent="0.2">
      <c r="BC14235" s="6"/>
    </row>
    <row r="14236" spans="55:55" hidden="1" x14ac:dyDescent="0.2">
      <c r="BC14236" s="6"/>
    </row>
    <row r="14237" spans="55:55" hidden="1" x14ac:dyDescent="0.2">
      <c r="BC14237" s="6"/>
    </row>
    <row r="14238" spans="55:55" hidden="1" x14ac:dyDescent="0.2">
      <c r="BC14238" s="6"/>
    </row>
    <row r="14239" spans="55:55" hidden="1" x14ac:dyDescent="0.2">
      <c r="BC14239" s="6"/>
    </row>
    <row r="14240" spans="55:55" hidden="1" x14ac:dyDescent="0.2">
      <c r="BC14240" s="6"/>
    </row>
    <row r="14241" spans="55:55" hidden="1" x14ac:dyDescent="0.2">
      <c r="BC14241" s="6"/>
    </row>
    <row r="14242" spans="55:55" hidden="1" x14ac:dyDescent="0.2">
      <c r="BC14242" s="6"/>
    </row>
    <row r="14243" spans="55:55" hidden="1" x14ac:dyDescent="0.2">
      <c r="BC14243" s="6"/>
    </row>
    <row r="14244" spans="55:55" hidden="1" x14ac:dyDescent="0.2">
      <c r="BC14244" s="6"/>
    </row>
    <row r="14245" spans="55:55" hidden="1" x14ac:dyDescent="0.2">
      <c r="BC14245" s="6"/>
    </row>
    <row r="14246" spans="55:55" hidden="1" x14ac:dyDescent="0.2">
      <c r="BC14246" s="6"/>
    </row>
    <row r="14247" spans="55:55" hidden="1" x14ac:dyDescent="0.2">
      <c r="BC14247" s="6"/>
    </row>
    <row r="14248" spans="55:55" hidden="1" x14ac:dyDescent="0.2">
      <c r="BC14248" s="6"/>
    </row>
    <row r="14249" spans="55:55" hidden="1" x14ac:dyDescent="0.2">
      <c r="BC14249" s="6"/>
    </row>
    <row r="14250" spans="55:55" hidden="1" x14ac:dyDescent="0.2">
      <c r="BC14250" s="6"/>
    </row>
    <row r="14251" spans="55:55" hidden="1" x14ac:dyDescent="0.2">
      <c r="BC14251" s="6"/>
    </row>
    <row r="14252" spans="55:55" hidden="1" x14ac:dyDescent="0.2">
      <c r="BC14252" s="6"/>
    </row>
    <row r="14253" spans="55:55" hidden="1" x14ac:dyDescent="0.2">
      <c r="BC14253" s="6"/>
    </row>
    <row r="14254" spans="55:55" hidden="1" x14ac:dyDescent="0.2">
      <c r="BC14254" s="6"/>
    </row>
    <row r="14255" spans="55:55" hidden="1" x14ac:dyDescent="0.2">
      <c r="BC14255" s="6"/>
    </row>
    <row r="14256" spans="55:55" hidden="1" x14ac:dyDescent="0.2">
      <c r="BC14256" s="6"/>
    </row>
    <row r="14257" spans="55:55" hidden="1" x14ac:dyDescent="0.2">
      <c r="BC14257" s="6"/>
    </row>
    <row r="14258" spans="55:55" hidden="1" x14ac:dyDescent="0.2">
      <c r="BC14258" s="6"/>
    </row>
    <row r="14259" spans="55:55" hidden="1" x14ac:dyDescent="0.2">
      <c r="BC14259" s="6"/>
    </row>
    <row r="14260" spans="55:55" hidden="1" x14ac:dyDescent="0.2">
      <c r="BC14260" s="6"/>
    </row>
    <row r="14261" spans="55:55" hidden="1" x14ac:dyDescent="0.2">
      <c r="BC14261" s="6"/>
    </row>
    <row r="14262" spans="55:55" hidden="1" x14ac:dyDescent="0.2">
      <c r="BC14262" s="6"/>
    </row>
    <row r="14263" spans="55:55" hidden="1" x14ac:dyDescent="0.2">
      <c r="BC14263" s="6"/>
    </row>
    <row r="14264" spans="55:55" hidden="1" x14ac:dyDescent="0.2">
      <c r="BC14264" s="6"/>
    </row>
    <row r="14265" spans="55:55" hidden="1" x14ac:dyDescent="0.2">
      <c r="BC14265" s="6"/>
    </row>
    <row r="14266" spans="55:55" hidden="1" x14ac:dyDescent="0.2">
      <c r="BC14266" s="6"/>
    </row>
    <row r="14267" spans="55:55" hidden="1" x14ac:dyDescent="0.2">
      <c r="BC14267" s="6"/>
    </row>
    <row r="14268" spans="55:55" hidden="1" x14ac:dyDescent="0.2">
      <c r="BC14268" s="6"/>
    </row>
    <row r="14269" spans="55:55" hidden="1" x14ac:dyDescent="0.2">
      <c r="BC14269" s="6"/>
    </row>
    <row r="14270" spans="55:55" hidden="1" x14ac:dyDescent="0.2">
      <c r="BC14270" s="6"/>
    </row>
    <row r="14271" spans="55:55" hidden="1" x14ac:dyDescent="0.2">
      <c r="BC14271" s="6"/>
    </row>
    <row r="14272" spans="55:55" hidden="1" x14ac:dyDescent="0.2">
      <c r="BC14272" s="6"/>
    </row>
    <row r="14273" spans="55:55" hidden="1" x14ac:dyDescent="0.2">
      <c r="BC14273" s="6"/>
    </row>
    <row r="14274" spans="55:55" hidden="1" x14ac:dyDescent="0.2">
      <c r="BC14274" s="6"/>
    </row>
    <row r="14275" spans="55:55" hidden="1" x14ac:dyDescent="0.2">
      <c r="BC14275" s="6"/>
    </row>
    <row r="14276" spans="55:55" hidden="1" x14ac:dyDescent="0.2">
      <c r="BC14276" s="6"/>
    </row>
    <row r="14277" spans="55:55" hidden="1" x14ac:dyDescent="0.2">
      <c r="BC14277" s="6"/>
    </row>
    <row r="14278" spans="55:55" hidden="1" x14ac:dyDescent="0.2">
      <c r="BC14278" s="6"/>
    </row>
    <row r="14279" spans="55:55" hidden="1" x14ac:dyDescent="0.2">
      <c r="BC14279" s="6"/>
    </row>
    <row r="14280" spans="55:55" hidden="1" x14ac:dyDescent="0.2">
      <c r="BC14280" s="6"/>
    </row>
    <row r="14281" spans="55:55" hidden="1" x14ac:dyDescent="0.2">
      <c r="BC14281" s="6"/>
    </row>
    <row r="14282" spans="55:55" hidden="1" x14ac:dyDescent="0.2">
      <c r="BC14282" s="6"/>
    </row>
    <row r="14283" spans="55:55" hidden="1" x14ac:dyDescent="0.2">
      <c r="BC14283" s="6"/>
    </row>
    <row r="14284" spans="55:55" hidden="1" x14ac:dyDescent="0.2">
      <c r="BC14284" s="6"/>
    </row>
    <row r="14285" spans="55:55" hidden="1" x14ac:dyDescent="0.2">
      <c r="BC14285" s="6"/>
    </row>
    <row r="14286" spans="55:55" hidden="1" x14ac:dyDescent="0.2">
      <c r="BC14286" s="6"/>
    </row>
    <row r="14287" spans="55:55" hidden="1" x14ac:dyDescent="0.2">
      <c r="BC14287" s="6"/>
    </row>
    <row r="14288" spans="55:55" hidden="1" x14ac:dyDescent="0.2">
      <c r="BC14288" s="6"/>
    </row>
    <row r="14289" spans="55:55" hidden="1" x14ac:dyDescent="0.2">
      <c r="BC14289" s="6"/>
    </row>
    <row r="14290" spans="55:55" hidden="1" x14ac:dyDescent="0.2">
      <c r="BC14290" s="6"/>
    </row>
    <row r="14291" spans="55:55" hidden="1" x14ac:dyDescent="0.2">
      <c r="BC14291" s="6"/>
    </row>
    <row r="14292" spans="55:55" hidden="1" x14ac:dyDescent="0.2">
      <c r="BC14292" s="6"/>
    </row>
    <row r="14293" spans="55:55" hidden="1" x14ac:dyDescent="0.2">
      <c r="BC14293" s="6"/>
    </row>
    <row r="14294" spans="55:55" hidden="1" x14ac:dyDescent="0.2">
      <c r="BC14294" s="6"/>
    </row>
    <row r="14295" spans="55:55" hidden="1" x14ac:dyDescent="0.2">
      <c r="BC14295" s="6"/>
    </row>
    <row r="14296" spans="55:55" hidden="1" x14ac:dyDescent="0.2">
      <c r="BC14296" s="6"/>
    </row>
    <row r="14297" spans="55:55" hidden="1" x14ac:dyDescent="0.2">
      <c r="BC14297" s="6"/>
    </row>
    <row r="14298" spans="55:55" hidden="1" x14ac:dyDescent="0.2">
      <c r="BC14298" s="6"/>
    </row>
    <row r="14299" spans="55:55" hidden="1" x14ac:dyDescent="0.2">
      <c r="BC14299" s="6"/>
    </row>
    <row r="14300" spans="55:55" hidden="1" x14ac:dyDescent="0.2">
      <c r="BC14300" s="6"/>
    </row>
    <row r="14301" spans="55:55" hidden="1" x14ac:dyDescent="0.2">
      <c r="BC14301" s="6"/>
    </row>
    <row r="14302" spans="55:55" hidden="1" x14ac:dyDescent="0.2">
      <c r="BC14302" s="6"/>
    </row>
    <row r="14303" spans="55:55" hidden="1" x14ac:dyDescent="0.2">
      <c r="BC14303" s="6"/>
    </row>
    <row r="14304" spans="55:55" hidden="1" x14ac:dyDescent="0.2">
      <c r="BC14304" s="6"/>
    </row>
    <row r="14305" spans="55:55" hidden="1" x14ac:dyDescent="0.2">
      <c r="BC14305" s="6"/>
    </row>
    <row r="14306" spans="55:55" hidden="1" x14ac:dyDescent="0.2">
      <c r="BC14306" s="6"/>
    </row>
    <row r="14307" spans="55:55" hidden="1" x14ac:dyDescent="0.2">
      <c r="BC14307" s="6"/>
    </row>
    <row r="14308" spans="55:55" hidden="1" x14ac:dyDescent="0.2">
      <c r="BC14308" s="6"/>
    </row>
    <row r="14309" spans="55:55" hidden="1" x14ac:dyDescent="0.2">
      <c r="BC14309" s="6"/>
    </row>
    <row r="14310" spans="55:55" hidden="1" x14ac:dyDescent="0.2">
      <c r="BC14310" s="6"/>
    </row>
    <row r="14311" spans="55:55" hidden="1" x14ac:dyDescent="0.2">
      <c r="BC14311" s="6"/>
    </row>
    <row r="14312" spans="55:55" hidden="1" x14ac:dyDescent="0.2">
      <c r="BC14312" s="6"/>
    </row>
    <row r="14313" spans="55:55" hidden="1" x14ac:dyDescent="0.2">
      <c r="BC14313" s="6"/>
    </row>
    <row r="14314" spans="55:55" hidden="1" x14ac:dyDescent="0.2">
      <c r="BC14314" s="6"/>
    </row>
    <row r="14315" spans="55:55" hidden="1" x14ac:dyDescent="0.2">
      <c r="BC14315" s="6"/>
    </row>
    <row r="14316" spans="55:55" hidden="1" x14ac:dyDescent="0.2">
      <c r="BC14316" s="6"/>
    </row>
    <row r="14317" spans="55:55" hidden="1" x14ac:dyDescent="0.2">
      <c r="BC14317" s="6"/>
    </row>
    <row r="14318" spans="55:55" hidden="1" x14ac:dyDescent="0.2">
      <c r="BC14318" s="6"/>
    </row>
    <row r="14319" spans="55:55" hidden="1" x14ac:dyDescent="0.2">
      <c r="BC14319" s="6"/>
    </row>
    <row r="14320" spans="55:55" hidden="1" x14ac:dyDescent="0.2">
      <c r="BC14320" s="6"/>
    </row>
    <row r="14321" spans="55:55" hidden="1" x14ac:dyDescent="0.2">
      <c r="BC14321" s="6"/>
    </row>
    <row r="14322" spans="55:55" hidden="1" x14ac:dyDescent="0.2">
      <c r="BC14322" s="6"/>
    </row>
    <row r="14323" spans="55:55" hidden="1" x14ac:dyDescent="0.2">
      <c r="BC14323" s="6"/>
    </row>
    <row r="14324" spans="55:55" hidden="1" x14ac:dyDescent="0.2">
      <c r="BC14324" s="6"/>
    </row>
    <row r="14325" spans="55:55" hidden="1" x14ac:dyDescent="0.2">
      <c r="BC14325" s="6"/>
    </row>
    <row r="14326" spans="55:55" hidden="1" x14ac:dyDescent="0.2">
      <c r="BC14326" s="6"/>
    </row>
    <row r="14327" spans="55:55" hidden="1" x14ac:dyDescent="0.2">
      <c r="BC14327" s="6"/>
    </row>
    <row r="14328" spans="55:55" hidden="1" x14ac:dyDescent="0.2">
      <c r="BC14328" s="6"/>
    </row>
    <row r="14329" spans="55:55" hidden="1" x14ac:dyDescent="0.2">
      <c r="BC14329" s="6"/>
    </row>
    <row r="14330" spans="55:55" hidden="1" x14ac:dyDescent="0.2">
      <c r="BC14330" s="6"/>
    </row>
    <row r="14331" spans="55:55" hidden="1" x14ac:dyDescent="0.2">
      <c r="BC14331" s="6"/>
    </row>
    <row r="14332" spans="55:55" hidden="1" x14ac:dyDescent="0.2">
      <c r="BC14332" s="6"/>
    </row>
    <row r="14333" spans="55:55" hidden="1" x14ac:dyDescent="0.2">
      <c r="BC14333" s="6"/>
    </row>
    <row r="14334" spans="55:55" hidden="1" x14ac:dyDescent="0.2">
      <c r="BC14334" s="6"/>
    </row>
    <row r="14335" spans="55:55" hidden="1" x14ac:dyDescent="0.2">
      <c r="BC14335" s="6"/>
    </row>
    <row r="14336" spans="55:55" hidden="1" x14ac:dyDescent="0.2">
      <c r="BC14336" s="6"/>
    </row>
    <row r="14337" spans="55:55" hidden="1" x14ac:dyDescent="0.2">
      <c r="BC14337" s="6"/>
    </row>
    <row r="14338" spans="55:55" hidden="1" x14ac:dyDescent="0.2">
      <c r="BC14338" s="6"/>
    </row>
    <row r="14339" spans="55:55" hidden="1" x14ac:dyDescent="0.2">
      <c r="BC14339" s="6"/>
    </row>
    <row r="14340" spans="55:55" hidden="1" x14ac:dyDescent="0.2">
      <c r="BC14340" s="6"/>
    </row>
    <row r="14341" spans="55:55" hidden="1" x14ac:dyDescent="0.2">
      <c r="BC14341" s="6"/>
    </row>
    <row r="14342" spans="55:55" hidden="1" x14ac:dyDescent="0.2">
      <c r="BC14342" s="6"/>
    </row>
    <row r="14343" spans="55:55" hidden="1" x14ac:dyDescent="0.2">
      <c r="BC14343" s="6"/>
    </row>
    <row r="14344" spans="55:55" hidden="1" x14ac:dyDescent="0.2">
      <c r="BC14344" s="6"/>
    </row>
    <row r="14345" spans="55:55" hidden="1" x14ac:dyDescent="0.2">
      <c r="BC14345" s="6"/>
    </row>
    <row r="14346" spans="55:55" hidden="1" x14ac:dyDescent="0.2">
      <c r="BC14346" s="6"/>
    </row>
    <row r="14347" spans="55:55" hidden="1" x14ac:dyDescent="0.2">
      <c r="BC14347" s="6"/>
    </row>
    <row r="14348" spans="55:55" hidden="1" x14ac:dyDescent="0.2">
      <c r="BC14348" s="6"/>
    </row>
    <row r="14349" spans="55:55" hidden="1" x14ac:dyDescent="0.2">
      <c r="BC14349" s="6"/>
    </row>
    <row r="14350" spans="55:55" hidden="1" x14ac:dyDescent="0.2">
      <c r="BC14350" s="6"/>
    </row>
    <row r="14351" spans="55:55" hidden="1" x14ac:dyDescent="0.2">
      <c r="BC14351" s="6"/>
    </row>
    <row r="14352" spans="55:55" hidden="1" x14ac:dyDescent="0.2">
      <c r="BC14352" s="6"/>
    </row>
    <row r="14353" spans="55:55" hidden="1" x14ac:dyDescent="0.2">
      <c r="BC14353" s="6"/>
    </row>
    <row r="14354" spans="55:55" hidden="1" x14ac:dyDescent="0.2">
      <c r="BC14354" s="6"/>
    </row>
    <row r="14355" spans="55:55" hidden="1" x14ac:dyDescent="0.2">
      <c r="BC14355" s="6"/>
    </row>
    <row r="14356" spans="55:55" hidden="1" x14ac:dyDescent="0.2">
      <c r="BC14356" s="6"/>
    </row>
    <row r="14357" spans="55:55" hidden="1" x14ac:dyDescent="0.2">
      <c r="BC14357" s="6"/>
    </row>
    <row r="14358" spans="55:55" hidden="1" x14ac:dyDescent="0.2">
      <c r="BC14358" s="6"/>
    </row>
    <row r="14359" spans="55:55" hidden="1" x14ac:dyDescent="0.2">
      <c r="BC14359" s="6"/>
    </row>
    <row r="14360" spans="55:55" hidden="1" x14ac:dyDescent="0.2">
      <c r="BC14360" s="6"/>
    </row>
    <row r="14361" spans="55:55" hidden="1" x14ac:dyDescent="0.2">
      <c r="BC14361" s="6"/>
    </row>
    <row r="14362" spans="55:55" hidden="1" x14ac:dyDescent="0.2">
      <c r="BC14362" s="6"/>
    </row>
    <row r="14363" spans="55:55" hidden="1" x14ac:dyDescent="0.2">
      <c r="BC14363" s="6"/>
    </row>
    <row r="14364" spans="55:55" hidden="1" x14ac:dyDescent="0.2">
      <c r="BC14364" s="6"/>
    </row>
    <row r="14365" spans="55:55" hidden="1" x14ac:dyDescent="0.2">
      <c r="BC14365" s="6"/>
    </row>
    <row r="14366" spans="55:55" hidden="1" x14ac:dyDescent="0.2">
      <c r="BC14366" s="6"/>
    </row>
    <row r="14367" spans="55:55" hidden="1" x14ac:dyDescent="0.2">
      <c r="BC14367" s="6"/>
    </row>
    <row r="14368" spans="55:55" hidden="1" x14ac:dyDescent="0.2">
      <c r="BC14368" s="6"/>
    </row>
    <row r="14369" spans="55:55" hidden="1" x14ac:dyDescent="0.2">
      <c r="BC14369" s="6"/>
    </row>
    <row r="14370" spans="55:55" hidden="1" x14ac:dyDescent="0.2">
      <c r="BC14370" s="6"/>
    </row>
    <row r="14371" spans="55:55" hidden="1" x14ac:dyDescent="0.2">
      <c r="BC14371" s="6"/>
    </row>
    <row r="14372" spans="55:55" hidden="1" x14ac:dyDescent="0.2">
      <c r="BC14372" s="6"/>
    </row>
    <row r="14373" spans="55:55" hidden="1" x14ac:dyDescent="0.2">
      <c r="BC14373" s="6"/>
    </row>
    <row r="14374" spans="55:55" hidden="1" x14ac:dyDescent="0.2">
      <c r="BC14374" s="6"/>
    </row>
    <row r="14375" spans="55:55" hidden="1" x14ac:dyDescent="0.2">
      <c r="BC14375" s="6"/>
    </row>
    <row r="14376" spans="55:55" hidden="1" x14ac:dyDescent="0.2">
      <c r="BC14376" s="6"/>
    </row>
    <row r="14377" spans="55:55" hidden="1" x14ac:dyDescent="0.2">
      <c r="BC14377" s="6"/>
    </row>
    <row r="14378" spans="55:55" hidden="1" x14ac:dyDescent="0.2">
      <c r="BC14378" s="6"/>
    </row>
    <row r="14379" spans="55:55" hidden="1" x14ac:dyDescent="0.2">
      <c r="BC14379" s="6"/>
    </row>
    <row r="14380" spans="55:55" hidden="1" x14ac:dyDescent="0.2">
      <c r="BC14380" s="6"/>
    </row>
    <row r="14381" spans="55:55" hidden="1" x14ac:dyDescent="0.2">
      <c r="BC14381" s="6"/>
    </row>
    <row r="14382" spans="55:55" hidden="1" x14ac:dyDescent="0.2">
      <c r="BC14382" s="6"/>
    </row>
    <row r="14383" spans="55:55" hidden="1" x14ac:dyDescent="0.2">
      <c r="BC14383" s="6"/>
    </row>
    <row r="14384" spans="55:55" hidden="1" x14ac:dyDescent="0.2">
      <c r="BC14384" s="6"/>
    </row>
    <row r="14385" spans="55:55" hidden="1" x14ac:dyDescent="0.2">
      <c r="BC14385" s="6"/>
    </row>
    <row r="14386" spans="55:55" hidden="1" x14ac:dyDescent="0.2">
      <c r="BC14386" s="6"/>
    </row>
    <row r="14387" spans="55:55" hidden="1" x14ac:dyDescent="0.2">
      <c r="BC14387" s="6"/>
    </row>
    <row r="14388" spans="55:55" hidden="1" x14ac:dyDescent="0.2">
      <c r="BC14388" s="6"/>
    </row>
    <row r="14389" spans="55:55" hidden="1" x14ac:dyDescent="0.2">
      <c r="BC14389" s="6"/>
    </row>
    <row r="14390" spans="55:55" hidden="1" x14ac:dyDescent="0.2">
      <c r="BC14390" s="6"/>
    </row>
    <row r="14391" spans="55:55" hidden="1" x14ac:dyDescent="0.2">
      <c r="BC14391" s="6"/>
    </row>
    <row r="14392" spans="55:55" hidden="1" x14ac:dyDescent="0.2">
      <c r="BC14392" s="6"/>
    </row>
    <row r="14393" spans="55:55" hidden="1" x14ac:dyDescent="0.2">
      <c r="BC14393" s="6"/>
    </row>
    <row r="14394" spans="55:55" hidden="1" x14ac:dyDescent="0.2">
      <c r="BC14394" s="6"/>
    </row>
    <row r="14395" spans="55:55" hidden="1" x14ac:dyDescent="0.2">
      <c r="BC14395" s="6"/>
    </row>
    <row r="14396" spans="55:55" hidden="1" x14ac:dyDescent="0.2">
      <c r="BC14396" s="6"/>
    </row>
    <row r="14397" spans="55:55" hidden="1" x14ac:dyDescent="0.2">
      <c r="BC14397" s="6"/>
    </row>
    <row r="14398" spans="55:55" hidden="1" x14ac:dyDescent="0.2">
      <c r="BC14398" s="6"/>
    </row>
    <row r="14399" spans="55:55" hidden="1" x14ac:dyDescent="0.2">
      <c r="BC14399" s="6"/>
    </row>
    <row r="14400" spans="55:55" hidden="1" x14ac:dyDescent="0.2">
      <c r="BC14400" s="6"/>
    </row>
    <row r="14401" spans="55:55" hidden="1" x14ac:dyDescent="0.2">
      <c r="BC14401" s="6"/>
    </row>
    <row r="14402" spans="55:55" hidden="1" x14ac:dyDescent="0.2">
      <c r="BC14402" s="6"/>
    </row>
    <row r="14403" spans="55:55" hidden="1" x14ac:dyDescent="0.2">
      <c r="BC14403" s="6"/>
    </row>
    <row r="14404" spans="55:55" hidden="1" x14ac:dyDescent="0.2">
      <c r="BC14404" s="6"/>
    </row>
    <row r="14405" spans="55:55" hidden="1" x14ac:dyDescent="0.2">
      <c r="BC14405" s="6"/>
    </row>
    <row r="14406" spans="55:55" hidden="1" x14ac:dyDescent="0.2">
      <c r="BC14406" s="6"/>
    </row>
    <row r="14407" spans="55:55" hidden="1" x14ac:dyDescent="0.2">
      <c r="BC14407" s="6"/>
    </row>
    <row r="14408" spans="55:55" hidden="1" x14ac:dyDescent="0.2">
      <c r="BC14408" s="6"/>
    </row>
    <row r="14409" spans="55:55" hidden="1" x14ac:dyDescent="0.2">
      <c r="BC14409" s="6"/>
    </row>
    <row r="14410" spans="55:55" hidden="1" x14ac:dyDescent="0.2">
      <c r="BC14410" s="6"/>
    </row>
    <row r="14411" spans="55:55" hidden="1" x14ac:dyDescent="0.2">
      <c r="BC14411" s="6"/>
    </row>
    <row r="14412" spans="55:55" hidden="1" x14ac:dyDescent="0.2">
      <c r="BC14412" s="6"/>
    </row>
    <row r="14413" spans="55:55" hidden="1" x14ac:dyDescent="0.2">
      <c r="BC14413" s="6"/>
    </row>
    <row r="14414" spans="55:55" hidden="1" x14ac:dyDescent="0.2">
      <c r="BC14414" s="6"/>
    </row>
    <row r="14415" spans="55:55" hidden="1" x14ac:dyDescent="0.2">
      <c r="BC14415" s="6"/>
    </row>
    <row r="14416" spans="55:55" hidden="1" x14ac:dyDescent="0.2">
      <c r="BC14416" s="6"/>
    </row>
    <row r="14417" spans="55:55" hidden="1" x14ac:dyDescent="0.2">
      <c r="BC14417" s="6"/>
    </row>
    <row r="14418" spans="55:55" hidden="1" x14ac:dyDescent="0.2">
      <c r="BC14418" s="6"/>
    </row>
    <row r="14419" spans="55:55" hidden="1" x14ac:dyDescent="0.2">
      <c r="BC14419" s="6"/>
    </row>
    <row r="14420" spans="55:55" hidden="1" x14ac:dyDescent="0.2">
      <c r="BC14420" s="6"/>
    </row>
    <row r="14421" spans="55:55" hidden="1" x14ac:dyDescent="0.2">
      <c r="BC14421" s="6"/>
    </row>
    <row r="14422" spans="55:55" hidden="1" x14ac:dyDescent="0.2">
      <c r="BC14422" s="6"/>
    </row>
    <row r="14423" spans="55:55" hidden="1" x14ac:dyDescent="0.2">
      <c r="BC14423" s="6"/>
    </row>
    <row r="14424" spans="55:55" hidden="1" x14ac:dyDescent="0.2">
      <c r="BC14424" s="6"/>
    </row>
    <row r="14425" spans="55:55" hidden="1" x14ac:dyDescent="0.2">
      <c r="BC14425" s="6"/>
    </row>
    <row r="14426" spans="55:55" hidden="1" x14ac:dyDescent="0.2">
      <c r="BC14426" s="6"/>
    </row>
    <row r="14427" spans="55:55" hidden="1" x14ac:dyDescent="0.2">
      <c r="BC14427" s="6"/>
    </row>
    <row r="14428" spans="55:55" hidden="1" x14ac:dyDescent="0.2">
      <c r="BC14428" s="6"/>
    </row>
    <row r="14429" spans="55:55" hidden="1" x14ac:dyDescent="0.2">
      <c r="BC14429" s="6"/>
    </row>
    <row r="14430" spans="55:55" hidden="1" x14ac:dyDescent="0.2">
      <c r="BC14430" s="6"/>
    </row>
    <row r="14431" spans="55:55" hidden="1" x14ac:dyDescent="0.2">
      <c r="BC14431" s="6"/>
    </row>
    <row r="14432" spans="55:55" hidden="1" x14ac:dyDescent="0.2">
      <c r="BC14432" s="6"/>
    </row>
    <row r="14433" spans="55:55" hidden="1" x14ac:dyDescent="0.2">
      <c r="BC14433" s="6"/>
    </row>
    <row r="14434" spans="55:55" hidden="1" x14ac:dyDescent="0.2">
      <c r="BC14434" s="6"/>
    </row>
    <row r="14435" spans="55:55" hidden="1" x14ac:dyDescent="0.2">
      <c r="BC14435" s="6"/>
    </row>
    <row r="14436" spans="55:55" hidden="1" x14ac:dyDescent="0.2">
      <c r="BC14436" s="6"/>
    </row>
    <row r="14437" spans="55:55" hidden="1" x14ac:dyDescent="0.2">
      <c r="BC14437" s="6"/>
    </row>
    <row r="14438" spans="55:55" hidden="1" x14ac:dyDescent="0.2">
      <c r="BC14438" s="6"/>
    </row>
    <row r="14439" spans="55:55" hidden="1" x14ac:dyDescent="0.2">
      <c r="BC14439" s="6"/>
    </row>
    <row r="14440" spans="55:55" hidden="1" x14ac:dyDescent="0.2">
      <c r="BC14440" s="6"/>
    </row>
    <row r="14441" spans="55:55" hidden="1" x14ac:dyDescent="0.2">
      <c r="BC14441" s="6"/>
    </row>
    <row r="14442" spans="55:55" hidden="1" x14ac:dyDescent="0.2">
      <c r="BC14442" s="6"/>
    </row>
    <row r="14443" spans="55:55" hidden="1" x14ac:dyDescent="0.2">
      <c r="BC14443" s="6"/>
    </row>
    <row r="14444" spans="55:55" hidden="1" x14ac:dyDescent="0.2">
      <c r="BC14444" s="6"/>
    </row>
    <row r="14445" spans="55:55" hidden="1" x14ac:dyDescent="0.2">
      <c r="BC14445" s="6"/>
    </row>
    <row r="14446" spans="55:55" hidden="1" x14ac:dyDescent="0.2">
      <c r="BC14446" s="6"/>
    </row>
    <row r="14447" spans="55:55" hidden="1" x14ac:dyDescent="0.2">
      <c r="BC14447" s="6"/>
    </row>
    <row r="14448" spans="55:55" hidden="1" x14ac:dyDescent="0.2">
      <c r="BC14448" s="6"/>
    </row>
    <row r="14449" spans="55:55" hidden="1" x14ac:dyDescent="0.2">
      <c r="BC14449" s="6"/>
    </row>
    <row r="14450" spans="55:55" hidden="1" x14ac:dyDescent="0.2">
      <c r="BC14450" s="6"/>
    </row>
    <row r="14451" spans="55:55" hidden="1" x14ac:dyDescent="0.2">
      <c r="BC14451" s="6"/>
    </row>
    <row r="14452" spans="55:55" hidden="1" x14ac:dyDescent="0.2">
      <c r="BC14452" s="6"/>
    </row>
    <row r="14453" spans="55:55" hidden="1" x14ac:dyDescent="0.2">
      <c r="BC14453" s="6"/>
    </row>
    <row r="14454" spans="55:55" hidden="1" x14ac:dyDescent="0.2">
      <c r="BC14454" s="6"/>
    </row>
    <row r="14455" spans="55:55" hidden="1" x14ac:dyDescent="0.2">
      <c r="BC14455" s="6"/>
    </row>
    <row r="14456" spans="55:55" hidden="1" x14ac:dyDescent="0.2">
      <c r="BC14456" s="6"/>
    </row>
    <row r="14457" spans="55:55" hidden="1" x14ac:dyDescent="0.2">
      <c r="BC14457" s="6"/>
    </row>
    <row r="14458" spans="55:55" hidden="1" x14ac:dyDescent="0.2">
      <c r="BC14458" s="6"/>
    </row>
    <row r="14459" spans="55:55" hidden="1" x14ac:dyDescent="0.2">
      <c r="BC14459" s="6"/>
    </row>
    <row r="14460" spans="55:55" hidden="1" x14ac:dyDescent="0.2">
      <c r="BC14460" s="6"/>
    </row>
    <row r="14461" spans="55:55" hidden="1" x14ac:dyDescent="0.2">
      <c r="BC14461" s="6"/>
    </row>
    <row r="14462" spans="55:55" hidden="1" x14ac:dyDescent="0.2">
      <c r="BC14462" s="6"/>
    </row>
    <row r="14463" spans="55:55" hidden="1" x14ac:dyDescent="0.2">
      <c r="BC14463" s="6"/>
    </row>
    <row r="14464" spans="55:55" hidden="1" x14ac:dyDescent="0.2">
      <c r="BC14464" s="6"/>
    </row>
    <row r="14465" spans="55:55" hidden="1" x14ac:dyDescent="0.2">
      <c r="BC14465" s="6"/>
    </row>
    <row r="14466" spans="55:55" hidden="1" x14ac:dyDescent="0.2">
      <c r="BC14466" s="6"/>
    </row>
    <row r="14467" spans="55:55" hidden="1" x14ac:dyDescent="0.2">
      <c r="BC14467" s="6"/>
    </row>
    <row r="14468" spans="55:55" hidden="1" x14ac:dyDescent="0.2">
      <c r="BC14468" s="6"/>
    </row>
    <row r="14469" spans="55:55" hidden="1" x14ac:dyDescent="0.2">
      <c r="BC14469" s="6"/>
    </row>
    <row r="14470" spans="55:55" hidden="1" x14ac:dyDescent="0.2">
      <c r="BC14470" s="6"/>
    </row>
    <row r="14471" spans="55:55" hidden="1" x14ac:dyDescent="0.2">
      <c r="BC14471" s="6"/>
    </row>
    <row r="14472" spans="55:55" hidden="1" x14ac:dyDescent="0.2">
      <c r="BC14472" s="6"/>
    </row>
    <row r="14473" spans="55:55" hidden="1" x14ac:dyDescent="0.2">
      <c r="BC14473" s="6"/>
    </row>
    <row r="14474" spans="55:55" hidden="1" x14ac:dyDescent="0.2">
      <c r="BC14474" s="6"/>
    </row>
    <row r="14475" spans="55:55" hidden="1" x14ac:dyDescent="0.2">
      <c r="BC14475" s="6"/>
    </row>
    <row r="14476" spans="55:55" hidden="1" x14ac:dyDescent="0.2">
      <c r="BC14476" s="6"/>
    </row>
    <row r="14477" spans="55:55" hidden="1" x14ac:dyDescent="0.2">
      <c r="BC14477" s="6"/>
    </row>
    <row r="14478" spans="55:55" hidden="1" x14ac:dyDescent="0.2">
      <c r="BC14478" s="6"/>
    </row>
    <row r="14479" spans="55:55" hidden="1" x14ac:dyDescent="0.2">
      <c r="BC14479" s="6"/>
    </row>
    <row r="14480" spans="55:55" hidden="1" x14ac:dyDescent="0.2">
      <c r="BC14480" s="6"/>
    </row>
    <row r="14481" spans="55:55" hidden="1" x14ac:dyDescent="0.2">
      <c r="BC14481" s="6"/>
    </row>
    <row r="14482" spans="55:55" hidden="1" x14ac:dyDescent="0.2">
      <c r="BC14482" s="6"/>
    </row>
    <row r="14483" spans="55:55" hidden="1" x14ac:dyDescent="0.2">
      <c r="BC14483" s="6"/>
    </row>
    <row r="14484" spans="55:55" hidden="1" x14ac:dyDescent="0.2">
      <c r="BC14484" s="6"/>
    </row>
    <row r="14485" spans="55:55" hidden="1" x14ac:dyDescent="0.2">
      <c r="BC14485" s="6"/>
    </row>
    <row r="14486" spans="55:55" hidden="1" x14ac:dyDescent="0.2">
      <c r="BC14486" s="6"/>
    </row>
    <row r="14487" spans="55:55" hidden="1" x14ac:dyDescent="0.2">
      <c r="BC14487" s="6"/>
    </row>
    <row r="14488" spans="55:55" hidden="1" x14ac:dyDescent="0.2">
      <c r="BC14488" s="6"/>
    </row>
    <row r="14489" spans="55:55" hidden="1" x14ac:dyDescent="0.2">
      <c r="BC14489" s="6"/>
    </row>
    <row r="14490" spans="55:55" hidden="1" x14ac:dyDescent="0.2">
      <c r="BC14490" s="6"/>
    </row>
    <row r="14491" spans="55:55" hidden="1" x14ac:dyDescent="0.2">
      <c r="BC14491" s="6"/>
    </row>
    <row r="14492" spans="55:55" hidden="1" x14ac:dyDescent="0.2">
      <c r="BC14492" s="6"/>
    </row>
    <row r="14493" spans="55:55" hidden="1" x14ac:dyDescent="0.2">
      <c r="BC14493" s="6"/>
    </row>
    <row r="14494" spans="55:55" hidden="1" x14ac:dyDescent="0.2">
      <c r="BC14494" s="6"/>
    </row>
    <row r="14495" spans="55:55" hidden="1" x14ac:dyDescent="0.2">
      <c r="BC14495" s="6"/>
    </row>
    <row r="14496" spans="55:55" hidden="1" x14ac:dyDescent="0.2">
      <c r="BC14496" s="6"/>
    </row>
    <row r="14497" spans="55:55" hidden="1" x14ac:dyDescent="0.2">
      <c r="BC14497" s="6"/>
    </row>
    <row r="14498" spans="55:55" hidden="1" x14ac:dyDescent="0.2">
      <c r="BC14498" s="6"/>
    </row>
    <row r="14499" spans="55:55" hidden="1" x14ac:dyDescent="0.2">
      <c r="BC14499" s="6"/>
    </row>
    <row r="14500" spans="55:55" hidden="1" x14ac:dyDescent="0.2">
      <c r="BC14500" s="6"/>
    </row>
    <row r="14501" spans="55:55" hidden="1" x14ac:dyDescent="0.2">
      <c r="BC14501" s="6"/>
    </row>
    <row r="14502" spans="55:55" hidden="1" x14ac:dyDescent="0.2">
      <c r="BC14502" s="6"/>
    </row>
    <row r="14503" spans="55:55" hidden="1" x14ac:dyDescent="0.2">
      <c r="BC14503" s="6"/>
    </row>
    <row r="14504" spans="55:55" hidden="1" x14ac:dyDescent="0.2">
      <c r="BC14504" s="6"/>
    </row>
    <row r="14505" spans="55:55" hidden="1" x14ac:dyDescent="0.2">
      <c r="BC14505" s="6"/>
    </row>
    <row r="14506" spans="55:55" hidden="1" x14ac:dyDescent="0.2">
      <c r="BC14506" s="6"/>
    </row>
    <row r="14507" spans="55:55" hidden="1" x14ac:dyDescent="0.2">
      <c r="BC14507" s="6"/>
    </row>
    <row r="14508" spans="55:55" hidden="1" x14ac:dyDescent="0.2">
      <c r="BC14508" s="6"/>
    </row>
    <row r="14509" spans="55:55" hidden="1" x14ac:dyDescent="0.2">
      <c r="BC14509" s="6"/>
    </row>
    <row r="14510" spans="55:55" hidden="1" x14ac:dyDescent="0.2">
      <c r="BC14510" s="6"/>
    </row>
    <row r="14511" spans="55:55" hidden="1" x14ac:dyDescent="0.2">
      <c r="BC14511" s="6"/>
    </row>
    <row r="14512" spans="55:55" hidden="1" x14ac:dyDescent="0.2">
      <c r="BC14512" s="6"/>
    </row>
    <row r="14513" spans="55:55" hidden="1" x14ac:dyDescent="0.2">
      <c r="BC14513" s="6"/>
    </row>
    <row r="14514" spans="55:55" hidden="1" x14ac:dyDescent="0.2">
      <c r="BC14514" s="6"/>
    </row>
    <row r="14515" spans="55:55" hidden="1" x14ac:dyDescent="0.2">
      <c r="BC14515" s="6"/>
    </row>
    <row r="14516" spans="55:55" hidden="1" x14ac:dyDescent="0.2">
      <c r="BC14516" s="6"/>
    </row>
    <row r="14517" spans="55:55" hidden="1" x14ac:dyDescent="0.2">
      <c r="BC14517" s="6"/>
    </row>
    <row r="14518" spans="55:55" hidden="1" x14ac:dyDescent="0.2">
      <c r="BC14518" s="6"/>
    </row>
    <row r="14519" spans="55:55" hidden="1" x14ac:dyDescent="0.2">
      <c r="BC14519" s="6"/>
    </row>
    <row r="14520" spans="55:55" hidden="1" x14ac:dyDescent="0.2">
      <c r="BC14520" s="6"/>
    </row>
    <row r="14521" spans="55:55" hidden="1" x14ac:dyDescent="0.2">
      <c r="BC14521" s="6"/>
    </row>
    <row r="14522" spans="55:55" hidden="1" x14ac:dyDescent="0.2">
      <c r="BC14522" s="6"/>
    </row>
    <row r="14523" spans="55:55" hidden="1" x14ac:dyDescent="0.2">
      <c r="BC14523" s="6"/>
    </row>
    <row r="14524" spans="55:55" hidden="1" x14ac:dyDescent="0.2">
      <c r="BC14524" s="6"/>
    </row>
    <row r="14525" spans="55:55" hidden="1" x14ac:dyDescent="0.2">
      <c r="BC14525" s="6"/>
    </row>
    <row r="14526" spans="55:55" hidden="1" x14ac:dyDescent="0.2">
      <c r="BC14526" s="6"/>
    </row>
    <row r="14527" spans="55:55" hidden="1" x14ac:dyDescent="0.2">
      <c r="BC14527" s="6"/>
    </row>
    <row r="14528" spans="55:55" hidden="1" x14ac:dyDescent="0.2">
      <c r="BC14528" s="6"/>
    </row>
    <row r="14529" spans="55:55" hidden="1" x14ac:dyDescent="0.2">
      <c r="BC14529" s="6"/>
    </row>
    <row r="14530" spans="55:55" hidden="1" x14ac:dyDescent="0.2">
      <c r="BC14530" s="6"/>
    </row>
    <row r="14531" spans="55:55" hidden="1" x14ac:dyDescent="0.2">
      <c r="BC14531" s="6"/>
    </row>
    <row r="14532" spans="55:55" hidden="1" x14ac:dyDescent="0.2">
      <c r="BC14532" s="6"/>
    </row>
    <row r="14533" spans="55:55" hidden="1" x14ac:dyDescent="0.2">
      <c r="BC14533" s="6"/>
    </row>
    <row r="14534" spans="55:55" hidden="1" x14ac:dyDescent="0.2">
      <c r="BC14534" s="6"/>
    </row>
    <row r="14535" spans="55:55" hidden="1" x14ac:dyDescent="0.2">
      <c r="BC14535" s="6"/>
    </row>
    <row r="14536" spans="55:55" hidden="1" x14ac:dyDescent="0.2">
      <c r="BC14536" s="6"/>
    </row>
    <row r="14537" spans="55:55" hidden="1" x14ac:dyDescent="0.2">
      <c r="BC14537" s="6"/>
    </row>
    <row r="14538" spans="55:55" hidden="1" x14ac:dyDescent="0.2">
      <c r="BC14538" s="6"/>
    </row>
    <row r="14539" spans="55:55" hidden="1" x14ac:dyDescent="0.2">
      <c r="BC14539" s="6"/>
    </row>
    <row r="14540" spans="55:55" hidden="1" x14ac:dyDescent="0.2">
      <c r="BC14540" s="6"/>
    </row>
    <row r="14541" spans="55:55" hidden="1" x14ac:dyDescent="0.2">
      <c r="BC14541" s="6"/>
    </row>
    <row r="14542" spans="55:55" hidden="1" x14ac:dyDescent="0.2">
      <c r="BC14542" s="6"/>
    </row>
    <row r="14543" spans="55:55" hidden="1" x14ac:dyDescent="0.2">
      <c r="BC14543" s="6"/>
    </row>
    <row r="14544" spans="55:55" hidden="1" x14ac:dyDescent="0.2">
      <c r="BC14544" s="6"/>
    </row>
    <row r="14545" spans="55:55" hidden="1" x14ac:dyDescent="0.2">
      <c r="BC14545" s="6"/>
    </row>
    <row r="14546" spans="55:55" hidden="1" x14ac:dyDescent="0.2">
      <c r="BC14546" s="6"/>
    </row>
    <row r="14547" spans="55:55" hidden="1" x14ac:dyDescent="0.2">
      <c r="BC14547" s="6"/>
    </row>
    <row r="14548" spans="55:55" hidden="1" x14ac:dyDescent="0.2">
      <c r="BC14548" s="6"/>
    </row>
    <row r="14549" spans="55:55" hidden="1" x14ac:dyDescent="0.2">
      <c r="BC14549" s="6"/>
    </row>
    <row r="14550" spans="55:55" hidden="1" x14ac:dyDescent="0.2">
      <c r="BC14550" s="6"/>
    </row>
    <row r="14551" spans="55:55" hidden="1" x14ac:dyDescent="0.2">
      <c r="BC14551" s="6"/>
    </row>
    <row r="14552" spans="55:55" hidden="1" x14ac:dyDescent="0.2">
      <c r="BC14552" s="6"/>
    </row>
    <row r="14553" spans="55:55" hidden="1" x14ac:dyDescent="0.2">
      <c r="BC14553" s="6"/>
    </row>
    <row r="14554" spans="55:55" hidden="1" x14ac:dyDescent="0.2">
      <c r="BC14554" s="6"/>
    </row>
    <row r="14555" spans="55:55" hidden="1" x14ac:dyDescent="0.2">
      <c r="BC14555" s="6"/>
    </row>
    <row r="14556" spans="55:55" hidden="1" x14ac:dyDescent="0.2">
      <c r="BC14556" s="6"/>
    </row>
    <row r="14557" spans="55:55" hidden="1" x14ac:dyDescent="0.2">
      <c r="BC14557" s="6"/>
    </row>
    <row r="14558" spans="55:55" hidden="1" x14ac:dyDescent="0.2">
      <c r="BC14558" s="6"/>
    </row>
    <row r="14559" spans="55:55" hidden="1" x14ac:dyDescent="0.2">
      <c r="BC14559" s="6"/>
    </row>
    <row r="14560" spans="55:55" hidden="1" x14ac:dyDescent="0.2">
      <c r="BC14560" s="6"/>
    </row>
    <row r="14561" spans="55:55" hidden="1" x14ac:dyDescent="0.2">
      <c r="BC14561" s="6"/>
    </row>
    <row r="14562" spans="55:55" hidden="1" x14ac:dyDescent="0.2">
      <c r="BC14562" s="6"/>
    </row>
    <row r="14563" spans="55:55" hidden="1" x14ac:dyDescent="0.2">
      <c r="BC14563" s="6"/>
    </row>
    <row r="14564" spans="55:55" hidden="1" x14ac:dyDescent="0.2">
      <c r="BC14564" s="6"/>
    </row>
    <row r="14565" spans="55:55" hidden="1" x14ac:dyDescent="0.2">
      <c r="BC14565" s="6"/>
    </row>
    <row r="14566" spans="55:55" hidden="1" x14ac:dyDescent="0.2">
      <c r="BC14566" s="6"/>
    </row>
    <row r="14567" spans="55:55" hidden="1" x14ac:dyDescent="0.2">
      <c r="BC14567" s="6"/>
    </row>
    <row r="14568" spans="55:55" hidden="1" x14ac:dyDescent="0.2">
      <c r="BC14568" s="6"/>
    </row>
    <row r="14569" spans="55:55" hidden="1" x14ac:dyDescent="0.2">
      <c r="BC14569" s="6"/>
    </row>
    <row r="14570" spans="55:55" hidden="1" x14ac:dyDescent="0.2">
      <c r="BC14570" s="6"/>
    </row>
    <row r="14571" spans="55:55" hidden="1" x14ac:dyDescent="0.2">
      <c r="BC14571" s="6"/>
    </row>
    <row r="14572" spans="55:55" hidden="1" x14ac:dyDescent="0.2">
      <c r="BC14572" s="6"/>
    </row>
    <row r="14573" spans="55:55" hidden="1" x14ac:dyDescent="0.2">
      <c r="BC14573" s="6"/>
    </row>
    <row r="14574" spans="55:55" hidden="1" x14ac:dyDescent="0.2">
      <c r="BC14574" s="6"/>
    </row>
    <row r="14575" spans="55:55" hidden="1" x14ac:dyDescent="0.2">
      <c r="BC14575" s="6"/>
    </row>
    <row r="14576" spans="55:55" hidden="1" x14ac:dyDescent="0.2">
      <c r="BC14576" s="6"/>
    </row>
    <row r="14577" spans="55:55" hidden="1" x14ac:dyDescent="0.2">
      <c r="BC14577" s="6"/>
    </row>
    <row r="14578" spans="55:55" hidden="1" x14ac:dyDescent="0.2">
      <c r="BC14578" s="6"/>
    </row>
    <row r="14579" spans="55:55" hidden="1" x14ac:dyDescent="0.2">
      <c r="BC14579" s="6"/>
    </row>
    <row r="14580" spans="55:55" hidden="1" x14ac:dyDescent="0.2">
      <c r="BC14580" s="6"/>
    </row>
    <row r="14581" spans="55:55" hidden="1" x14ac:dyDescent="0.2">
      <c r="BC14581" s="6"/>
    </row>
    <row r="14582" spans="55:55" hidden="1" x14ac:dyDescent="0.2">
      <c r="BC14582" s="6"/>
    </row>
    <row r="14583" spans="55:55" hidden="1" x14ac:dyDescent="0.2">
      <c r="BC14583" s="6"/>
    </row>
    <row r="14584" spans="55:55" hidden="1" x14ac:dyDescent="0.2">
      <c r="BC14584" s="6"/>
    </row>
    <row r="14585" spans="55:55" hidden="1" x14ac:dyDescent="0.2">
      <c r="BC14585" s="6"/>
    </row>
    <row r="14586" spans="55:55" hidden="1" x14ac:dyDescent="0.2">
      <c r="BC14586" s="6"/>
    </row>
    <row r="14587" spans="55:55" hidden="1" x14ac:dyDescent="0.2">
      <c r="BC14587" s="6"/>
    </row>
    <row r="14588" spans="55:55" hidden="1" x14ac:dyDescent="0.2">
      <c r="BC14588" s="6"/>
    </row>
    <row r="14589" spans="55:55" hidden="1" x14ac:dyDescent="0.2">
      <c r="BC14589" s="6"/>
    </row>
    <row r="14590" spans="55:55" hidden="1" x14ac:dyDescent="0.2">
      <c r="BC14590" s="6"/>
    </row>
    <row r="14591" spans="55:55" hidden="1" x14ac:dyDescent="0.2">
      <c r="BC14591" s="6"/>
    </row>
    <row r="14592" spans="55:55" hidden="1" x14ac:dyDescent="0.2">
      <c r="BC14592" s="6"/>
    </row>
    <row r="14593" spans="55:55" hidden="1" x14ac:dyDescent="0.2">
      <c r="BC14593" s="6"/>
    </row>
    <row r="14594" spans="55:55" hidden="1" x14ac:dyDescent="0.2">
      <c r="BC14594" s="6"/>
    </row>
    <row r="14595" spans="55:55" hidden="1" x14ac:dyDescent="0.2">
      <c r="BC14595" s="6"/>
    </row>
    <row r="14596" spans="55:55" hidden="1" x14ac:dyDescent="0.2">
      <c r="BC14596" s="6"/>
    </row>
    <row r="14597" spans="55:55" hidden="1" x14ac:dyDescent="0.2">
      <c r="BC14597" s="6"/>
    </row>
    <row r="14598" spans="55:55" hidden="1" x14ac:dyDescent="0.2">
      <c r="BC14598" s="6"/>
    </row>
    <row r="14599" spans="55:55" hidden="1" x14ac:dyDescent="0.2">
      <c r="BC14599" s="6"/>
    </row>
    <row r="14600" spans="55:55" hidden="1" x14ac:dyDescent="0.2">
      <c r="BC14600" s="6"/>
    </row>
    <row r="14601" spans="55:55" hidden="1" x14ac:dyDescent="0.2">
      <c r="BC14601" s="6"/>
    </row>
    <row r="14602" spans="55:55" hidden="1" x14ac:dyDescent="0.2">
      <c r="BC14602" s="6"/>
    </row>
    <row r="14603" spans="55:55" hidden="1" x14ac:dyDescent="0.2">
      <c r="BC14603" s="6"/>
    </row>
    <row r="14604" spans="55:55" hidden="1" x14ac:dyDescent="0.2">
      <c r="BC14604" s="6"/>
    </row>
    <row r="14605" spans="55:55" hidden="1" x14ac:dyDescent="0.2">
      <c r="BC14605" s="6"/>
    </row>
    <row r="14606" spans="55:55" hidden="1" x14ac:dyDescent="0.2">
      <c r="BC14606" s="6"/>
    </row>
    <row r="14607" spans="55:55" hidden="1" x14ac:dyDescent="0.2">
      <c r="BC14607" s="6"/>
    </row>
    <row r="14608" spans="55:55" hidden="1" x14ac:dyDescent="0.2">
      <c r="BC14608" s="6"/>
    </row>
    <row r="14609" spans="55:55" hidden="1" x14ac:dyDescent="0.2">
      <c r="BC14609" s="6"/>
    </row>
    <row r="14610" spans="55:55" hidden="1" x14ac:dyDescent="0.2">
      <c r="BC14610" s="6"/>
    </row>
    <row r="14611" spans="55:55" hidden="1" x14ac:dyDescent="0.2">
      <c r="BC14611" s="6"/>
    </row>
    <row r="14612" spans="55:55" hidden="1" x14ac:dyDescent="0.2">
      <c r="BC14612" s="6"/>
    </row>
    <row r="14613" spans="55:55" hidden="1" x14ac:dyDescent="0.2">
      <c r="BC14613" s="6"/>
    </row>
    <row r="14614" spans="55:55" hidden="1" x14ac:dyDescent="0.2">
      <c r="BC14614" s="6"/>
    </row>
    <row r="14615" spans="55:55" hidden="1" x14ac:dyDescent="0.2">
      <c r="BC14615" s="6"/>
    </row>
    <row r="14616" spans="55:55" hidden="1" x14ac:dyDescent="0.2">
      <c r="BC14616" s="6"/>
    </row>
    <row r="14617" spans="55:55" hidden="1" x14ac:dyDescent="0.2">
      <c r="BC14617" s="6"/>
    </row>
    <row r="14618" spans="55:55" hidden="1" x14ac:dyDescent="0.2">
      <c r="BC14618" s="6"/>
    </row>
    <row r="14619" spans="55:55" hidden="1" x14ac:dyDescent="0.2">
      <c r="BC14619" s="6"/>
    </row>
    <row r="14620" spans="55:55" hidden="1" x14ac:dyDescent="0.2">
      <c r="BC14620" s="6"/>
    </row>
    <row r="14621" spans="55:55" hidden="1" x14ac:dyDescent="0.2">
      <c r="BC14621" s="6"/>
    </row>
    <row r="14622" spans="55:55" hidden="1" x14ac:dyDescent="0.2">
      <c r="BC14622" s="6"/>
    </row>
    <row r="14623" spans="55:55" hidden="1" x14ac:dyDescent="0.2">
      <c r="BC14623" s="6"/>
    </row>
    <row r="14624" spans="55:55" hidden="1" x14ac:dyDescent="0.2">
      <c r="BC14624" s="6"/>
    </row>
    <row r="14625" spans="55:55" hidden="1" x14ac:dyDescent="0.2">
      <c r="BC14625" s="6"/>
    </row>
    <row r="14626" spans="55:55" hidden="1" x14ac:dyDescent="0.2">
      <c r="BC14626" s="6"/>
    </row>
    <row r="14627" spans="55:55" hidden="1" x14ac:dyDescent="0.2">
      <c r="BC14627" s="6"/>
    </row>
    <row r="14628" spans="55:55" hidden="1" x14ac:dyDescent="0.2">
      <c r="BC14628" s="6"/>
    </row>
    <row r="14629" spans="55:55" hidden="1" x14ac:dyDescent="0.2">
      <c r="BC14629" s="6"/>
    </row>
    <row r="14630" spans="55:55" hidden="1" x14ac:dyDescent="0.2">
      <c r="BC14630" s="6"/>
    </row>
    <row r="14631" spans="55:55" hidden="1" x14ac:dyDescent="0.2">
      <c r="BC14631" s="6"/>
    </row>
    <row r="14632" spans="55:55" hidden="1" x14ac:dyDescent="0.2">
      <c r="BC14632" s="6"/>
    </row>
    <row r="14633" spans="55:55" hidden="1" x14ac:dyDescent="0.2">
      <c r="BC14633" s="6"/>
    </row>
    <row r="14634" spans="55:55" hidden="1" x14ac:dyDescent="0.2">
      <c r="BC14634" s="6"/>
    </row>
    <row r="14635" spans="55:55" hidden="1" x14ac:dyDescent="0.2">
      <c r="BC14635" s="6"/>
    </row>
    <row r="14636" spans="55:55" hidden="1" x14ac:dyDescent="0.2">
      <c r="BC14636" s="6"/>
    </row>
    <row r="14637" spans="55:55" hidden="1" x14ac:dyDescent="0.2">
      <c r="BC14637" s="6"/>
    </row>
    <row r="14638" spans="55:55" hidden="1" x14ac:dyDescent="0.2">
      <c r="BC14638" s="6"/>
    </row>
    <row r="14639" spans="55:55" hidden="1" x14ac:dyDescent="0.2">
      <c r="BC14639" s="6"/>
    </row>
    <row r="14640" spans="55:55" hidden="1" x14ac:dyDescent="0.2">
      <c r="BC14640" s="6"/>
    </row>
    <row r="14641" spans="55:55" hidden="1" x14ac:dyDescent="0.2">
      <c r="BC14641" s="6"/>
    </row>
    <row r="14642" spans="55:55" hidden="1" x14ac:dyDescent="0.2">
      <c r="BC14642" s="6"/>
    </row>
    <row r="14643" spans="55:55" hidden="1" x14ac:dyDescent="0.2">
      <c r="BC14643" s="6"/>
    </row>
    <row r="14644" spans="55:55" hidden="1" x14ac:dyDescent="0.2">
      <c r="BC14644" s="6"/>
    </row>
    <row r="14645" spans="55:55" hidden="1" x14ac:dyDescent="0.2">
      <c r="BC14645" s="6"/>
    </row>
    <row r="14646" spans="55:55" hidden="1" x14ac:dyDescent="0.2">
      <c r="BC14646" s="6"/>
    </row>
    <row r="14647" spans="55:55" hidden="1" x14ac:dyDescent="0.2">
      <c r="BC14647" s="6"/>
    </row>
    <row r="14648" spans="55:55" hidden="1" x14ac:dyDescent="0.2">
      <c r="BC14648" s="6"/>
    </row>
    <row r="14649" spans="55:55" hidden="1" x14ac:dyDescent="0.2">
      <c r="BC14649" s="6"/>
    </row>
    <row r="14650" spans="55:55" hidden="1" x14ac:dyDescent="0.2">
      <c r="BC14650" s="6"/>
    </row>
    <row r="14651" spans="55:55" hidden="1" x14ac:dyDescent="0.2">
      <c r="BC14651" s="6"/>
    </row>
    <row r="14652" spans="55:55" hidden="1" x14ac:dyDescent="0.2">
      <c r="BC14652" s="6"/>
    </row>
    <row r="14653" spans="55:55" hidden="1" x14ac:dyDescent="0.2">
      <c r="BC14653" s="6"/>
    </row>
    <row r="14654" spans="55:55" hidden="1" x14ac:dyDescent="0.2">
      <c r="BC14654" s="6"/>
    </row>
    <row r="14655" spans="55:55" hidden="1" x14ac:dyDescent="0.2">
      <c r="BC14655" s="6"/>
    </row>
    <row r="14656" spans="55:55" hidden="1" x14ac:dyDescent="0.2">
      <c r="BC14656" s="6"/>
    </row>
    <row r="14657" spans="55:55" hidden="1" x14ac:dyDescent="0.2">
      <c r="BC14657" s="6"/>
    </row>
    <row r="14658" spans="55:55" hidden="1" x14ac:dyDescent="0.2">
      <c r="BC14658" s="6"/>
    </row>
    <row r="14659" spans="55:55" hidden="1" x14ac:dyDescent="0.2">
      <c r="BC14659" s="6"/>
    </row>
    <row r="14660" spans="55:55" hidden="1" x14ac:dyDescent="0.2">
      <c r="BC14660" s="6"/>
    </row>
    <row r="14661" spans="55:55" hidden="1" x14ac:dyDescent="0.2">
      <c r="BC14661" s="6"/>
    </row>
    <row r="14662" spans="55:55" hidden="1" x14ac:dyDescent="0.2">
      <c r="BC14662" s="6"/>
    </row>
    <row r="14663" spans="55:55" hidden="1" x14ac:dyDescent="0.2">
      <c r="BC14663" s="6"/>
    </row>
    <row r="14664" spans="55:55" hidden="1" x14ac:dyDescent="0.2">
      <c r="BC14664" s="6"/>
    </row>
    <row r="14665" spans="55:55" hidden="1" x14ac:dyDescent="0.2">
      <c r="BC14665" s="6"/>
    </row>
    <row r="14666" spans="55:55" hidden="1" x14ac:dyDescent="0.2">
      <c r="BC14666" s="6"/>
    </row>
    <row r="14667" spans="55:55" hidden="1" x14ac:dyDescent="0.2">
      <c r="BC14667" s="6"/>
    </row>
    <row r="14668" spans="55:55" hidden="1" x14ac:dyDescent="0.2">
      <c r="BC14668" s="6"/>
    </row>
    <row r="14669" spans="55:55" hidden="1" x14ac:dyDescent="0.2">
      <c r="BC14669" s="6"/>
    </row>
    <row r="14670" spans="55:55" hidden="1" x14ac:dyDescent="0.2">
      <c r="BC14670" s="6"/>
    </row>
    <row r="14671" spans="55:55" hidden="1" x14ac:dyDescent="0.2">
      <c r="BC14671" s="6"/>
    </row>
    <row r="14672" spans="55:55" hidden="1" x14ac:dyDescent="0.2">
      <c r="BC14672" s="6"/>
    </row>
    <row r="14673" spans="55:55" hidden="1" x14ac:dyDescent="0.2">
      <c r="BC14673" s="6"/>
    </row>
    <row r="14674" spans="55:55" hidden="1" x14ac:dyDescent="0.2">
      <c r="BC14674" s="6"/>
    </row>
    <row r="14675" spans="55:55" hidden="1" x14ac:dyDescent="0.2">
      <c r="BC14675" s="6"/>
    </row>
    <row r="14676" spans="55:55" hidden="1" x14ac:dyDescent="0.2">
      <c r="BC14676" s="6"/>
    </row>
    <row r="14677" spans="55:55" hidden="1" x14ac:dyDescent="0.2">
      <c r="BC14677" s="6"/>
    </row>
    <row r="14678" spans="55:55" hidden="1" x14ac:dyDescent="0.2">
      <c r="BC14678" s="6"/>
    </row>
    <row r="14679" spans="55:55" hidden="1" x14ac:dyDescent="0.2">
      <c r="BC14679" s="6"/>
    </row>
    <row r="14680" spans="55:55" hidden="1" x14ac:dyDescent="0.2">
      <c r="BC14680" s="6"/>
    </row>
    <row r="14681" spans="55:55" hidden="1" x14ac:dyDescent="0.2">
      <c r="BC14681" s="6"/>
    </row>
    <row r="14682" spans="55:55" hidden="1" x14ac:dyDescent="0.2">
      <c r="BC14682" s="6"/>
    </row>
    <row r="14683" spans="55:55" hidden="1" x14ac:dyDescent="0.2">
      <c r="BC14683" s="6"/>
    </row>
    <row r="14684" spans="55:55" hidden="1" x14ac:dyDescent="0.2">
      <c r="BC14684" s="6"/>
    </row>
    <row r="14685" spans="55:55" hidden="1" x14ac:dyDescent="0.2">
      <c r="BC14685" s="6"/>
    </row>
    <row r="14686" spans="55:55" hidden="1" x14ac:dyDescent="0.2">
      <c r="BC14686" s="6"/>
    </row>
    <row r="14687" spans="55:55" hidden="1" x14ac:dyDescent="0.2">
      <c r="BC14687" s="6"/>
    </row>
    <row r="14688" spans="55:55" hidden="1" x14ac:dyDescent="0.2">
      <c r="BC14688" s="6"/>
    </row>
    <row r="14689" spans="55:55" hidden="1" x14ac:dyDescent="0.2">
      <c r="BC14689" s="6"/>
    </row>
    <row r="14690" spans="55:55" hidden="1" x14ac:dyDescent="0.2">
      <c r="BC14690" s="6"/>
    </row>
    <row r="14691" spans="55:55" hidden="1" x14ac:dyDescent="0.2">
      <c r="BC14691" s="6"/>
    </row>
    <row r="14692" spans="55:55" hidden="1" x14ac:dyDescent="0.2">
      <c r="BC14692" s="6"/>
    </row>
    <row r="14693" spans="55:55" hidden="1" x14ac:dyDescent="0.2">
      <c r="BC14693" s="6"/>
    </row>
    <row r="14694" spans="55:55" hidden="1" x14ac:dyDescent="0.2">
      <c r="BC14694" s="6"/>
    </row>
    <row r="14695" spans="55:55" hidden="1" x14ac:dyDescent="0.2">
      <c r="BC14695" s="6"/>
    </row>
    <row r="14696" spans="55:55" hidden="1" x14ac:dyDescent="0.2">
      <c r="BC14696" s="6"/>
    </row>
    <row r="14697" spans="55:55" hidden="1" x14ac:dyDescent="0.2">
      <c r="BC14697" s="6"/>
    </row>
    <row r="14698" spans="55:55" hidden="1" x14ac:dyDescent="0.2">
      <c r="BC14698" s="6"/>
    </row>
    <row r="14699" spans="55:55" hidden="1" x14ac:dyDescent="0.2">
      <c r="BC14699" s="6"/>
    </row>
    <row r="14700" spans="55:55" hidden="1" x14ac:dyDescent="0.2">
      <c r="BC14700" s="6"/>
    </row>
    <row r="14701" spans="55:55" hidden="1" x14ac:dyDescent="0.2">
      <c r="BC14701" s="6"/>
    </row>
    <row r="14702" spans="55:55" hidden="1" x14ac:dyDescent="0.2">
      <c r="BC14702" s="6"/>
    </row>
    <row r="14703" spans="55:55" hidden="1" x14ac:dyDescent="0.2">
      <c r="BC14703" s="6"/>
    </row>
    <row r="14704" spans="55:55" hidden="1" x14ac:dyDescent="0.2">
      <c r="BC14704" s="6"/>
    </row>
    <row r="14705" spans="55:55" hidden="1" x14ac:dyDescent="0.2">
      <c r="BC14705" s="6"/>
    </row>
    <row r="14706" spans="55:55" hidden="1" x14ac:dyDescent="0.2">
      <c r="BC14706" s="6"/>
    </row>
    <row r="14707" spans="55:55" hidden="1" x14ac:dyDescent="0.2">
      <c r="BC14707" s="6"/>
    </row>
    <row r="14708" spans="55:55" hidden="1" x14ac:dyDescent="0.2">
      <c r="BC14708" s="6"/>
    </row>
    <row r="14709" spans="55:55" hidden="1" x14ac:dyDescent="0.2">
      <c r="BC14709" s="6"/>
    </row>
    <row r="14710" spans="55:55" hidden="1" x14ac:dyDescent="0.2">
      <c r="BC14710" s="6"/>
    </row>
    <row r="14711" spans="55:55" hidden="1" x14ac:dyDescent="0.2">
      <c r="BC14711" s="6"/>
    </row>
    <row r="14712" spans="55:55" hidden="1" x14ac:dyDescent="0.2">
      <c r="BC14712" s="6"/>
    </row>
    <row r="14713" spans="55:55" hidden="1" x14ac:dyDescent="0.2">
      <c r="BC14713" s="6"/>
    </row>
    <row r="14714" spans="55:55" hidden="1" x14ac:dyDescent="0.2">
      <c r="BC14714" s="6"/>
    </row>
    <row r="14715" spans="55:55" hidden="1" x14ac:dyDescent="0.2">
      <c r="BC14715" s="6"/>
    </row>
    <row r="14716" spans="55:55" hidden="1" x14ac:dyDescent="0.2">
      <c r="BC14716" s="6"/>
    </row>
    <row r="14717" spans="55:55" hidden="1" x14ac:dyDescent="0.2">
      <c r="BC14717" s="6"/>
    </row>
    <row r="14718" spans="55:55" hidden="1" x14ac:dyDescent="0.2">
      <c r="BC14718" s="6"/>
    </row>
    <row r="14719" spans="55:55" hidden="1" x14ac:dyDescent="0.2">
      <c r="BC14719" s="6"/>
    </row>
    <row r="14720" spans="55:55" hidden="1" x14ac:dyDescent="0.2">
      <c r="BC14720" s="6"/>
    </row>
    <row r="14721" spans="55:55" hidden="1" x14ac:dyDescent="0.2">
      <c r="BC14721" s="6"/>
    </row>
    <row r="14722" spans="55:55" hidden="1" x14ac:dyDescent="0.2">
      <c r="BC14722" s="6"/>
    </row>
    <row r="14723" spans="55:55" hidden="1" x14ac:dyDescent="0.2">
      <c r="BC14723" s="6"/>
    </row>
    <row r="14724" spans="55:55" hidden="1" x14ac:dyDescent="0.2">
      <c r="BC14724" s="6"/>
    </row>
    <row r="14725" spans="55:55" hidden="1" x14ac:dyDescent="0.2">
      <c r="BC14725" s="6"/>
    </row>
    <row r="14726" spans="55:55" hidden="1" x14ac:dyDescent="0.2">
      <c r="BC14726" s="6"/>
    </row>
    <row r="14727" spans="55:55" hidden="1" x14ac:dyDescent="0.2">
      <c r="BC14727" s="6"/>
    </row>
    <row r="14728" spans="55:55" hidden="1" x14ac:dyDescent="0.2">
      <c r="BC14728" s="6"/>
    </row>
    <row r="14729" spans="55:55" hidden="1" x14ac:dyDescent="0.2">
      <c r="BC14729" s="6"/>
    </row>
    <row r="14730" spans="55:55" hidden="1" x14ac:dyDescent="0.2">
      <c r="BC14730" s="6"/>
    </row>
    <row r="14731" spans="55:55" hidden="1" x14ac:dyDescent="0.2">
      <c r="BC14731" s="6"/>
    </row>
    <row r="14732" spans="55:55" hidden="1" x14ac:dyDescent="0.2">
      <c r="BC14732" s="6"/>
    </row>
    <row r="14733" spans="55:55" hidden="1" x14ac:dyDescent="0.2">
      <c r="BC14733" s="6"/>
    </row>
    <row r="14734" spans="55:55" hidden="1" x14ac:dyDescent="0.2">
      <c r="BC14734" s="6"/>
    </row>
    <row r="14735" spans="55:55" hidden="1" x14ac:dyDescent="0.2">
      <c r="BC14735" s="6"/>
    </row>
    <row r="14736" spans="55:55" hidden="1" x14ac:dyDescent="0.2">
      <c r="BC14736" s="6"/>
    </row>
    <row r="14737" spans="55:55" hidden="1" x14ac:dyDescent="0.2">
      <c r="BC14737" s="6"/>
    </row>
    <row r="14738" spans="55:55" hidden="1" x14ac:dyDescent="0.2">
      <c r="BC14738" s="6"/>
    </row>
    <row r="14739" spans="55:55" hidden="1" x14ac:dyDescent="0.2">
      <c r="BC14739" s="6"/>
    </row>
    <row r="14740" spans="55:55" hidden="1" x14ac:dyDescent="0.2">
      <c r="BC14740" s="6"/>
    </row>
    <row r="14741" spans="55:55" hidden="1" x14ac:dyDescent="0.2">
      <c r="BC14741" s="6"/>
    </row>
    <row r="14742" spans="55:55" hidden="1" x14ac:dyDescent="0.2">
      <c r="BC14742" s="6"/>
    </row>
    <row r="14743" spans="55:55" hidden="1" x14ac:dyDescent="0.2">
      <c r="BC14743" s="6"/>
    </row>
    <row r="14744" spans="55:55" hidden="1" x14ac:dyDescent="0.2">
      <c r="BC14744" s="6"/>
    </row>
    <row r="14745" spans="55:55" hidden="1" x14ac:dyDescent="0.2">
      <c r="BC14745" s="6"/>
    </row>
    <row r="14746" spans="55:55" hidden="1" x14ac:dyDescent="0.2">
      <c r="BC14746" s="6"/>
    </row>
    <row r="14747" spans="55:55" hidden="1" x14ac:dyDescent="0.2">
      <c r="BC14747" s="6"/>
    </row>
    <row r="14748" spans="55:55" hidden="1" x14ac:dyDescent="0.2">
      <c r="BC14748" s="6"/>
    </row>
    <row r="14749" spans="55:55" hidden="1" x14ac:dyDescent="0.2">
      <c r="BC14749" s="6"/>
    </row>
    <row r="14750" spans="55:55" hidden="1" x14ac:dyDescent="0.2">
      <c r="BC14750" s="6"/>
    </row>
    <row r="14751" spans="55:55" hidden="1" x14ac:dyDescent="0.2">
      <c r="BC14751" s="6"/>
    </row>
    <row r="14752" spans="55:55" hidden="1" x14ac:dyDescent="0.2">
      <c r="BC14752" s="6"/>
    </row>
    <row r="14753" spans="55:55" hidden="1" x14ac:dyDescent="0.2">
      <c r="BC14753" s="6"/>
    </row>
    <row r="14754" spans="55:55" hidden="1" x14ac:dyDescent="0.2">
      <c r="BC14754" s="6"/>
    </row>
    <row r="14755" spans="55:55" hidden="1" x14ac:dyDescent="0.2">
      <c r="BC14755" s="6"/>
    </row>
    <row r="14756" spans="55:55" hidden="1" x14ac:dyDescent="0.2">
      <c r="BC14756" s="6"/>
    </row>
    <row r="14757" spans="55:55" hidden="1" x14ac:dyDescent="0.2">
      <c r="BC14757" s="6"/>
    </row>
    <row r="14758" spans="55:55" hidden="1" x14ac:dyDescent="0.2">
      <c r="BC14758" s="6"/>
    </row>
    <row r="14759" spans="55:55" hidden="1" x14ac:dyDescent="0.2">
      <c r="BC14759" s="6"/>
    </row>
    <row r="14760" spans="55:55" hidden="1" x14ac:dyDescent="0.2">
      <c r="BC14760" s="6"/>
    </row>
    <row r="14761" spans="55:55" hidden="1" x14ac:dyDescent="0.2">
      <c r="BC14761" s="6"/>
    </row>
    <row r="14762" spans="55:55" hidden="1" x14ac:dyDescent="0.2">
      <c r="BC14762" s="6"/>
    </row>
    <row r="14763" spans="55:55" hidden="1" x14ac:dyDescent="0.2">
      <c r="BC14763" s="6"/>
    </row>
    <row r="14764" spans="55:55" hidden="1" x14ac:dyDescent="0.2">
      <c r="BC14764" s="6"/>
    </row>
    <row r="14765" spans="55:55" hidden="1" x14ac:dyDescent="0.2">
      <c r="BC14765" s="6"/>
    </row>
    <row r="14766" spans="55:55" hidden="1" x14ac:dyDescent="0.2">
      <c r="BC14766" s="6"/>
    </row>
    <row r="14767" spans="55:55" hidden="1" x14ac:dyDescent="0.2">
      <c r="BC14767" s="6"/>
    </row>
    <row r="14768" spans="55:55" hidden="1" x14ac:dyDescent="0.2">
      <c r="BC14768" s="6"/>
    </row>
    <row r="14769" spans="55:55" hidden="1" x14ac:dyDescent="0.2">
      <c r="BC14769" s="6"/>
    </row>
    <row r="14770" spans="55:55" hidden="1" x14ac:dyDescent="0.2">
      <c r="BC14770" s="6"/>
    </row>
    <row r="14771" spans="55:55" hidden="1" x14ac:dyDescent="0.2">
      <c r="BC14771" s="6"/>
    </row>
    <row r="14772" spans="55:55" hidden="1" x14ac:dyDescent="0.2">
      <c r="BC14772" s="6"/>
    </row>
    <row r="14773" spans="55:55" hidden="1" x14ac:dyDescent="0.2">
      <c r="BC14773" s="6"/>
    </row>
    <row r="14774" spans="55:55" hidden="1" x14ac:dyDescent="0.2">
      <c r="BC14774" s="6"/>
    </row>
    <row r="14775" spans="55:55" hidden="1" x14ac:dyDescent="0.2">
      <c r="BC14775" s="6"/>
    </row>
    <row r="14776" spans="55:55" hidden="1" x14ac:dyDescent="0.2">
      <c r="BC14776" s="6"/>
    </row>
    <row r="14777" spans="55:55" hidden="1" x14ac:dyDescent="0.2">
      <c r="BC14777" s="6"/>
    </row>
    <row r="14778" spans="55:55" hidden="1" x14ac:dyDescent="0.2">
      <c r="BC14778" s="6"/>
    </row>
    <row r="14779" spans="55:55" hidden="1" x14ac:dyDescent="0.2">
      <c r="BC14779" s="6"/>
    </row>
    <row r="14780" spans="55:55" hidden="1" x14ac:dyDescent="0.2">
      <c r="BC14780" s="6"/>
    </row>
    <row r="14781" spans="55:55" hidden="1" x14ac:dyDescent="0.2">
      <c r="BC14781" s="6"/>
    </row>
    <row r="14782" spans="55:55" hidden="1" x14ac:dyDescent="0.2">
      <c r="BC14782" s="6"/>
    </row>
    <row r="14783" spans="55:55" hidden="1" x14ac:dyDescent="0.2">
      <c r="BC14783" s="6"/>
    </row>
    <row r="14784" spans="55:55" hidden="1" x14ac:dyDescent="0.2">
      <c r="BC14784" s="6"/>
    </row>
    <row r="14785" spans="55:55" hidden="1" x14ac:dyDescent="0.2">
      <c r="BC14785" s="6"/>
    </row>
    <row r="14786" spans="55:55" hidden="1" x14ac:dyDescent="0.2">
      <c r="BC14786" s="6"/>
    </row>
    <row r="14787" spans="55:55" hidden="1" x14ac:dyDescent="0.2">
      <c r="BC14787" s="6"/>
    </row>
    <row r="14788" spans="55:55" hidden="1" x14ac:dyDescent="0.2">
      <c r="BC14788" s="6"/>
    </row>
    <row r="14789" spans="55:55" hidden="1" x14ac:dyDescent="0.2">
      <c r="BC14789" s="6"/>
    </row>
    <row r="14790" spans="55:55" hidden="1" x14ac:dyDescent="0.2">
      <c r="BC14790" s="6"/>
    </row>
    <row r="14791" spans="55:55" hidden="1" x14ac:dyDescent="0.2">
      <c r="BC14791" s="6"/>
    </row>
    <row r="14792" spans="55:55" hidden="1" x14ac:dyDescent="0.2">
      <c r="BC14792" s="6"/>
    </row>
    <row r="14793" spans="55:55" hidden="1" x14ac:dyDescent="0.2">
      <c r="BC14793" s="6"/>
    </row>
    <row r="14794" spans="55:55" hidden="1" x14ac:dyDescent="0.2">
      <c r="BC14794" s="6"/>
    </row>
    <row r="14795" spans="55:55" hidden="1" x14ac:dyDescent="0.2">
      <c r="BC14795" s="6"/>
    </row>
    <row r="14796" spans="55:55" hidden="1" x14ac:dyDescent="0.2">
      <c r="BC14796" s="6"/>
    </row>
    <row r="14797" spans="55:55" hidden="1" x14ac:dyDescent="0.2">
      <c r="BC14797" s="6"/>
    </row>
    <row r="14798" spans="55:55" hidden="1" x14ac:dyDescent="0.2">
      <c r="BC14798" s="6"/>
    </row>
    <row r="14799" spans="55:55" hidden="1" x14ac:dyDescent="0.2">
      <c r="BC14799" s="6"/>
    </row>
    <row r="14800" spans="55:55" hidden="1" x14ac:dyDescent="0.2">
      <c r="BC14800" s="6"/>
    </row>
    <row r="14801" spans="55:55" hidden="1" x14ac:dyDescent="0.2">
      <c r="BC14801" s="6"/>
    </row>
    <row r="14802" spans="55:55" hidden="1" x14ac:dyDescent="0.2">
      <c r="BC14802" s="6"/>
    </row>
    <row r="14803" spans="55:55" hidden="1" x14ac:dyDescent="0.2">
      <c r="BC14803" s="6"/>
    </row>
    <row r="14804" spans="55:55" hidden="1" x14ac:dyDescent="0.2">
      <c r="BC14804" s="6"/>
    </row>
    <row r="14805" spans="55:55" hidden="1" x14ac:dyDescent="0.2">
      <c r="BC14805" s="6"/>
    </row>
    <row r="14806" spans="55:55" hidden="1" x14ac:dyDescent="0.2">
      <c r="BC14806" s="6"/>
    </row>
    <row r="14807" spans="55:55" hidden="1" x14ac:dyDescent="0.2">
      <c r="BC14807" s="6"/>
    </row>
    <row r="14808" spans="55:55" hidden="1" x14ac:dyDescent="0.2">
      <c r="BC14808" s="6"/>
    </row>
    <row r="14809" spans="55:55" hidden="1" x14ac:dyDescent="0.2">
      <c r="BC14809" s="6"/>
    </row>
    <row r="14810" spans="55:55" hidden="1" x14ac:dyDescent="0.2">
      <c r="BC14810" s="6"/>
    </row>
    <row r="14811" spans="55:55" hidden="1" x14ac:dyDescent="0.2">
      <c r="BC14811" s="6"/>
    </row>
    <row r="14812" spans="55:55" hidden="1" x14ac:dyDescent="0.2">
      <c r="BC14812" s="6"/>
    </row>
    <row r="14813" spans="55:55" hidden="1" x14ac:dyDescent="0.2">
      <c r="BC14813" s="6"/>
    </row>
    <row r="14814" spans="55:55" hidden="1" x14ac:dyDescent="0.2">
      <c r="BC14814" s="6"/>
    </row>
    <row r="14815" spans="55:55" hidden="1" x14ac:dyDescent="0.2">
      <c r="BC14815" s="6"/>
    </row>
    <row r="14816" spans="55:55" hidden="1" x14ac:dyDescent="0.2">
      <c r="BC14816" s="6"/>
    </row>
    <row r="14817" spans="55:55" hidden="1" x14ac:dyDescent="0.2">
      <c r="BC14817" s="6"/>
    </row>
    <row r="14818" spans="55:55" hidden="1" x14ac:dyDescent="0.2">
      <c r="BC14818" s="6"/>
    </row>
    <row r="14819" spans="55:55" hidden="1" x14ac:dyDescent="0.2">
      <c r="BC14819" s="6"/>
    </row>
    <row r="14820" spans="55:55" hidden="1" x14ac:dyDescent="0.2">
      <c r="BC14820" s="6"/>
    </row>
    <row r="14821" spans="55:55" hidden="1" x14ac:dyDescent="0.2">
      <c r="BC14821" s="6"/>
    </row>
    <row r="14822" spans="55:55" hidden="1" x14ac:dyDescent="0.2">
      <c r="BC14822" s="6"/>
    </row>
    <row r="14823" spans="55:55" hidden="1" x14ac:dyDescent="0.2">
      <c r="BC14823" s="6"/>
    </row>
    <row r="14824" spans="55:55" hidden="1" x14ac:dyDescent="0.2">
      <c r="BC14824" s="6"/>
    </row>
    <row r="14825" spans="55:55" hidden="1" x14ac:dyDescent="0.2">
      <c r="BC14825" s="6"/>
    </row>
    <row r="14826" spans="55:55" hidden="1" x14ac:dyDescent="0.2">
      <c r="BC14826" s="6"/>
    </row>
    <row r="14827" spans="55:55" hidden="1" x14ac:dyDescent="0.2">
      <c r="BC14827" s="6"/>
    </row>
    <row r="14828" spans="55:55" hidden="1" x14ac:dyDescent="0.2">
      <c r="BC14828" s="6"/>
    </row>
    <row r="14829" spans="55:55" hidden="1" x14ac:dyDescent="0.2">
      <c r="BC14829" s="6"/>
    </row>
    <row r="14830" spans="55:55" hidden="1" x14ac:dyDescent="0.2">
      <c r="BC14830" s="6"/>
    </row>
    <row r="14831" spans="55:55" hidden="1" x14ac:dyDescent="0.2">
      <c r="BC14831" s="6"/>
    </row>
    <row r="14832" spans="55:55" hidden="1" x14ac:dyDescent="0.2">
      <c r="BC14832" s="6"/>
    </row>
    <row r="14833" spans="55:55" hidden="1" x14ac:dyDescent="0.2">
      <c r="BC14833" s="6"/>
    </row>
    <row r="14834" spans="55:55" hidden="1" x14ac:dyDescent="0.2">
      <c r="BC14834" s="6"/>
    </row>
    <row r="14835" spans="55:55" hidden="1" x14ac:dyDescent="0.2">
      <c r="BC14835" s="6"/>
    </row>
    <row r="14836" spans="55:55" hidden="1" x14ac:dyDescent="0.2">
      <c r="BC14836" s="6"/>
    </row>
    <row r="14837" spans="55:55" hidden="1" x14ac:dyDescent="0.2">
      <c r="BC14837" s="6"/>
    </row>
    <row r="14838" spans="55:55" hidden="1" x14ac:dyDescent="0.2">
      <c r="BC14838" s="6"/>
    </row>
    <row r="14839" spans="55:55" hidden="1" x14ac:dyDescent="0.2">
      <c r="BC14839" s="6"/>
    </row>
    <row r="14840" spans="55:55" hidden="1" x14ac:dyDescent="0.2">
      <c r="BC14840" s="6"/>
    </row>
    <row r="14841" spans="55:55" hidden="1" x14ac:dyDescent="0.2">
      <c r="BC14841" s="6"/>
    </row>
    <row r="14842" spans="55:55" hidden="1" x14ac:dyDescent="0.2">
      <c r="BC14842" s="6"/>
    </row>
    <row r="14843" spans="55:55" hidden="1" x14ac:dyDescent="0.2">
      <c r="BC14843" s="6"/>
    </row>
    <row r="14844" spans="55:55" hidden="1" x14ac:dyDescent="0.2">
      <c r="BC14844" s="6"/>
    </row>
    <row r="14845" spans="55:55" hidden="1" x14ac:dyDescent="0.2">
      <c r="BC14845" s="6"/>
    </row>
    <row r="14846" spans="55:55" hidden="1" x14ac:dyDescent="0.2">
      <c r="BC14846" s="6"/>
    </row>
    <row r="14847" spans="55:55" hidden="1" x14ac:dyDescent="0.2">
      <c r="BC14847" s="6"/>
    </row>
    <row r="14848" spans="55:55" hidden="1" x14ac:dyDescent="0.2">
      <c r="BC14848" s="6"/>
    </row>
    <row r="14849" spans="55:55" hidden="1" x14ac:dyDescent="0.2">
      <c r="BC14849" s="6"/>
    </row>
    <row r="14850" spans="55:55" hidden="1" x14ac:dyDescent="0.2">
      <c r="BC14850" s="6"/>
    </row>
    <row r="14851" spans="55:55" hidden="1" x14ac:dyDescent="0.2">
      <c r="BC14851" s="6"/>
    </row>
    <row r="14852" spans="55:55" hidden="1" x14ac:dyDescent="0.2">
      <c r="BC14852" s="6"/>
    </row>
    <row r="14853" spans="55:55" hidden="1" x14ac:dyDescent="0.2">
      <c r="BC14853" s="6"/>
    </row>
    <row r="14854" spans="55:55" hidden="1" x14ac:dyDescent="0.2">
      <c r="BC14854" s="6"/>
    </row>
    <row r="14855" spans="55:55" hidden="1" x14ac:dyDescent="0.2">
      <c r="BC14855" s="6"/>
    </row>
    <row r="14856" spans="55:55" hidden="1" x14ac:dyDescent="0.2">
      <c r="BC14856" s="6"/>
    </row>
    <row r="14857" spans="55:55" hidden="1" x14ac:dyDescent="0.2">
      <c r="BC14857" s="6"/>
    </row>
    <row r="14858" spans="55:55" hidden="1" x14ac:dyDescent="0.2">
      <c r="BC14858" s="6"/>
    </row>
    <row r="14859" spans="55:55" hidden="1" x14ac:dyDescent="0.2">
      <c r="BC14859" s="6"/>
    </row>
    <row r="14860" spans="55:55" hidden="1" x14ac:dyDescent="0.2">
      <c r="BC14860" s="6"/>
    </row>
    <row r="14861" spans="55:55" hidden="1" x14ac:dyDescent="0.2">
      <c r="BC14861" s="6"/>
    </row>
    <row r="14862" spans="55:55" hidden="1" x14ac:dyDescent="0.2">
      <c r="BC14862" s="6"/>
    </row>
    <row r="14863" spans="55:55" hidden="1" x14ac:dyDescent="0.2">
      <c r="BC14863" s="6"/>
    </row>
    <row r="14864" spans="55:55" hidden="1" x14ac:dyDescent="0.2">
      <c r="BC14864" s="6"/>
    </row>
    <row r="14865" spans="55:55" hidden="1" x14ac:dyDescent="0.2">
      <c r="BC14865" s="6"/>
    </row>
    <row r="14866" spans="55:55" hidden="1" x14ac:dyDescent="0.2">
      <c r="BC14866" s="6"/>
    </row>
    <row r="14867" spans="55:55" hidden="1" x14ac:dyDescent="0.2">
      <c r="BC14867" s="6"/>
    </row>
    <row r="14868" spans="55:55" hidden="1" x14ac:dyDescent="0.2">
      <c r="BC14868" s="6"/>
    </row>
    <row r="14869" spans="55:55" hidden="1" x14ac:dyDescent="0.2">
      <c r="BC14869" s="6"/>
    </row>
    <row r="14870" spans="55:55" hidden="1" x14ac:dyDescent="0.2">
      <c r="BC14870" s="6"/>
    </row>
    <row r="14871" spans="55:55" hidden="1" x14ac:dyDescent="0.2">
      <c r="BC14871" s="6"/>
    </row>
    <row r="14872" spans="55:55" hidden="1" x14ac:dyDescent="0.2">
      <c r="BC14872" s="6"/>
    </row>
    <row r="14873" spans="55:55" hidden="1" x14ac:dyDescent="0.2">
      <c r="BC14873" s="6"/>
    </row>
    <row r="14874" spans="55:55" hidden="1" x14ac:dyDescent="0.2">
      <c r="BC14874" s="6"/>
    </row>
    <row r="14875" spans="55:55" hidden="1" x14ac:dyDescent="0.2">
      <c r="BC14875" s="6"/>
    </row>
    <row r="14876" spans="55:55" hidden="1" x14ac:dyDescent="0.2">
      <c r="BC14876" s="6"/>
    </row>
    <row r="14877" spans="55:55" hidden="1" x14ac:dyDescent="0.2">
      <c r="BC14877" s="6"/>
    </row>
    <row r="14878" spans="55:55" hidden="1" x14ac:dyDescent="0.2">
      <c r="BC14878" s="6"/>
    </row>
    <row r="14879" spans="55:55" hidden="1" x14ac:dyDescent="0.2">
      <c r="BC14879" s="6"/>
    </row>
    <row r="14880" spans="55:55" hidden="1" x14ac:dyDescent="0.2">
      <c r="BC14880" s="6"/>
    </row>
    <row r="14881" spans="55:55" hidden="1" x14ac:dyDescent="0.2">
      <c r="BC14881" s="6"/>
    </row>
    <row r="14882" spans="55:55" hidden="1" x14ac:dyDescent="0.2">
      <c r="BC14882" s="6"/>
    </row>
    <row r="14883" spans="55:55" hidden="1" x14ac:dyDescent="0.2">
      <c r="BC14883" s="6"/>
    </row>
    <row r="14884" spans="55:55" hidden="1" x14ac:dyDescent="0.2">
      <c r="BC14884" s="6"/>
    </row>
    <row r="14885" spans="55:55" hidden="1" x14ac:dyDescent="0.2">
      <c r="BC14885" s="6"/>
    </row>
    <row r="14886" spans="55:55" hidden="1" x14ac:dyDescent="0.2">
      <c r="BC14886" s="6"/>
    </row>
    <row r="14887" spans="55:55" hidden="1" x14ac:dyDescent="0.2">
      <c r="BC14887" s="6"/>
    </row>
    <row r="14888" spans="55:55" hidden="1" x14ac:dyDescent="0.2">
      <c r="BC14888" s="6"/>
    </row>
    <row r="14889" spans="55:55" hidden="1" x14ac:dyDescent="0.2">
      <c r="BC14889" s="6"/>
    </row>
    <row r="14890" spans="55:55" hidden="1" x14ac:dyDescent="0.2">
      <c r="BC14890" s="6"/>
    </row>
    <row r="14891" spans="55:55" hidden="1" x14ac:dyDescent="0.2">
      <c r="BC14891" s="6"/>
    </row>
    <row r="14892" spans="55:55" hidden="1" x14ac:dyDescent="0.2">
      <c r="BC14892" s="6"/>
    </row>
    <row r="14893" spans="55:55" hidden="1" x14ac:dyDescent="0.2">
      <c r="BC14893" s="6"/>
    </row>
    <row r="14894" spans="55:55" hidden="1" x14ac:dyDescent="0.2">
      <c r="BC14894" s="6"/>
    </row>
    <row r="14895" spans="55:55" hidden="1" x14ac:dyDescent="0.2">
      <c r="BC14895" s="6"/>
    </row>
    <row r="14896" spans="55:55" hidden="1" x14ac:dyDescent="0.2">
      <c r="BC14896" s="6"/>
    </row>
    <row r="14897" spans="55:55" hidden="1" x14ac:dyDescent="0.2">
      <c r="BC14897" s="6"/>
    </row>
    <row r="14898" spans="55:55" hidden="1" x14ac:dyDescent="0.2">
      <c r="BC14898" s="6"/>
    </row>
    <row r="14899" spans="55:55" hidden="1" x14ac:dyDescent="0.2">
      <c r="BC14899" s="6"/>
    </row>
    <row r="14900" spans="55:55" hidden="1" x14ac:dyDescent="0.2">
      <c r="BC14900" s="6"/>
    </row>
    <row r="14901" spans="55:55" hidden="1" x14ac:dyDescent="0.2">
      <c r="BC14901" s="6"/>
    </row>
    <row r="14902" spans="55:55" hidden="1" x14ac:dyDescent="0.2">
      <c r="BC14902" s="6"/>
    </row>
    <row r="14903" spans="55:55" hidden="1" x14ac:dyDescent="0.2">
      <c r="BC14903" s="6"/>
    </row>
    <row r="14904" spans="55:55" hidden="1" x14ac:dyDescent="0.2">
      <c r="BC14904" s="6"/>
    </row>
    <row r="14905" spans="55:55" hidden="1" x14ac:dyDescent="0.2">
      <c r="BC14905" s="6"/>
    </row>
    <row r="14906" spans="55:55" hidden="1" x14ac:dyDescent="0.2">
      <c r="BC14906" s="6"/>
    </row>
    <row r="14907" spans="55:55" hidden="1" x14ac:dyDescent="0.2">
      <c r="BC14907" s="6"/>
    </row>
    <row r="14908" spans="55:55" hidden="1" x14ac:dyDescent="0.2">
      <c r="BC14908" s="6"/>
    </row>
    <row r="14909" spans="55:55" hidden="1" x14ac:dyDescent="0.2">
      <c r="BC14909" s="6"/>
    </row>
    <row r="14910" spans="55:55" hidden="1" x14ac:dyDescent="0.2">
      <c r="BC14910" s="6"/>
    </row>
    <row r="14911" spans="55:55" hidden="1" x14ac:dyDescent="0.2">
      <c r="BC14911" s="6"/>
    </row>
    <row r="14912" spans="55:55" hidden="1" x14ac:dyDescent="0.2">
      <c r="BC14912" s="6"/>
    </row>
    <row r="14913" spans="55:55" hidden="1" x14ac:dyDescent="0.2">
      <c r="BC14913" s="6"/>
    </row>
    <row r="14914" spans="55:55" hidden="1" x14ac:dyDescent="0.2">
      <c r="BC14914" s="6"/>
    </row>
    <row r="14915" spans="55:55" hidden="1" x14ac:dyDescent="0.2">
      <c r="BC14915" s="6"/>
    </row>
    <row r="14916" spans="55:55" hidden="1" x14ac:dyDescent="0.2">
      <c r="BC14916" s="6"/>
    </row>
    <row r="14917" spans="55:55" hidden="1" x14ac:dyDescent="0.2">
      <c r="BC14917" s="6"/>
    </row>
    <row r="14918" spans="55:55" hidden="1" x14ac:dyDescent="0.2">
      <c r="BC14918" s="6"/>
    </row>
    <row r="14919" spans="55:55" hidden="1" x14ac:dyDescent="0.2">
      <c r="BC14919" s="6"/>
    </row>
    <row r="14920" spans="55:55" hidden="1" x14ac:dyDescent="0.2">
      <c r="BC14920" s="6"/>
    </row>
    <row r="14921" spans="55:55" hidden="1" x14ac:dyDescent="0.2">
      <c r="BC14921" s="6"/>
    </row>
    <row r="14922" spans="55:55" hidden="1" x14ac:dyDescent="0.2">
      <c r="BC14922" s="6"/>
    </row>
    <row r="14923" spans="55:55" hidden="1" x14ac:dyDescent="0.2">
      <c r="BC14923" s="6"/>
    </row>
    <row r="14924" spans="55:55" hidden="1" x14ac:dyDescent="0.2">
      <c r="BC14924" s="6"/>
    </row>
    <row r="14925" spans="55:55" hidden="1" x14ac:dyDescent="0.2">
      <c r="BC14925" s="6"/>
    </row>
    <row r="14926" spans="55:55" hidden="1" x14ac:dyDescent="0.2">
      <c r="BC14926" s="6"/>
    </row>
    <row r="14927" spans="55:55" hidden="1" x14ac:dyDescent="0.2">
      <c r="BC14927" s="6"/>
    </row>
    <row r="14928" spans="55:55" hidden="1" x14ac:dyDescent="0.2">
      <c r="BC14928" s="6"/>
    </row>
    <row r="14929" spans="55:55" hidden="1" x14ac:dyDescent="0.2">
      <c r="BC14929" s="6"/>
    </row>
    <row r="14930" spans="55:55" hidden="1" x14ac:dyDescent="0.2">
      <c r="BC14930" s="6"/>
    </row>
    <row r="14931" spans="55:55" hidden="1" x14ac:dyDescent="0.2">
      <c r="BC14931" s="6"/>
    </row>
    <row r="14932" spans="55:55" hidden="1" x14ac:dyDescent="0.2">
      <c r="BC14932" s="6"/>
    </row>
    <row r="14933" spans="55:55" hidden="1" x14ac:dyDescent="0.2">
      <c r="BC14933" s="6"/>
    </row>
    <row r="14934" spans="55:55" hidden="1" x14ac:dyDescent="0.2">
      <c r="BC14934" s="6"/>
    </row>
    <row r="14935" spans="55:55" hidden="1" x14ac:dyDescent="0.2">
      <c r="BC14935" s="6"/>
    </row>
    <row r="14936" spans="55:55" hidden="1" x14ac:dyDescent="0.2">
      <c r="BC14936" s="6"/>
    </row>
    <row r="14937" spans="55:55" hidden="1" x14ac:dyDescent="0.2">
      <c r="BC14937" s="6"/>
    </row>
    <row r="14938" spans="55:55" hidden="1" x14ac:dyDescent="0.2">
      <c r="BC14938" s="6"/>
    </row>
    <row r="14939" spans="55:55" hidden="1" x14ac:dyDescent="0.2">
      <c r="BC14939" s="6"/>
    </row>
    <row r="14940" spans="55:55" hidden="1" x14ac:dyDescent="0.2">
      <c r="BC14940" s="6"/>
    </row>
    <row r="14941" spans="55:55" hidden="1" x14ac:dyDescent="0.2">
      <c r="BC14941" s="6"/>
    </row>
    <row r="14942" spans="55:55" hidden="1" x14ac:dyDescent="0.2">
      <c r="BC14942" s="6"/>
    </row>
    <row r="14943" spans="55:55" hidden="1" x14ac:dyDescent="0.2">
      <c r="BC14943" s="6"/>
    </row>
    <row r="14944" spans="55:55" hidden="1" x14ac:dyDescent="0.2">
      <c r="BC14944" s="6"/>
    </row>
    <row r="14945" spans="55:55" hidden="1" x14ac:dyDescent="0.2">
      <c r="BC14945" s="6"/>
    </row>
    <row r="14946" spans="55:55" hidden="1" x14ac:dyDescent="0.2">
      <c r="BC14946" s="6"/>
    </row>
    <row r="14947" spans="55:55" hidden="1" x14ac:dyDescent="0.2">
      <c r="BC14947" s="6"/>
    </row>
    <row r="14948" spans="55:55" hidden="1" x14ac:dyDescent="0.2">
      <c r="BC14948" s="6"/>
    </row>
    <row r="14949" spans="55:55" hidden="1" x14ac:dyDescent="0.2">
      <c r="BC14949" s="6"/>
    </row>
    <row r="14950" spans="55:55" hidden="1" x14ac:dyDescent="0.2">
      <c r="BC14950" s="6"/>
    </row>
    <row r="14951" spans="55:55" hidden="1" x14ac:dyDescent="0.2">
      <c r="BC14951" s="6"/>
    </row>
    <row r="14952" spans="55:55" hidden="1" x14ac:dyDescent="0.2">
      <c r="BC14952" s="6"/>
    </row>
    <row r="14953" spans="55:55" hidden="1" x14ac:dyDescent="0.2">
      <c r="BC14953" s="6"/>
    </row>
    <row r="14954" spans="55:55" hidden="1" x14ac:dyDescent="0.2">
      <c r="BC14954" s="6"/>
    </row>
    <row r="14955" spans="55:55" hidden="1" x14ac:dyDescent="0.2">
      <c r="BC14955" s="6"/>
    </row>
    <row r="14956" spans="55:55" hidden="1" x14ac:dyDescent="0.2">
      <c r="BC14956" s="6"/>
    </row>
    <row r="14957" spans="55:55" hidden="1" x14ac:dyDescent="0.2">
      <c r="BC14957" s="6"/>
    </row>
    <row r="14958" spans="55:55" hidden="1" x14ac:dyDescent="0.2">
      <c r="BC14958" s="6"/>
    </row>
    <row r="14959" spans="55:55" hidden="1" x14ac:dyDescent="0.2">
      <c r="BC14959" s="6"/>
    </row>
    <row r="14960" spans="55:55" hidden="1" x14ac:dyDescent="0.2">
      <c r="BC14960" s="6"/>
    </row>
    <row r="14961" spans="55:55" hidden="1" x14ac:dyDescent="0.2">
      <c r="BC14961" s="6"/>
    </row>
    <row r="14962" spans="55:55" hidden="1" x14ac:dyDescent="0.2">
      <c r="BC14962" s="6"/>
    </row>
    <row r="14963" spans="55:55" hidden="1" x14ac:dyDescent="0.2">
      <c r="BC14963" s="6"/>
    </row>
    <row r="14964" spans="55:55" hidden="1" x14ac:dyDescent="0.2">
      <c r="BC14964" s="6"/>
    </row>
    <row r="14965" spans="55:55" hidden="1" x14ac:dyDescent="0.2">
      <c r="BC14965" s="6"/>
    </row>
    <row r="14966" spans="55:55" hidden="1" x14ac:dyDescent="0.2">
      <c r="BC14966" s="6"/>
    </row>
    <row r="14967" spans="55:55" hidden="1" x14ac:dyDescent="0.2">
      <c r="BC14967" s="6"/>
    </row>
    <row r="14968" spans="55:55" hidden="1" x14ac:dyDescent="0.2">
      <c r="BC14968" s="6"/>
    </row>
    <row r="14969" spans="55:55" hidden="1" x14ac:dyDescent="0.2">
      <c r="BC14969" s="6"/>
    </row>
    <row r="14970" spans="55:55" hidden="1" x14ac:dyDescent="0.2">
      <c r="BC14970" s="6"/>
    </row>
    <row r="14971" spans="55:55" hidden="1" x14ac:dyDescent="0.2">
      <c r="BC14971" s="6"/>
    </row>
    <row r="14972" spans="55:55" hidden="1" x14ac:dyDescent="0.2">
      <c r="BC14972" s="6"/>
    </row>
    <row r="14973" spans="55:55" hidden="1" x14ac:dyDescent="0.2">
      <c r="BC14973" s="6"/>
    </row>
    <row r="14974" spans="55:55" hidden="1" x14ac:dyDescent="0.2">
      <c r="BC14974" s="6"/>
    </row>
    <row r="14975" spans="55:55" hidden="1" x14ac:dyDescent="0.2">
      <c r="BC14975" s="6"/>
    </row>
    <row r="14976" spans="55:55" hidden="1" x14ac:dyDescent="0.2">
      <c r="BC14976" s="6"/>
    </row>
    <row r="14977" spans="55:55" hidden="1" x14ac:dyDescent="0.2">
      <c r="BC14977" s="6"/>
    </row>
    <row r="14978" spans="55:55" hidden="1" x14ac:dyDescent="0.2">
      <c r="BC14978" s="6"/>
    </row>
    <row r="14979" spans="55:55" hidden="1" x14ac:dyDescent="0.2">
      <c r="BC14979" s="6"/>
    </row>
    <row r="14980" spans="55:55" hidden="1" x14ac:dyDescent="0.2">
      <c r="BC14980" s="6"/>
    </row>
    <row r="14981" spans="55:55" hidden="1" x14ac:dyDescent="0.2">
      <c r="BC14981" s="6"/>
    </row>
    <row r="14982" spans="55:55" hidden="1" x14ac:dyDescent="0.2">
      <c r="BC14982" s="6"/>
    </row>
    <row r="14983" spans="55:55" hidden="1" x14ac:dyDescent="0.2">
      <c r="BC14983" s="6"/>
    </row>
    <row r="14984" spans="55:55" hidden="1" x14ac:dyDescent="0.2">
      <c r="BC14984" s="6"/>
    </row>
    <row r="14985" spans="55:55" hidden="1" x14ac:dyDescent="0.2">
      <c r="BC14985" s="6"/>
    </row>
    <row r="14986" spans="55:55" hidden="1" x14ac:dyDescent="0.2">
      <c r="BC14986" s="6"/>
    </row>
    <row r="14987" spans="55:55" hidden="1" x14ac:dyDescent="0.2">
      <c r="BC14987" s="6"/>
    </row>
    <row r="14988" spans="55:55" hidden="1" x14ac:dyDescent="0.2">
      <c r="BC14988" s="6"/>
    </row>
    <row r="14989" spans="55:55" hidden="1" x14ac:dyDescent="0.2">
      <c r="BC14989" s="6"/>
    </row>
    <row r="14990" spans="55:55" hidden="1" x14ac:dyDescent="0.2">
      <c r="BC14990" s="6"/>
    </row>
    <row r="14991" spans="55:55" hidden="1" x14ac:dyDescent="0.2">
      <c r="BC14991" s="6"/>
    </row>
    <row r="14992" spans="55:55" hidden="1" x14ac:dyDescent="0.2">
      <c r="BC14992" s="6"/>
    </row>
    <row r="14993" spans="55:55" hidden="1" x14ac:dyDescent="0.2">
      <c r="BC14993" s="6"/>
    </row>
    <row r="14994" spans="55:55" hidden="1" x14ac:dyDescent="0.2">
      <c r="BC14994" s="6"/>
    </row>
    <row r="14995" spans="55:55" hidden="1" x14ac:dyDescent="0.2">
      <c r="BC14995" s="6"/>
    </row>
    <row r="14996" spans="55:55" hidden="1" x14ac:dyDescent="0.2">
      <c r="BC14996" s="6"/>
    </row>
    <row r="14997" spans="55:55" hidden="1" x14ac:dyDescent="0.2">
      <c r="BC14997" s="6"/>
    </row>
    <row r="14998" spans="55:55" hidden="1" x14ac:dyDescent="0.2">
      <c r="BC14998" s="6"/>
    </row>
    <row r="14999" spans="55:55" hidden="1" x14ac:dyDescent="0.2">
      <c r="BC14999" s="6"/>
    </row>
    <row r="15000" spans="55:55" hidden="1" x14ac:dyDescent="0.2">
      <c r="BC15000" s="6"/>
    </row>
    <row r="15001" spans="55:55" hidden="1" x14ac:dyDescent="0.2">
      <c r="BC15001" s="6"/>
    </row>
    <row r="15002" spans="55:55" hidden="1" x14ac:dyDescent="0.2">
      <c r="BC15002" s="6"/>
    </row>
    <row r="15003" spans="55:55" hidden="1" x14ac:dyDescent="0.2">
      <c r="BC15003" s="6"/>
    </row>
    <row r="15004" spans="55:55" hidden="1" x14ac:dyDescent="0.2">
      <c r="BC15004" s="6"/>
    </row>
    <row r="15005" spans="55:55" hidden="1" x14ac:dyDescent="0.2">
      <c r="BC15005" s="6"/>
    </row>
    <row r="15006" spans="55:55" hidden="1" x14ac:dyDescent="0.2">
      <c r="BC15006" s="6"/>
    </row>
    <row r="15007" spans="55:55" hidden="1" x14ac:dyDescent="0.2">
      <c r="BC15007" s="6"/>
    </row>
    <row r="15008" spans="55:55" hidden="1" x14ac:dyDescent="0.2">
      <c r="BC15008" s="6"/>
    </row>
    <row r="15009" spans="55:55" hidden="1" x14ac:dyDescent="0.2">
      <c r="BC15009" s="6"/>
    </row>
    <row r="15010" spans="55:55" hidden="1" x14ac:dyDescent="0.2">
      <c r="BC15010" s="6"/>
    </row>
    <row r="15011" spans="55:55" hidden="1" x14ac:dyDescent="0.2">
      <c r="BC15011" s="6"/>
    </row>
    <row r="15012" spans="55:55" hidden="1" x14ac:dyDescent="0.2">
      <c r="BC15012" s="6"/>
    </row>
    <row r="15013" spans="55:55" hidden="1" x14ac:dyDescent="0.2">
      <c r="BC15013" s="6"/>
    </row>
    <row r="15014" spans="55:55" hidden="1" x14ac:dyDescent="0.2">
      <c r="BC15014" s="6"/>
    </row>
    <row r="15015" spans="55:55" hidden="1" x14ac:dyDescent="0.2">
      <c r="BC15015" s="6"/>
    </row>
    <row r="15016" spans="55:55" hidden="1" x14ac:dyDescent="0.2">
      <c r="BC15016" s="6"/>
    </row>
    <row r="15017" spans="55:55" hidden="1" x14ac:dyDescent="0.2">
      <c r="BC15017" s="6"/>
    </row>
    <row r="15018" spans="55:55" hidden="1" x14ac:dyDescent="0.2">
      <c r="BC15018" s="6"/>
    </row>
    <row r="15019" spans="55:55" hidden="1" x14ac:dyDescent="0.2">
      <c r="BC15019" s="6"/>
    </row>
    <row r="15020" spans="55:55" hidden="1" x14ac:dyDescent="0.2">
      <c r="BC15020" s="6"/>
    </row>
    <row r="15021" spans="55:55" hidden="1" x14ac:dyDescent="0.2">
      <c r="BC15021" s="6"/>
    </row>
    <row r="15022" spans="55:55" hidden="1" x14ac:dyDescent="0.2">
      <c r="BC15022" s="6"/>
    </row>
    <row r="15023" spans="55:55" hidden="1" x14ac:dyDescent="0.2">
      <c r="BC15023" s="6"/>
    </row>
    <row r="15024" spans="55:55" hidden="1" x14ac:dyDescent="0.2">
      <c r="BC15024" s="6"/>
    </row>
    <row r="15025" spans="55:55" hidden="1" x14ac:dyDescent="0.2">
      <c r="BC15025" s="6"/>
    </row>
    <row r="15026" spans="55:55" hidden="1" x14ac:dyDescent="0.2">
      <c r="BC15026" s="6"/>
    </row>
    <row r="15027" spans="55:55" hidden="1" x14ac:dyDescent="0.2">
      <c r="BC15027" s="6"/>
    </row>
    <row r="15028" spans="55:55" hidden="1" x14ac:dyDescent="0.2">
      <c r="BC15028" s="6"/>
    </row>
    <row r="15029" spans="55:55" hidden="1" x14ac:dyDescent="0.2">
      <c r="BC15029" s="6"/>
    </row>
    <row r="15030" spans="55:55" hidden="1" x14ac:dyDescent="0.2">
      <c r="BC15030" s="6"/>
    </row>
    <row r="15031" spans="55:55" hidden="1" x14ac:dyDescent="0.2">
      <c r="BC15031" s="6"/>
    </row>
    <row r="15032" spans="55:55" hidden="1" x14ac:dyDescent="0.2">
      <c r="BC15032" s="6"/>
    </row>
    <row r="15033" spans="55:55" hidden="1" x14ac:dyDescent="0.2">
      <c r="BC15033" s="6"/>
    </row>
    <row r="15034" spans="55:55" hidden="1" x14ac:dyDescent="0.2">
      <c r="BC15034" s="6"/>
    </row>
    <row r="15035" spans="55:55" hidden="1" x14ac:dyDescent="0.2">
      <c r="BC15035" s="6"/>
    </row>
    <row r="15036" spans="55:55" hidden="1" x14ac:dyDescent="0.2">
      <c r="BC15036" s="6"/>
    </row>
    <row r="15037" spans="55:55" hidden="1" x14ac:dyDescent="0.2">
      <c r="BC15037" s="6"/>
    </row>
    <row r="15038" spans="55:55" hidden="1" x14ac:dyDescent="0.2">
      <c r="BC15038" s="6"/>
    </row>
    <row r="15039" spans="55:55" hidden="1" x14ac:dyDescent="0.2">
      <c r="BC15039" s="6"/>
    </row>
    <row r="15040" spans="55:55" hidden="1" x14ac:dyDescent="0.2">
      <c r="BC15040" s="6"/>
    </row>
    <row r="15041" spans="55:55" hidden="1" x14ac:dyDescent="0.2">
      <c r="BC15041" s="6"/>
    </row>
    <row r="15042" spans="55:55" hidden="1" x14ac:dyDescent="0.2">
      <c r="BC15042" s="6"/>
    </row>
    <row r="15043" spans="55:55" hidden="1" x14ac:dyDescent="0.2">
      <c r="BC15043" s="6"/>
    </row>
    <row r="15044" spans="55:55" hidden="1" x14ac:dyDescent="0.2">
      <c r="BC15044" s="6"/>
    </row>
    <row r="15045" spans="55:55" hidden="1" x14ac:dyDescent="0.2">
      <c r="BC15045" s="6"/>
    </row>
    <row r="15046" spans="55:55" hidden="1" x14ac:dyDescent="0.2">
      <c r="BC15046" s="6"/>
    </row>
    <row r="15047" spans="55:55" hidden="1" x14ac:dyDescent="0.2">
      <c r="BC15047" s="6"/>
    </row>
    <row r="15048" spans="55:55" hidden="1" x14ac:dyDescent="0.2">
      <c r="BC15048" s="6"/>
    </row>
    <row r="15049" spans="55:55" hidden="1" x14ac:dyDescent="0.2">
      <c r="BC15049" s="6"/>
    </row>
    <row r="15050" spans="55:55" hidden="1" x14ac:dyDescent="0.2">
      <c r="BC15050" s="6"/>
    </row>
    <row r="15051" spans="55:55" hidden="1" x14ac:dyDescent="0.2">
      <c r="BC15051" s="6"/>
    </row>
    <row r="15052" spans="55:55" hidden="1" x14ac:dyDescent="0.2">
      <c r="BC15052" s="6"/>
    </row>
    <row r="15053" spans="55:55" hidden="1" x14ac:dyDescent="0.2">
      <c r="BC15053" s="6"/>
    </row>
    <row r="15054" spans="55:55" hidden="1" x14ac:dyDescent="0.2">
      <c r="BC15054" s="6"/>
    </row>
    <row r="15055" spans="55:55" hidden="1" x14ac:dyDescent="0.2">
      <c r="BC15055" s="6"/>
    </row>
    <row r="15056" spans="55:55" hidden="1" x14ac:dyDescent="0.2">
      <c r="BC15056" s="6"/>
    </row>
    <row r="15057" spans="55:55" hidden="1" x14ac:dyDescent="0.2">
      <c r="BC15057" s="6"/>
    </row>
    <row r="15058" spans="55:55" hidden="1" x14ac:dyDescent="0.2">
      <c r="BC15058" s="6"/>
    </row>
    <row r="15059" spans="55:55" hidden="1" x14ac:dyDescent="0.2">
      <c r="BC15059" s="6"/>
    </row>
    <row r="15060" spans="55:55" hidden="1" x14ac:dyDescent="0.2">
      <c r="BC15060" s="6"/>
    </row>
    <row r="15061" spans="55:55" hidden="1" x14ac:dyDescent="0.2">
      <c r="BC15061" s="6"/>
    </row>
    <row r="15062" spans="55:55" hidden="1" x14ac:dyDescent="0.2">
      <c r="BC15062" s="6"/>
    </row>
    <row r="15063" spans="55:55" hidden="1" x14ac:dyDescent="0.2">
      <c r="BC15063" s="6"/>
    </row>
    <row r="15064" spans="55:55" hidden="1" x14ac:dyDescent="0.2">
      <c r="BC15064" s="6"/>
    </row>
    <row r="15065" spans="55:55" hidden="1" x14ac:dyDescent="0.2">
      <c r="BC15065" s="6"/>
    </row>
    <row r="15066" spans="55:55" hidden="1" x14ac:dyDescent="0.2">
      <c r="BC15066" s="6"/>
    </row>
    <row r="15067" spans="55:55" hidden="1" x14ac:dyDescent="0.2">
      <c r="BC15067" s="6"/>
    </row>
    <row r="15068" spans="55:55" hidden="1" x14ac:dyDescent="0.2">
      <c r="BC15068" s="6"/>
    </row>
    <row r="15069" spans="55:55" hidden="1" x14ac:dyDescent="0.2">
      <c r="BC15069" s="6"/>
    </row>
    <row r="15070" spans="55:55" hidden="1" x14ac:dyDescent="0.2">
      <c r="BC15070" s="6"/>
    </row>
    <row r="15071" spans="55:55" hidden="1" x14ac:dyDescent="0.2">
      <c r="BC15071" s="6"/>
    </row>
    <row r="15072" spans="55:55" hidden="1" x14ac:dyDescent="0.2">
      <c r="BC15072" s="6"/>
    </row>
    <row r="15073" spans="55:55" hidden="1" x14ac:dyDescent="0.2">
      <c r="BC15073" s="6"/>
    </row>
    <row r="15074" spans="55:55" hidden="1" x14ac:dyDescent="0.2">
      <c r="BC15074" s="6"/>
    </row>
    <row r="15075" spans="55:55" hidden="1" x14ac:dyDescent="0.2">
      <c r="BC15075" s="6"/>
    </row>
    <row r="15076" spans="55:55" hidden="1" x14ac:dyDescent="0.2">
      <c r="BC15076" s="6"/>
    </row>
    <row r="15077" spans="55:55" hidden="1" x14ac:dyDescent="0.2">
      <c r="BC15077" s="6"/>
    </row>
    <row r="15078" spans="55:55" hidden="1" x14ac:dyDescent="0.2">
      <c r="BC15078" s="6"/>
    </row>
    <row r="15079" spans="55:55" hidden="1" x14ac:dyDescent="0.2">
      <c r="BC15079" s="6"/>
    </row>
    <row r="15080" spans="55:55" hidden="1" x14ac:dyDescent="0.2">
      <c r="BC15080" s="6"/>
    </row>
    <row r="15081" spans="55:55" hidden="1" x14ac:dyDescent="0.2">
      <c r="BC15081" s="6"/>
    </row>
    <row r="15082" spans="55:55" hidden="1" x14ac:dyDescent="0.2">
      <c r="BC15082" s="6"/>
    </row>
    <row r="15083" spans="55:55" hidden="1" x14ac:dyDescent="0.2">
      <c r="BC15083" s="6"/>
    </row>
    <row r="15084" spans="55:55" hidden="1" x14ac:dyDescent="0.2">
      <c r="BC15084" s="6"/>
    </row>
    <row r="15085" spans="55:55" hidden="1" x14ac:dyDescent="0.2">
      <c r="BC15085" s="6"/>
    </row>
    <row r="15086" spans="55:55" hidden="1" x14ac:dyDescent="0.2">
      <c r="BC15086" s="6"/>
    </row>
    <row r="15087" spans="55:55" hidden="1" x14ac:dyDescent="0.2">
      <c r="BC15087" s="6"/>
    </row>
    <row r="15088" spans="55:55" hidden="1" x14ac:dyDescent="0.2">
      <c r="BC15088" s="6"/>
    </row>
    <row r="15089" spans="55:55" hidden="1" x14ac:dyDescent="0.2">
      <c r="BC15089" s="6"/>
    </row>
    <row r="15090" spans="55:55" hidden="1" x14ac:dyDescent="0.2">
      <c r="BC15090" s="6"/>
    </row>
    <row r="15091" spans="55:55" hidden="1" x14ac:dyDescent="0.2">
      <c r="BC15091" s="6"/>
    </row>
    <row r="15092" spans="55:55" hidden="1" x14ac:dyDescent="0.2">
      <c r="BC15092" s="6"/>
    </row>
    <row r="15093" spans="55:55" hidden="1" x14ac:dyDescent="0.2">
      <c r="BC15093" s="6"/>
    </row>
    <row r="15094" spans="55:55" hidden="1" x14ac:dyDescent="0.2">
      <c r="BC15094" s="6"/>
    </row>
    <row r="15095" spans="55:55" hidden="1" x14ac:dyDescent="0.2">
      <c r="BC15095" s="6"/>
    </row>
    <row r="15096" spans="55:55" hidden="1" x14ac:dyDescent="0.2">
      <c r="BC15096" s="6"/>
    </row>
    <row r="15097" spans="55:55" hidden="1" x14ac:dyDescent="0.2">
      <c r="BC15097" s="6"/>
    </row>
    <row r="15098" spans="55:55" hidden="1" x14ac:dyDescent="0.2">
      <c r="BC15098" s="6"/>
    </row>
    <row r="15099" spans="55:55" hidden="1" x14ac:dyDescent="0.2">
      <c r="BC15099" s="6"/>
    </row>
    <row r="15100" spans="55:55" hidden="1" x14ac:dyDescent="0.2">
      <c r="BC15100" s="6"/>
    </row>
    <row r="15101" spans="55:55" hidden="1" x14ac:dyDescent="0.2">
      <c r="BC15101" s="6"/>
    </row>
    <row r="15102" spans="55:55" hidden="1" x14ac:dyDescent="0.2">
      <c r="BC15102" s="6"/>
    </row>
    <row r="15103" spans="55:55" hidden="1" x14ac:dyDescent="0.2">
      <c r="BC15103" s="6"/>
    </row>
    <row r="15104" spans="55:55" hidden="1" x14ac:dyDescent="0.2">
      <c r="BC15104" s="6"/>
    </row>
    <row r="15105" spans="55:55" hidden="1" x14ac:dyDescent="0.2">
      <c r="BC15105" s="6"/>
    </row>
    <row r="15106" spans="55:55" hidden="1" x14ac:dyDescent="0.2">
      <c r="BC15106" s="6"/>
    </row>
    <row r="15107" spans="55:55" hidden="1" x14ac:dyDescent="0.2">
      <c r="BC15107" s="6"/>
    </row>
    <row r="15108" spans="55:55" hidden="1" x14ac:dyDescent="0.2">
      <c r="BC15108" s="6"/>
    </row>
    <row r="15109" spans="55:55" hidden="1" x14ac:dyDescent="0.2">
      <c r="BC15109" s="6"/>
    </row>
    <row r="15110" spans="55:55" hidden="1" x14ac:dyDescent="0.2">
      <c r="BC15110" s="6"/>
    </row>
    <row r="15111" spans="55:55" hidden="1" x14ac:dyDescent="0.2">
      <c r="BC15111" s="6"/>
    </row>
    <row r="15112" spans="55:55" hidden="1" x14ac:dyDescent="0.2">
      <c r="BC15112" s="6"/>
    </row>
    <row r="15113" spans="55:55" hidden="1" x14ac:dyDescent="0.2">
      <c r="BC15113" s="6"/>
    </row>
    <row r="15114" spans="55:55" hidden="1" x14ac:dyDescent="0.2">
      <c r="BC15114" s="6"/>
    </row>
    <row r="15115" spans="55:55" hidden="1" x14ac:dyDescent="0.2">
      <c r="BC15115" s="6"/>
    </row>
    <row r="15116" spans="55:55" hidden="1" x14ac:dyDescent="0.2">
      <c r="BC15116" s="6"/>
    </row>
    <row r="15117" spans="55:55" hidden="1" x14ac:dyDescent="0.2">
      <c r="BC15117" s="6"/>
    </row>
    <row r="15118" spans="55:55" hidden="1" x14ac:dyDescent="0.2">
      <c r="BC15118" s="6"/>
    </row>
    <row r="15119" spans="55:55" hidden="1" x14ac:dyDescent="0.2">
      <c r="BC15119" s="6"/>
    </row>
    <row r="15120" spans="55:55" hidden="1" x14ac:dyDescent="0.2">
      <c r="BC15120" s="6"/>
    </row>
    <row r="15121" spans="55:55" hidden="1" x14ac:dyDescent="0.2">
      <c r="BC15121" s="6"/>
    </row>
    <row r="15122" spans="55:55" hidden="1" x14ac:dyDescent="0.2">
      <c r="BC15122" s="6"/>
    </row>
    <row r="15123" spans="55:55" hidden="1" x14ac:dyDescent="0.2">
      <c r="BC15123" s="6"/>
    </row>
    <row r="15124" spans="55:55" hidden="1" x14ac:dyDescent="0.2">
      <c r="BC15124" s="6"/>
    </row>
    <row r="15125" spans="55:55" hidden="1" x14ac:dyDescent="0.2">
      <c r="BC15125" s="6"/>
    </row>
    <row r="15126" spans="55:55" hidden="1" x14ac:dyDescent="0.2">
      <c r="BC15126" s="6"/>
    </row>
    <row r="15127" spans="55:55" hidden="1" x14ac:dyDescent="0.2">
      <c r="BC15127" s="6"/>
    </row>
    <row r="15128" spans="55:55" hidden="1" x14ac:dyDescent="0.2">
      <c r="BC15128" s="6"/>
    </row>
    <row r="15129" spans="55:55" hidden="1" x14ac:dyDescent="0.2">
      <c r="BC15129" s="6"/>
    </row>
    <row r="15130" spans="55:55" hidden="1" x14ac:dyDescent="0.2">
      <c r="BC15130" s="6"/>
    </row>
    <row r="15131" spans="55:55" hidden="1" x14ac:dyDescent="0.2">
      <c r="BC15131" s="6"/>
    </row>
    <row r="15132" spans="55:55" hidden="1" x14ac:dyDescent="0.2">
      <c r="BC15132" s="6"/>
    </row>
    <row r="15133" spans="55:55" hidden="1" x14ac:dyDescent="0.2">
      <c r="BC15133" s="6"/>
    </row>
    <row r="15134" spans="55:55" hidden="1" x14ac:dyDescent="0.2">
      <c r="BC15134" s="6"/>
    </row>
    <row r="15135" spans="55:55" hidden="1" x14ac:dyDescent="0.2">
      <c r="BC15135" s="6"/>
    </row>
    <row r="15136" spans="55:55" hidden="1" x14ac:dyDescent="0.2">
      <c r="BC15136" s="6"/>
    </row>
    <row r="15137" spans="55:55" hidden="1" x14ac:dyDescent="0.2">
      <c r="BC15137" s="6"/>
    </row>
    <row r="15138" spans="55:55" hidden="1" x14ac:dyDescent="0.2">
      <c r="BC15138" s="6"/>
    </row>
    <row r="15139" spans="55:55" hidden="1" x14ac:dyDescent="0.2">
      <c r="BC15139" s="6"/>
    </row>
    <row r="15140" spans="55:55" hidden="1" x14ac:dyDescent="0.2">
      <c r="BC15140" s="6"/>
    </row>
    <row r="15141" spans="55:55" hidden="1" x14ac:dyDescent="0.2">
      <c r="BC15141" s="6"/>
    </row>
    <row r="15142" spans="55:55" hidden="1" x14ac:dyDescent="0.2">
      <c r="BC15142" s="6"/>
    </row>
    <row r="15143" spans="55:55" hidden="1" x14ac:dyDescent="0.2">
      <c r="BC15143" s="6"/>
    </row>
    <row r="15144" spans="55:55" hidden="1" x14ac:dyDescent="0.2">
      <c r="BC15144" s="6"/>
    </row>
    <row r="15145" spans="55:55" hidden="1" x14ac:dyDescent="0.2">
      <c r="BC15145" s="6"/>
    </row>
    <row r="15146" spans="55:55" hidden="1" x14ac:dyDescent="0.2">
      <c r="BC15146" s="6"/>
    </row>
    <row r="15147" spans="55:55" hidden="1" x14ac:dyDescent="0.2">
      <c r="BC15147" s="6"/>
    </row>
    <row r="15148" spans="55:55" hidden="1" x14ac:dyDescent="0.2">
      <c r="BC15148" s="6"/>
    </row>
    <row r="15149" spans="55:55" hidden="1" x14ac:dyDescent="0.2">
      <c r="BC15149" s="6"/>
    </row>
    <row r="15150" spans="55:55" hidden="1" x14ac:dyDescent="0.2">
      <c r="BC15150" s="6"/>
    </row>
    <row r="15151" spans="55:55" hidden="1" x14ac:dyDescent="0.2">
      <c r="BC15151" s="6"/>
    </row>
    <row r="15152" spans="55:55" hidden="1" x14ac:dyDescent="0.2">
      <c r="BC15152" s="6"/>
    </row>
    <row r="15153" spans="55:55" hidden="1" x14ac:dyDescent="0.2">
      <c r="BC15153" s="6"/>
    </row>
    <row r="15154" spans="55:55" hidden="1" x14ac:dyDescent="0.2">
      <c r="BC15154" s="6"/>
    </row>
    <row r="15155" spans="55:55" hidden="1" x14ac:dyDescent="0.2">
      <c r="BC15155" s="6"/>
    </row>
    <row r="15156" spans="55:55" hidden="1" x14ac:dyDescent="0.2">
      <c r="BC15156" s="6"/>
    </row>
    <row r="15157" spans="55:55" hidden="1" x14ac:dyDescent="0.2">
      <c r="BC15157" s="6"/>
    </row>
    <row r="15158" spans="55:55" hidden="1" x14ac:dyDescent="0.2">
      <c r="BC15158" s="6"/>
    </row>
    <row r="15159" spans="55:55" hidden="1" x14ac:dyDescent="0.2">
      <c r="BC15159" s="6"/>
    </row>
    <row r="15160" spans="55:55" hidden="1" x14ac:dyDescent="0.2">
      <c r="BC15160" s="6"/>
    </row>
    <row r="15161" spans="55:55" hidden="1" x14ac:dyDescent="0.2">
      <c r="BC15161" s="6"/>
    </row>
    <row r="15162" spans="55:55" hidden="1" x14ac:dyDescent="0.2">
      <c r="BC15162" s="6"/>
    </row>
    <row r="15163" spans="55:55" hidden="1" x14ac:dyDescent="0.2">
      <c r="BC15163" s="6"/>
    </row>
    <row r="15164" spans="55:55" hidden="1" x14ac:dyDescent="0.2">
      <c r="BC15164" s="6"/>
    </row>
    <row r="15165" spans="55:55" hidden="1" x14ac:dyDescent="0.2">
      <c r="BC15165" s="6"/>
    </row>
    <row r="15166" spans="55:55" hidden="1" x14ac:dyDescent="0.2">
      <c r="BC15166" s="6"/>
    </row>
    <row r="15167" spans="55:55" hidden="1" x14ac:dyDescent="0.2">
      <c r="BC15167" s="6"/>
    </row>
    <row r="15168" spans="55:55" hidden="1" x14ac:dyDescent="0.2">
      <c r="BC15168" s="6"/>
    </row>
    <row r="15169" spans="55:55" hidden="1" x14ac:dyDescent="0.2">
      <c r="BC15169" s="6"/>
    </row>
    <row r="15170" spans="55:55" hidden="1" x14ac:dyDescent="0.2">
      <c r="BC15170" s="6"/>
    </row>
    <row r="15171" spans="55:55" hidden="1" x14ac:dyDescent="0.2">
      <c r="BC15171" s="6"/>
    </row>
    <row r="15172" spans="55:55" hidden="1" x14ac:dyDescent="0.2">
      <c r="BC15172" s="6"/>
    </row>
    <row r="15173" spans="55:55" hidden="1" x14ac:dyDescent="0.2">
      <c r="BC15173" s="6"/>
    </row>
    <row r="15174" spans="55:55" hidden="1" x14ac:dyDescent="0.2">
      <c r="BC15174" s="6"/>
    </row>
    <row r="15175" spans="55:55" hidden="1" x14ac:dyDescent="0.2">
      <c r="BC15175" s="6"/>
    </row>
    <row r="15176" spans="55:55" hidden="1" x14ac:dyDescent="0.2">
      <c r="BC15176" s="6"/>
    </row>
    <row r="15177" spans="55:55" hidden="1" x14ac:dyDescent="0.2">
      <c r="BC15177" s="6"/>
    </row>
    <row r="15178" spans="55:55" hidden="1" x14ac:dyDescent="0.2">
      <c r="BC15178" s="6"/>
    </row>
    <row r="15179" spans="55:55" hidden="1" x14ac:dyDescent="0.2">
      <c r="BC15179" s="6"/>
    </row>
    <row r="15180" spans="55:55" hidden="1" x14ac:dyDescent="0.2">
      <c r="BC15180" s="6"/>
    </row>
    <row r="15181" spans="55:55" hidden="1" x14ac:dyDescent="0.2">
      <c r="BC15181" s="6"/>
    </row>
    <row r="15182" spans="55:55" hidden="1" x14ac:dyDescent="0.2">
      <c r="BC15182" s="6"/>
    </row>
    <row r="15183" spans="55:55" hidden="1" x14ac:dyDescent="0.2">
      <c r="BC15183" s="6"/>
    </row>
    <row r="15184" spans="55:55" hidden="1" x14ac:dyDescent="0.2">
      <c r="BC15184" s="6"/>
    </row>
    <row r="15185" spans="55:55" hidden="1" x14ac:dyDescent="0.2">
      <c r="BC15185" s="6"/>
    </row>
    <row r="15186" spans="55:55" hidden="1" x14ac:dyDescent="0.2">
      <c r="BC15186" s="6"/>
    </row>
    <row r="15187" spans="55:55" hidden="1" x14ac:dyDescent="0.2">
      <c r="BC15187" s="6"/>
    </row>
    <row r="15188" spans="55:55" hidden="1" x14ac:dyDescent="0.2">
      <c r="BC15188" s="6"/>
    </row>
    <row r="15189" spans="55:55" hidden="1" x14ac:dyDescent="0.2">
      <c r="BC15189" s="6"/>
    </row>
    <row r="15190" spans="55:55" hidden="1" x14ac:dyDescent="0.2">
      <c r="BC15190" s="6"/>
    </row>
    <row r="15191" spans="55:55" hidden="1" x14ac:dyDescent="0.2">
      <c r="BC15191" s="6"/>
    </row>
    <row r="15192" spans="55:55" hidden="1" x14ac:dyDescent="0.2">
      <c r="BC15192" s="6"/>
    </row>
    <row r="15193" spans="55:55" hidden="1" x14ac:dyDescent="0.2">
      <c r="BC15193" s="6"/>
    </row>
    <row r="15194" spans="55:55" hidden="1" x14ac:dyDescent="0.2">
      <c r="BC15194" s="6"/>
    </row>
    <row r="15195" spans="55:55" hidden="1" x14ac:dyDescent="0.2">
      <c r="BC15195" s="6"/>
    </row>
    <row r="15196" spans="55:55" hidden="1" x14ac:dyDescent="0.2">
      <c r="BC15196" s="6"/>
    </row>
    <row r="15197" spans="55:55" hidden="1" x14ac:dyDescent="0.2">
      <c r="BC15197" s="6"/>
    </row>
    <row r="15198" spans="55:55" hidden="1" x14ac:dyDescent="0.2">
      <c r="BC15198" s="6"/>
    </row>
    <row r="15199" spans="55:55" hidden="1" x14ac:dyDescent="0.2">
      <c r="BC15199" s="6"/>
    </row>
    <row r="15200" spans="55:55" hidden="1" x14ac:dyDescent="0.2">
      <c r="BC15200" s="6"/>
    </row>
    <row r="15201" spans="55:55" hidden="1" x14ac:dyDescent="0.2">
      <c r="BC15201" s="6"/>
    </row>
    <row r="15202" spans="55:55" hidden="1" x14ac:dyDescent="0.2">
      <c r="BC15202" s="6"/>
    </row>
    <row r="15203" spans="55:55" hidden="1" x14ac:dyDescent="0.2">
      <c r="BC15203" s="6"/>
    </row>
    <row r="15204" spans="55:55" hidden="1" x14ac:dyDescent="0.2">
      <c r="BC15204" s="6"/>
    </row>
    <row r="15205" spans="55:55" hidden="1" x14ac:dyDescent="0.2">
      <c r="BC15205" s="6"/>
    </row>
    <row r="15206" spans="55:55" hidden="1" x14ac:dyDescent="0.2">
      <c r="BC15206" s="6"/>
    </row>
    <row r="15207" spans="55:55" hidden="1" x14ac:dyDescent="0.2">
      <c r="BC15207" s="6"/>
    </row>
    <row r="15208" spans="55:55" hidden="1" x14ac:dyDescent="0.2">
      <c r="BC15208" s="6"/>
    </row>
    <row r="15209" spans="55:55" hidden="1" x14ac:dyDescent="0.2">
      <c r="BC15209" s="6"/>
    </row>
    <row r="15210" spans="55:55" hidden="1" x14ac:dyDescent="0.2">
      <c r="BC15210" s="6"/>
    </row>
    <row r="15211" spans="55:55" hidden="1" x14ac:dyDescent="0.2">
      <c r="BC15211" s="6"/>
    </row>
    <row r="15212" spans="55:55" hidden="1" x14ac:dyDescent="0.2">
      <c r="BC15212" s="6"/>
    </row>
    <row r="15213" spans="55:55" hidden="1" x14ac:dyDescent="0.2">
      <c r="BC15213" s="6"/>
    </row>
    <row r="15214" spans="55:55" hidden="1" x14ac:dyDescent="0.2">
      <c r="BC15214" s="6"/>
    </row>
    <row r="15215" spans="55:55" hidden="1" x14ac:dyDescent="0.2">
      <c r="BC15215" s="6"/>
    </row>
    <row r="15216" spans="55:55" hidden="1" x14ac:dyDescent="0.2">
      <c r="BC15216" s="6"/>
    </row>
    <row r="15217" spans="55:55" hidden="1" x14ac:dyDescent="0.2">
      <c r="BC15217" s="6"/>
    </row>
    <row r="15218" spans="55:55" hidden="1" x14ac:dyDescent="0.2">
      <c r="BC15218" s="6"/>
    </row>
    <row r="15219" spans="55:55" hidden="1" x14ac:dyDescent="0.2">
      <c r="BC15219" s="6"/>
    </row>
    <row r="15220" spans="55:55" hidden="1" x14ac:dyDescent="0.2">
      <c r="BC15220" s="6"/>
    </row>
    <row r="15221" spans="55:55" hidden="1" x14ac:dyDescent="0.2">
      <c r="BC15221" s="6"/>
    </row>
    <row r="15222" spans="55:55" hidden="1" x14ac:dyDescent="0.2">
      <c r="BC15222" s="6"/>
    </row>
    <row r="15223" spans="55:55" hidden="1" x14ac:dyDescent="0.2">
      <c r="BC15223" s="6"/>
    </row>
    <row r="15224" spans="55:55" hidden="1" x14ac:dyDescent="0.2">
      <c r="BC15224" s="6"/>
    </row>
    <row r="15225" spans="55:55" hidden="1" x14ac:dyDescent="0.2">
      <c r="BC15225" s="6"/>
    </row>
    <row r="15226" spans="55:55" hidden="1" x14ac:dyDescent="0.2">
      <c r="BC15226" s="6"/>
    </row>
    <row r="15227" spans="55:55" hidden="1" x14ac:dyDescent="0.2">
      <c r="BC15227" s="6"/>
    </row>
    <row r="15228" spans="55:55" hidden="1" x14ac:dyDescent="0.2">
      <c r="BC15228" s="6"/>
    </row>
    <row r="15229" spans="55:55" hidden="1" x14ac:dyDescent="0.2">
      <c r="BC15229" s="6"/>
    </row>
    <row r="15230" spans="55:55" hidden="1" x14ac:dyDescent="0.2">
      <c r="BC15230" s="6"/>
    </row>
    <row r="15231" spans="55:55" hidden="1" x14ac:dyDescent="0.2">
      <c r="BC15231" s="6"/>
    </row>
    <row r="15232" spans="55:55" hidden="1" x14ac:dyDescent="0.2">
      <c r="BC15232" s="6"/>
    </row>
    <row r="15233" spans="55:55" hidden="1" x14ac:dyDescent="0.2">
      <c r="BC15233" s="6"/>
    </row>
    <row r="15234" spans="55:55" hidden="1" x14ac:dyDescent="0.2">
      <c r="BC15234" s="6"/>
    </row>
    <row r="15235" spans="55:55" hidden="1" x14ac:dyDescent="0.2">
      <c r="BC15235" s="6"/>
    </row>
    <row r="15236" spans="55:55" hidden="1" x14ac:dyDescent="0.2">
      <c r="BC15236" s="6"/>
    </row>
    <row r="15237" spans="55:55" hidden="1" x14ac:dyDescent="0.2">
      <c r="BC15237" s="6"/>
    </row>
    <row r="15238" spans="55:55" hidden="1" x14ac:dyDescent="0.2">
      <c r="BC15238" s="6"/>
    </row>
    <row r="15239" spans="55:55" hidden="1" x14ac:dyDescent="0.2">
      <c r="BC15239" s="6"/>
    </row>
    <row r="15240" spans="55:55" hidden="1" x14ac:dyDescent="0.2">
      <c r="BC15240" s="6"/>
    </row>
    <row r="15241" spans="55:55" hidden="1" x14ac:dyDescent="0.2">
      <c r="BC15241" s="6"/>
    </row>
    <row r="15242" spans="55:55" hidden="1" x14ac:dyDescent="0.2">
      <c r="BC15242" s="6"/>
    </row>
    <row r="15243" spans="55:55" hidden="1" x14ac:dyDescent="0.2">
      <c r="BC15243" s="6"/>
    </row>
    <row r="15244" spans="55:55" hidden="1" x14ac:dyDescent="0.2">
      <c r="BC15244" s="6"/>
    </row>
    <row r="15245" spans="55:55" hidden="1" x14ac:dyDescent="0.2">
      <c r="BC15245" s="6"/>
    </row>
    <row r="15246" spans="55:55" hidden="1" x14ac:dyDescent="0.2">
      <c r="BC15246" s="6"/>
    </row>
    <row r="15247" spans="55:55" hidden="1" x14ac:dyDescent="0.2">
      <c r="BC15247" s="6"/>
    </row>
    <row r="15248" spans="55:55" hidden="1" x14ac:dyDescent="0.2">
      <c r="BC15248" s="6"/>
    </row>
    <row r="15249" spans="55:55" hidden="1" x14ac:dyDescent="0.2">
      <c r="BC15249" s="6"/>
    </row>
    <row r="15250" spans="55:55" hidden="1" x14ac:dyDescent="0.2">
      <c r="BC15250" s="6"/>
    </row>
    <row r="15251" spans="55:55" hidden="1" x14ac:dyDescent="0.2">
      <c r="BC15251" s="6"/>
    </row>
    <row r="15252" spans="55:55" hidden="1" x14ac:dyDescent="0.2">
      <c r="BC15252" s="6"/>
    </row>
    <row r="15253" spans="55:55" hidden="1" x14ac:dyDescent="0.2">
      <c r="BC15253" s="6"/>
    </row>
    <row r="15254" spans="55:55" hidden="1" x14ac:dyDescent="0.2">
      <c r="BC15254" s="6"/>
    </row>
    <row r="15255" spans="55:55" hidden="1" x14ac:dyDescent="0.2">
      <c r="BC15255" s="6"/>
    </row>
    <row r="15256" spans="55:55" hidden="1" x14ac:dyDescent="0.2">
      <c r="BC15256" s="6"/>
    </row>
    <row r="15257" spans="55:55" hidden="1" x14ac:dyDescent="0.2">
      <c r="BC15257" s="6"/>
    </row>
    <row r="15258" spans="55:55" hidden="1" x14ac:dyDescent="0.2">
      <c r="BC15258" s="6"/>
    </row>
    <row r="15259" spans="55:55" hidden="1" x14ac:dyDescent="0.2">
      <c r="BC15259" s="6"/>
    </row>
    <row r="15260" spans="55:55" hidden="1" x14ac:dyDescent="0.2">
      <c r="BC15260" s="6"/>
    </row>
    <row r="15261" spans="55:55" hidden="1" x14ac:dyDescent="0.2">
      <c r="BC15261" s="6"/>
    </row>
    <row r="15262" spans="55:55" hidden="1" x14ac:dyDescent="0.2">
      <c r="BC15262" s="6"/>
    </row>
    <row r="15263" spans="55:55" hidden="1" x14ac:dyDescent="0.2">
      <c r="BC15263" s="6"/>
    </row>
    <row r="15264" spans="55:55" hidden="1" x14ac:dyDescent="0.2">
      <c r="BC15264" s="6"/>
    </row>
    <row r="15265" spans="55:55" hidden="1" x14ac:dyDescent="0.2">
      <c r="BC15265" s="6"/>
    </row>
    <row r="15266" spans="55:55" hidden="1" x14ac:dyDescent="0.2">
      <c r="BC15266" s="6"/>
    </row>
    <row r="15267" spans="55:55" hidden="1" x14ac:dyDescent="0.2">
      <c r="BC15267" s="6"/>
    </row>
    <row r="15268" spans="55:55" hidden="1" x14ac:dyDescent="0.2">
      <c r="BC15268" s="6"/>
    </row>
    <row r="15269" spans="55:55" hidden="1" x14ac:dyDescent="0.2">
      <c r="BC15269" s="6"/>
    </row>
    <row r="15270" spans="55:55" hidden="1" x14ac:dyDescent="0.2">
      <c r="BC15270" s="6"/>
    </row>
    <row r="15271" spans="55:55" hidden="1" x14ac:dyDescent="0.2">
      <c r="BC15271" s="6"/>
    </row>
    <row r="15272" spans="55:55" hidden="1" x14ac:dyDescent="0.2">
      <c r="BC15272" s="6"/>
    </row>
    <row r="15273" spans="55:55" hidden="1" x14ac:dyDescent="0.2">
      <c r="BC15273" s="6"/>
    </row>
    <row r="15274" spans="55:55" hidden="1" x14ac:dyDescent="0.2">
      <c r="BC15274" s="6"/>
    </row>
    <row r="15275" spans="55:55" hidden="1" x14ac:dyDescent="0.2">
      <c r="BC15275" s="6"/>
    </row>
    <row r="15276" spans="55:55" hidden="1" x14ac:dyDescent="0.2">
      <c r="BC15276" s="6"/>
    </row>
    <row r="15277" spans="55:55" hidden="1" x14ac:dyDescent="0.2">
      <c r="BC15277" s="6"/>
    </row>
    <row r="15278" spans="55:55" hidden="1" x14ac:dyDescent="0.2">
      <c r="BC15278" s="6"/>
    </row>
    <row r="15279" spans="55:55" hidden="1" x14ac:dyDescent="0.2">
      <c r="BC15279" s="6"/>
    </row>
    <row r="15280" spans="55:55" hidden="1" x14ac:dyDescent="0.2">
      <c r="BC15280" s="6"/>
    </row>
    <row r="15281" spans="55:55" hidden="1" x14ac:dyDescent="0.2">
      <c r="BC15281" s="6"/>
    </row>
    <row r="15282" spans="55:55" hidden="1" x14ac:dyDescent="0.2">
      <c r="BC15282" s="6"/>
    </row>
    <row r="15283" spans="55:55" hidden="1" x14ac:dyDescent="0.2">
      <c r="BC15283" s="6"/>
    </row>
    <row r="15284" spans="55:55" hidden="1" x14ac:dyDescent="0.2">
      <c r="BC15284" s="6"/>
    </row>
    <row r="15285" spans="55:55" hidden="1" x14ac:dyDescent="0.2">
      <c r="BC15285" s="6"/>
    </row>
    <row r="15286" spans="55:55" hidden="1" x14ac:dyDescent="0.2">
      <c r="BC15286" s="6"/>
    </row>
    <row r="15287" spans="55:55" hidden="1" x14ac:dyDescent="0.2">
      <c r="BC15287" s="6"/>
    </row>
    <row r="15288" spans="55:55" hidden="1" x14ac:dyDescent="0.2">
      <c r="BC15288" s="6"/>
    </row>
    <row r="15289" spans="55:55" hidden="1" x14ac:dyDescent="0.2">
      <c r="BC15289" s="6"/>
    </row>
    <row r="15290" spans="55:55" hidden="1" x14ac:dyDescent="0.2">
      <c r="BC15290" s="6"/>
    </row>
    <row r="15291" spans="55:55" hidden="1" x14ac:dyDescent="0.2">
      <c r="BC15291" s="6"/>
    </row>
    <row r="15292" spans="55:55" hidden="1" x14ac:dyDescent="0.2">
      <c r="BC15292" s="6"/>
    </row>
    <row r="15293" spans="55:55" hidden="1" x14ac:dyDescent="0.2">
      <c r="BC15293" s="6"/>
    </row>
    <row r="15294" spans="55:55" hidden="1" x14ac:dyDescent="0.2">
      <c r="BC15294" s="6"/>
    </row>
    <row r="15295" spans="55:55" hidden="1" x14ac:dyDescent="0.2">
      <c r="BC15295" s="6"/>
    </row>
    <row r="15296" spans="55:55" hidden="1" x14ac:dyDescent="0.2">
      <c r="BC15296" s="6"/>
    </row>
    <row r="15297" spans="55:55" hidden="1" x14ac:dyDescent="0.2">
      <c r="BC15297" s="6"/>
    </row>
    <row r="15298" spans="55:55" hidden="1" x14ac:dyDescent="0.2">
      <c r="BC15298" s="6"/>
    </row>
    <row r="15299" spans="55:55" hidden="1" x14ac:dyDescent="0.2">
      <c r="BC15299" s="6"/>
    </row>
    <row r="15300" spans="55:55" hidden="1" x14ac:dyDescent="0.2">
      <c r="BC15300" s="6"/>
    </row>
    <row r="15301" spans="55:55" hidden="1" x14ac:dyDescent="0.2">
      <c r="BC15301" s="6"/>
    </row>
    <row r="15302" spans="55:55" hidden="1" x14ac:dyDescent="0.2">
      <c r="BC15302" s="6"/>
    </row>
    <row r="15303" spans="55:55" hidden="1" x14ac:dyDescent="0.2">
      <c r="BC15303" s="6"/>
    </row>
    <row r="15304" spans="55:55" hidden="1" x14ac:dyDescent="0.2">
      <c r="BC15304" s="6"/>
    </row>
    <row r="15305" spans="55:55" hidden="1" x14ac:dyDescent="0.2">
      <c r="BC15305" s="6"/>
    </row>
    <row r="15306" spans="55:55" hidden="1" x14ac:dyDescent="0.2">
      <c r="BC15306" s="6"/>
    </row>
    <row r="15307" spans="55:55" hidden="1" x14ac:dyDescent="0.2">
      <c r="BC15307" s="6"/>
    </row>
    <row r="15308" spans="55:55" hidden="1" x14ac:dyDescent="0.2">
      <c r="BC15308" s="6"/>
    </row>
    <row r="15309" spans="55:55" hidden="1" x14ac:dyDescent="0.2">
      <c r="BC15309" s="6"/>
    </row>
    <row r="15310" spans="55:55" hidden="1" x14ac:dyDescent="0.2">
      <c r="BC15310" s="6"/>
    </row>
    <row r="15311" spans="55:55" hidden="1" x14ac:dyDescent="0.2">
      <c r="BC15311" s="6"/>
    </row>
    <row r="15312" spans="55:55" hidden="1" x14ac:dyDescent="0.2">
      <c r="BC15312" s="6"/>
    </row>
    <row r="15313" spans="55:55" hidden="1" x14ac:dyDescent="0.2">
      <c r="BC15313" s="6"/>
    </row>
    <row r="15314" spans="55:55" hidden="1" x14ac:dyDescent="0.2">
      <c r="BC15314" s="6"/>
    </row>
    <row r="15315" spans="55:55" hidden="1" x14ac:dyDescent="0.2">
      <c r="BC15315" s="6"/>
    </row>
    <row r="15316" spans="55:55" hidden="1" x14ac:dyDescent="0.2">
      <c r="BC15316" s="6"/>
    </row>
    <row r="15317" spans="55:55" hidden="1" x14ac:dyDescent="0.2">
      <c r="BC15317" s="6"/>
    </row>
    <row r="15318" spans="55:55" hidden="1" x14ac:dyDescent="0.2">
      <c r="BC15318" s="6"/>
    </row>
    <row r="15319" spans="55:55" hidden="1" x14ac:dyDescent="0.2">
      <c r="BC15319" s="6"/>
    </row>
    <row r="15320" spans="55:55" hidden="1" x14ac:dyDescent="0.2">
      <c r="BC15320" s="6"/>
    </row>
    <row r="15321" spans="55:55" hidden="1" x14ac:dyDescent="0.2">
      <c r="BC15321" s="6"/>
    </row>
    <row r="15322" spans="55:55" hidden="1" x14ac:dyDescent="0.2">
      <c r="BC15322" s="6"/>
    </row>
    <row r="15323" spans="55:55" hidden="1" x14ac:dyDescent="0.2">
      <c r="BC15323" s="6"/>
    </row>
    <row r="15324" spans="55:55" hidden="1" x14ac:dyDescent="0.2">
      <c r="BC15324" s="6"/>
    </row>
    <row r="15325" spans="55:55" hidden="1" x14ac:dyDescent="0.2">
      <c r="BC15325" s="6"/>
    </row>
    <row r="15326" spans="55:55" hidden="1" x14ac:dyDescent="0.2">
      <c r="BC15326" s="6"/>
    </row>
    <row r="15327" spans="55:55" hidden="1" x14ac:dyDescent="0.2">
      <c r="BC15327" s="6"/>
    </row>
    <row r="15328" spans="55:55" hidden="1" x14ac:dyDescent="0.2">
      <c r="BC15328" s="6"/>
    </row>
    <row r="15329" spans="55:55" hidden="1" x14ac:dyDescent="0.2">
      <c r="BC15329" s="6"/>
    </row>
    <row r="15330" spans="55:55" hidden="1" x14ac:dyDescent="0.2">
      <c r="BC15330" s="6"/>
    </row>
    <row r="15331" spans="55:55" hidden="1" x14ac:dyDescent="0.2">
      <c r="BC15331" s="6"/>
    </row>
    <row r="15332" spans="55:55" hidden="1" x14ac:dyDescent="0.2">
      <c r="BC15332" s="6"/>
    </row>
    <row r="15333" spans="55:55" hidden="1" x14ac:dyDescent="0.2">
      <c r="BC15333" s="6"/>
    </row>
    <row r="15334" spans="55:55" hidden="1" x14ac:dyDescent="0.2">
      <c r="BC15334" s="6"/>
    </row>
    <row r="15335" spans="55:55" hidden="1" x14ac:dyDescent="0.2">
      <c r="BC15335" s="6"/>
    </row>
    <row r="15336" spans="55:55" hidden="1" x14ac:dyDescent="0.2">
      <c r="BC15336" s="6"/>
    </row>
    <row r="15337" spans="55:55" hidden="1" x14ac:dyDescent="0.2">
      <c r="BC15337" s="6"/>
    </row>
    <row r="15338" spans="55:55" hidden="1" x14ac:dyDescent="0.2">
      <c r="BC15338" s="6"/>
    </row>
    <row r="15339" spans="55:55" hidden="1" x14ac:dyDescent="0.2">
      <c r="BC15339" s="6"/>
    </row>
    <row r="15340" spans="55:55" hidden="1" x14ac:dyDescent="0.2">
      <c r="BC15340" s="6"/>
    </row>
    <row r="15341" spans="55:55" hidden="1" x14ac:dyDescent="0.2">
      <c r="BC15341" s="6"/>
    </row>
    <row r="15342" spans="55:55" hidden="1" x14ac:dyDescent="0.2">
      <c r="BC15342" s="6"/>
    </row>
    <row r="15343" spans="55:55" hidden="1" x14ac:dyDescent="0.2">
      <c r="BC15343" s="6"/>
    </row>
    <row r="15344" spans="55:55" hidden="1" x14ac:dyDescent="0.2">
      <c r="BC15344" s="6"/>
    </row>
    <row r="15345" spans="55:55" hidden="1" x14ac:dyDescent="0.2">
      <c r="BC15345" s="6"/>
    </row>
    <row r="15346" spans="55:55" hidden="1" x14ac:dyDescent="0.2">
      <c r="BC15346" s="6"/>
    </row>
    <row r="15347" spans="55:55" hidden="1" x14ac:dyDescent="0.2">
      <c r="BC15347" s="6"/>
    </row>
    <row r="15348" spans="55:55" hidden="1" x14ac:dyDescent="0.2">
      <c r="BC15348" s="6"/>
    </row>
    <row r="15349" spans="55:55" hidden="1" x14ac:dyDescent="0.2">
      <c r="BC15349" s="6"/>
    </row>
    <row r="15350" spans="55:55" hidden="1" x14ac:dyDescent="0.2">
      <c r="BC15350" s="6"/>
    </row>
    <row r="15351" spans="55:55" hidden="1" x14ac:dyDescent="0.2">
      <c r="BC15351" s="6"/>
    </row>
    <row r="15352" spans="55:55" hidden="1" x14ac:dyDescent="0.2">
      <c r="BC15352" s="6"/>
    </row>
    <row r="15353" spans="55:55" hidden="1" x14ac:dyDescent="0.2">
      <c r="BC15353" s="6"/>
    </row>
    <row r="15354" spans="55:55" hidden="1" x14ac:dyDescent="0.2">
      <c r="BC15354" s="6"/>
    </row>
    <row r="15355" spans="55:55" hidden="1" x14ac:dyDescent="0.2">
      <c r="BC15355" s="6"/>
    </row>
    <row r="15356" spans="55:55" hidden="1" x14ac:dyDescent="0.2">
      <c r="BC15356" s="6"/>
    </row>
    <row r="15357" spans="55:55" hidden="1" x14ac:dyDescent="0.2">
      <c r="BC15357" s="6"/>
    </row>
    <row r="15358" spans="55:55" hidden="1" x14ac:dyDescent="0.2">
      <c r="BC15358" s="6"/>
    </row>
    <row r="15359" spans="55:55" hidden="1" x14ac:dyDescent="0.2">
      <c r="BC15359" s="6"/>
    </row>
    <row r="15360" spans="55:55" hidden="1" x14ac:dyDescent="0.2">
      <c r="BC15360" s="6"/>
    </row>
    <row r="15361" spans="55:55" hidden="1" x14ac:dyDescent="0.2">
      <c r="BC15361" s="6"/>
    </row>
    <row r="15362" spans="55:55" hidden="1" x14ac:dyDescent="0.2">
      <c r="BC15362" s="6"/>
    </row>
    <row r="15363" spans="55:55" hidden="1" x14ac:dyDescent="0.2">
      <c r="BC15363" s="6"/>
    </row>
    <row r="15364" spans="55:55" hidden="1" x14ac:dyDescent="0.2">
      <c r="BC15364" s="6"/>
    </row>
    <row r="15365" spans="55:55" hidden="1" x14ac:dyDescent="0.2">
      <c r="BC15365" s="6"/>
    </row>
    <row r="15366" spans="55:55" hidden="1" x14ac:dyDescent="0.2">
      <c r="BC15366" s="6"/>
    </row>
    <row r="15367" spans="55:55" hidden="1" x14ac:dyDescent="0.2">
      <c r="BC15367" s="6"/>
    </row>
    <row r="15368" spans="55:55" hidden="1" x14ac:dyDescent="0.2">
      <c r="BC15368" s="6"/>
    </row>
    <row r="15369" spans="55:55" hidden="1" x14ac:dyDescent="0.2">
      <c r="BC15369" s="6"/>
    </row>
    <row r="15370" spans="55:55" hidden="1" x14ac:dyDescent="0.2">
      <c r="BC15370" s="6"/>
    </row>
    <row r="15371" spans="55:55" hidden="1" x14ac:dyDescent="0.2">
      <c r="BC15371" s="6"/>
    </row>
    <row r="15372" spans="55:55" hidden="1" x14ac:dyDescent="0.2">
      <c r="BC15372" s="6"/>
    </row>
    <row r="15373" spans="55:55" hidden="1" x14ac:dyDescent="0.2">
      <c r="BC15373" s="6"/>
    </row>
    <row r="15374" spans="55:55" hidden="1" x14ac:dyDescent="0.2">
      <c r="BC15374" s="6"/>
    </row>
    <row r="15375" spans="55:55" hidden="1" x14ac:dyDescent="0.2">
      <c r="BC15375" s="6"/>
    </row>
    <row r="15376" spans="55:55" hidden="1" x14ac:dyDescent="0.2">
      <c r="BC15376" s="6"/>
    </row>
    <row r="15377" spans="55:55" hidden="1" x14ac:dyDescent="0.2">
      <c r="BC15377" s="6"/>
    </row>
    <row r="15378" spans="55:55" hidden="1" x14ac:dyDescent="0.2">
      <c r="BC15378" s="6"/>
    </row>
    <row r="15379" spans="55:55" hidden="1" x14ac:dyDescent="0.2">
      <c r="BC15379" s="6"/>
    </row>
    <row r="15380" spans="55:55" hidden="1" x14ac:dyDescent="0.2">
      <c r="BC15380" s="6"/>
    </row>
    <row r="15381" spans="55:55" hidden="1" x14ac:dyDescent="0.2">
      <c r="BC15381" s="6"/>
    </row>
    <row r="15382" spans="55:55" hidden="1" x14ac:dyDescent="0.2">
      <c r="BC15382" s="6"/>
    </row>
    <row r="15383" spans="55:55" hidden="1" x14ac:dyDescent="0.2">
      <c r="BC15383" s="6"/>
    </row>
    <row r="15384" spans="55:55" hidden="1" x14ac:dyDescent="0.2">
      <c r="BC15384" s="6"/>
    </row>
    <row r="15385" spans="55:55" hidden="1" x14ac:dyDescent="0.2">
      <c r="BC15385" s="6"/>
    </row>
    <row r="15386" spans="55:55" hidden="1" x14ac:dyDescent="0.2">
      <c r="BC15386" s="6"/>
    </row>
    <row r="15387" spans="55:55" hidden="1" x14ac:dyDescent="0.2">
      <c r="BC15387" s="6"/>
    </row>
    <row r="15388" spans="55:55" hidden="1" x14ac:dyDescent="0.2">
      <c r="BC15388" s="6"/>
    </row>
    <row r="15389" spans="55:55" hidden="1" x14ac:dyDescent="0.2">
      <c r="BC15389" s="6"/>
    </row>
    <row r="15390" spans="55:55" hidden="1" x14ac:dyDescent="0.2">
      <c r="BC15390" s="6"/>
    </row>
    <row r="15391" spans="55:55" hidden="1" x14ac:dyDescent="0.2">
      <c r="BC15391" s="6"/>
    </row>
    <row r="15392" spans="55:55" hidden="1" x14ac:dyDescent="0.2">
      <c r="BC15392" s="6"/>
    </row>
    <row r="15393" spans="55:55" hidden="1" x14ac:dyDescent="0.2">
      <c r="BC15393" s="6"/>
    </row>
    <row r="15394" spans="55:55" hidden="1" x14ac:dyDescent="0.2">
      <c r="BC15394" s="6"/>
    </row>
    <row r="15395" spans="55:55" hidden="1" x14ac:dyDescent="0.2">
      <c r="BC15395" s="6"/>
    </row>
    <row r="15396" spans="55:55" hidden="1" x14ac:dyDescent="0.2">
      <c r="BC15396" s="6"/>
    </row>
    <row r="15397" spans="55:55" hidden="1" x14ac:dyDescent="0.2">
      <c r="BC15397" s="6"/>
    </row>
    <row r="15398" spans="55:55" hidden="1" x14ac:dyDescent="0.2">
      <c r="BC15398" s="6"/>
    </row>
    <row r="15399" spans="55:55" hidden="1" x14ac:dyDescent="0.2">
      <c r="BC15399" s="6"/>
    </row>
    <row r="15400" spans="55:55" hidden="1" x14ac:dyDescent="0.2">
      <c r="BC15400" s="6"/>
    </row>
    <row r="15401" spans="55:55" hidden="1" x14ac:dyDescent="0.2">
      <c r="BC15401" s="6"/>
    </row>
    <row r="15402" spans="55:55" hidden="1" x14ac:dyDescent="0.2">
      <c r="BC15402" s="6"/>
    </row>
    <row r="15403" spans="55:55" hidden="1" x14ac:dyDescent="0.2">
      <c r="BC15403" s="6"/>
    </row>
    <row r="15404" spans="55:55" hidden="1" x14ac:dyDescent="0.2">
      <c r="BC15404" s="6"/>
    </row>
    <row r="15405" spans="55:55" hidden="1" x14ac:dyDescent="0.2">
      <c r="BC15405" s="6"/>
    </row>
    <row r="15406" spans="55:55" hidden="1" x14ac:dyDescent="0.2">
      <c r="BC15406" s="6"/>
    </row>
    <row r="15407" spans="55:55" hidden="1" x14ac:dyDescent="0.2">
      <c r="BC15407" s="6"/>
    </row>
    <row r="15408" spans="55:55" hidden="1" x14ac:dyDescent="0.2">
      <c r="BC15408" s="6"/>
    </row>
    <row r="15409" spans="55:55" hidden="1" x14ac:dyDescent="0.2">
      <c r="BC15409" s="6"/>
    </row>
    <row r="15410" spans="55:55" hidden="1" x14ac:dyDescent="0.2">
      <c r="BC15410" s="6"/>
    </row>
    <row r="15411" spans="55:55" hidden="1" x14ac:dyDescent="0.2">
      <c r="BC15411" s="6"/>
    </row>
    <row r="15412" spans="55:55" hidden="1" x14ac:dyDescent="0.2">
      <c r="BC15412" s="6"/>
    </row>
    <row r="15413" spans="55:55" hidden="1" x14ac:dyDescent="0.2">
      <c r="BC15413" s="6"/>
    </row>
    <row r="15414" spans="55:55" hidden="1" x14ac:dyDescent="0.2">
      <c r="BC15414" s="6"/>
    </row>
    <row r="15415" spans="55:55" hidden="1" x14ac:dyDescent="0.2">
      <c r="BC15415" s="6"/>
    </row>
    <row r="15416" spans="55:55" hidden="1" x14ac:dyDescent="0.2">
      <c r="BC15416" s="6"/>
    </row>
    <row r="15417" spans="55:55" hidden="1" x14ac:dyDescent="0.2">
      <c r="BC15417" s="6"/>
    </row>
    <row r="15418" spans="55:55" hidden="1" x14ac:dyDescent="0.2">
      <c r="BC15418" s="6"/>
    </row>
    <row r="15419" spans="55:55" hidden="1" x14ac:dyDescent="0.2">
      <c r="BC15419" s="6"/>
    </row>
    <row r="15420" spans="55:55" hidden="1" x14ac:dyDescent="0.2">
      <c r="BC15420" s="6"/>
    </row>
    <row r="15421" spans="55:55" hidden="1" x14ac:dyDescent="0.2">
      <c r="BC15421" s="6"/>
    </row>
    <row r="15422" spans="55:55" hidden="1" x14ac:dyDescent="0.2">
      <c r="BC15422" s="6"/>
    </row>
    <row r="15423" spans="55:55" hidden="1" x14ac:dyDescent="0.2">
      <c r="BC15423" s="6"/>
    </row>
    <row r="15424" spans="55:55" hidden="1" x14ac:dyDescent="0.2">
      <c r="BC15424" s="6"/>
    </row>
    <row r="15425" spans="55:55" hidden="1" x14ac:dyDescent="0.2">
      <c r="BC15425" s="6"/>
    </row>
    <row r="15426" spans="55:55" hidden="1" x14ac:dyDescent="0.2">
      <c r="BC15426" s="6"/>
    </row>
    <row r="15427" spans="55:55" hidden="1" x14ac:dyDescent="0.2">
      <c r="BC15427" s="6"/>
    </row>
    <row r="15428" spans="55:55" hidden="1" x14ac:dyDescent="0.2">
      <c r="BC15428" s="6"/>
    </row>
    <row r="15429" spans="55:55" hidden="1" x14ac:dyDescent="0.2">
      <c r="BC15429" s="6"/>
    </row>
    <row r="15430" spans="55:55" hidden="1" x14ac:dyDescent="0.2">
      <c r="BC15430" s="6"/>
    </row>
    <row r="15431" spans="55:55" hidden="1" x14ac:dyDescent="0.2">
      <c r="BC15431" s="6"/>
    </row>
    <row r="15432" spans="55:55" hidden="1" x14ac:dyDescent="0.2">
      <c r="BC15432" s="6"/>
    </row>
    <row r="15433" spans="55:55" hidden="1" x14ac:dyDescent="0.2">
      <c r="BC15433" s="6"/>
    </row>
    <row r="15434" spans="55:55" hidden="1" x14ac:dyDescent="0.2">
      <c r="BC15434" s="6"/>
    </row>
    <row r="15435" spans="55:55" hidden="1" x14ac:dyDescent="0.2">
      <c r="BC15435" s="6"/>
    </row>
    <row r="15436" spans="55:55" hidden="1" x14ac:dyDescent="0.2">
      <c r="BC15436" s="6"/>
    </row>
    <row r="15437" spans="55:55" hidden="1" x14ac:dyDescent="0.2">
      <c r="BC15437" s="6"/>
    </row>
    <row r="15438" spans="55:55" hidden="1" x14ac:dyDescent="0.2">
      <c r="BC15438" s="6"/>
    </row>
    <row r="15439" spans="55:55" hidden="1" x14ac:dyDescent="0.2">
      <c r="BC15439" s="6"/>
    </row>
    <row r="15440" spans="55:55" hidden="1" x14ac:dyDescent="0.2">
      <c r="BC15440" s="6"/>
    </row>
    <row r="15441" spans="55:55" hidden="1" x14ac:dyDescent="0.2">
      <c r="BC15441" s="6"/>
    </row>
    <row r="15442" spans="55:55" hidden="1" x14ac:dyDescent="0.2">
      <c r="BC15442" s="6"/>
    </row>
    <row r="15443" spans="55:55" hidden="1" x14ac:dyDescent="0.2">
      <c r="BC15443" s="6"/>
    </row>
    <row r="15444" spans="55:55" hidden="1" x14ac:dyDescent="0.2">
      <c r="BC15444" s="6"/>
    </row>
    <row r="15445" spans="55:55" hidden="1" x14ac:dyDescent="0.2">
      <c r="BC15445" s="6"/>
    </row>
    <row r="15446" spans="55:55" hidden="1" x14ac:dyDescent="0.2">
      <c r="BC15446" s="6"/>
    </row>
    <row r="15447" spans="55:55" hidden="1" x14ac:dyDescent="0.2">
      <c r="BC15447" s="6"/>
    </row>
    <row r="15448" spans="55:55" hidden="1" x14ac:dyDescent="0.2">
      <c r="BC15448" s="6"/>
    </row>
    <row r="15449" spans="55:55" hidden="1" x14ac:dyDescent="0.2">
      <c r="BC15449" s="6"/>
    </row>
    <row r="15450" spans="55:55" hidden="1" x14ac:dyDescent="0.2">
      <c r="BC15450" s="6"/>
    </row>
    <row r="15451" spans="55:55" hidden="1" x14ac:dyDescent="0.2">
      <c r="BC15451" s="6"/>
    </row>
    <row r="15452" spans="55:55" hidden="1" x14ac:dyDescent="0.2">
      <c r="BC15452" s="6"/>
    </row>
    <row r="15453" spans="55:55" hidden="1" x14ac:dyDescent="0.2">
      <c r="BC15453" s="6"/>
    </row>
    <row r="15454" spans="55:55" hidden="1" x14ac:dyDescent="0.2">
      <c r="BC15454" s="6"/>
    </row>
    <row r="15455" spans="55:55" hidden="1" x14ac:dyDescent="0.2">
      <c r="BC15455" s="6"/>
    </row>
    <row r="15456" spans="55:55" hidden="1" x14ac:dyDescent="0.2">
      <c r="BC15456" s="6"/>
    </row>
    <row r="15457" spans="55:55" hidden="1" x14ac:dyDescent="0.2">
      <c r="BC15457" s="6"/>
    </row>
    <row r="15458" spans="55:55" hidden="1" x14ac:dyDescent="0.2">
      <c r="BC15458" s="6"/>
    </row>
    <row r="15459" spans="55:55" hidden="1" x14ac:dyDescent="0.2">
      <c r="BC15459" s="6"/>
    </row>
    <row r="15460" spans="55:55" hidden="1" x14ac:dyDescent="0.2">
      <c r="BC15460" s="6"/>
    </row>
    <row r="15461" spans="55:55" hidden="1" x14ac:dyDescent="0.2">
      <c r="BC15461" s="6"/>
    </row>
    <row r="15462" spans="55:55" hidden="1" x14ac:dyDescent="0.2">
      <c r="BC15462" s="6"/>
    </row>
    <row r="15463" spans="55:55" hidden="1" x14ac:dyDescent="0.2">
      <c r="BC15463" s="6"/>
    </row>
    <row r="15464" spans="55:55" hidden="1" x14ac:dyDescent="0.2">
      <c r="BC15464" s="6"/>
    </row>
    <row r="15465" spans="55:55" hidden="1" x14ac:dyDescent="0.2">
      <c r="BC15465" s="6"/>
    </row>
    <row r="15466" spans="55:55" hidden="1" x14ac:dyDescent="0.2">
      <c r="BC15466" s="6"/>
    </row>
    <row r="15467" spans="55:55" hidden="1" x14ac:dyDescent="0.2">
      <c r="BC15467" s="6"/>
    </row>
    <row r="15468" spans="55:55" hidden="1" x14ac:dyDescent="0.2">
      <c r="BC15468" s="6"/>
    </row>
    <row r="15469" spans="55:55" hidden="1" x14ac:dyDescent="0.2">
      <c r="BC15469" s="6"/>
    </row>
    <row r="15470" spans="55:55" hidden="1" x14ac:dyDescent="0.2">
      <c r="BC15470" s="6"/>
    </row>
    <row r="15471" spans="55:55" hidden="1" x14ac:dyDescent="0.2">
      <c r="BC15471" s="6"/>
    </row>
    <row r="15472" spans="55:55" hidden="1" x14ac:dyDescent="0.2">
      <c r="BC15472" s="6"/>
    </row>
    <row r="15473" spans="55:55" hidden="1" x14ac:dyDescent="0.2">
      <c r="BC15473" s="6"/>
    </row>
    <row r="15474" spans="55:55" hidden="1" x14ac:dyDescent="0.2">
      <c r="BC15474" s="6"/>
    </row>
    <row r="15475" spans="55:55" hidden="1" x14ac:dyDescent="0.2">
      <c r="BC15475" s="6"/>
    </row>
    <row r="15476" spans="55:55" hidden="1" x14ac:dyDescent="0.2">
      <c r="BC15476" s="6"/>
    </row>
    <row r="15477" spans="55:55" hidden="1" x14ac:dyDescent="0.2">
      <c r="BC15477" s="6"/>
    </row>
    <row r="15478" spans="55:55" hidden="1" x14ac:dyDescent="0.2">
      <c r="BC15478" s="6"/>
    </row>
    <row r="15479" spans="55:55" hidden="1" x14ac:dyDescent="0.2">
      <c r="BC15479" s="6"/>
    </row>
    <row r="15480" spans="55:55" hidden="1" x14ac:dyDescent="0.2">
      <c r="BC15480" s="6"/>
    </row>
    <row r="15481" spans="55:55" hidden="1" x14ac:dyDescent="0.2">
      <c r="BC15481" s="6"/>
    </row>
    <row r="15482" spans="55:55" hidden="1" x14ac:dyDescent="0.2">
      <c r="BC15482" s="6"/>
    </row>
    <row r="15483" spans="55:55" hidden="1" x14ac:dyDescent="0.2">
      <c r="BC15483" s="6"/>
    </row>
    <row r="15484" spans="55:55" hidden="1" x14ac:dyDescent="0.2">
      <c r="BC15484" s="6"/>
    </row>
    <row r="15485" spans="55:55" hidden="1" x14ac:dyDescent="0.2">
      <c r="BC15485" s="6"/>
    </row>
    <row r="15486" spans="55:55" hidden="1" x14ac:dyDescent="0.2">
      <c r="BC15486" s="6"/>
    </row>
    <row r="15487" spans="55:55" hidden="1" x14ac:dyDescent="0.2">
      <c r="BC15487" s="6"/>
    </row>
    <row r="15488" spans="55:55" hidden="1" x14ac:dyDescent="0.2">
      <c r="BC15488" s="6"/>
    </row>
    <row r="15489" spans="55:55" hidden="1" x14ac:dyDescent="0.2">
      <c r="BC15489" s="6"/>
    </row>
    <row r="15490" spans="55:55" hidden="1" x14ac:dyDescent="0.2">
      <c r="BC15490" s="6"/>
    </row>
    <row r="15491" spans="55:55" hidden="1" x14ac:dyDescent="0.2">
      <c r="BC15491" s="6"/>
    </row>
    <row r="15492" spans="55:55" hidden="1" x14ac:dyDescent="0.2">
      <c r="BC15492" s="6"/>
    </row>
    <row r="15493" spans="55:55" hidden="1" x14ac:dyDescent="0.2">
      <c r="BC15493" s="6"/>
    </row>
    <row r="15494" spans="55:55" hidden="1" x14ac:dyDescent="0.2">
      <c r="BC15494" s="6"/>
    </row>
    <row r="15495" spans="55:55" hidden="1" x14ac:dyDescent="0.2">
      <c r="BC15495" s="6"/>
    </row>
    <row r="15496" spans="55:55" hidden="1" x14ac:dyDescent="0.2">
      <c r="BC15496" s="6"/>
    </row>
    <row r="15497" spans="55:55" hidden="1" x14ac:dyDescent="0.2">
      <c r="BC15497" s="6"/>
    </row>
    <row r="15498" spans="55:55" hidden="1" x14ac:dyDescent="0.2">
      <c r="BC15498" s="6"/>
    </row>
    <row r="15499" spans="55:55" hidden="1" x14ac:dyDescent="0.2">
      <c r="BC15499" s="6"/>
    </row>
    <row r="15500" spans="55:55" hidden="1" x14ac:dyDescent="0.2">
      <c r="BC15500" s="6"/>
    </row>
    <row r="15501" spans="55:55" hidden="1" x14ac:dyDescent="0.2">
      <c r="BC15501" s="6"/>
    </row>
    <row r="15502" spans="55:55" hidden="1" x14ac:dyDescent="0.2">
      <c r="BC15502" s="6"/>
    </row>
    <row r="15503" spans="55:55" hidden="1" x14ac:dyDescent="0.2">
      <c r="BC15503" s="6"/>
    </row>
    <row r="15504" spans="55:55" hidden="1" x14ac:dyDescent="0.2">
      <c r="BC15504" s="6"/>
    </row>
    <row r="15505" spans="55:55" hidden="1" x14ac:dyDescent="0.2">
      <c r="BC15505" s="6"/>
    </row>
    <row r="15506" spans="55:55" hidden="1" x14ac:dyDescent="0.2">
      <c r="BC15506" s="6"/>
    </row>
    <row r="15507" spans="55:55" hidden="1" x14ac:dyDescent="0.2">
      <c r="BC15507" s="6"/>
    </row>
    <row r="15508" spans="55:55" hidden="1" x14ac:dyDescent="0.2">
      <c r="BC15508" s="6"/>
    </row>
    <row r="15509" spans="55:55" hidden="1" x14ac:dyDescent="0.2">
      <c r="BC15509" s="6"/>
    </row>
    <row r="15510" spans="55:55" hidden="1" x14ac:dyDescent="0.2">
      <c r="BC15510" s="6"/>
    </row>
    <row r="15511" spans="55:55" hidden="1" x14ac:dyDescent="0.2">
      <c r="BC15511" s="6"/>
    </row>
    <row r="15512" spans="55:55" hidden="1" x14ac:dyDescent="0.2">
      <c r="BC15512" s="6"/>
    </row>
    <row r="15513" spans="55:55" hidden="1" x14ac:dyDescent="0.2">
      <c r="BC15513" s="6"/>
    </row>
    <row r="15514" spans="55:55" hidden="1" x14ac:dyDescent="0.2">
      <c r="BC15514" s="6"/>
    </row>
    <row r="15515" spans="55:55" hidden="1" x14ac:dyDescent="0.2">
      <c r="BC15515" s="6"/>
    </row>
    <row r="15516" spans="55:55" hidden="1" x14ac:dyDescent="0.2">
      <c r="BC15516" s="6"/>
    </row>
    <row r="15517" spans="55:55" hidden="1" x14ac:dyDescent="0.2">
      <c r="BC15517" s="6"/>
    </row>
    <row r="15518" spans="55:55" hidden="1" x14ac:dyDescent="0.2">
      <c r="BC15518" s="6"/>
    </row>
    <row r="15519" spans="55:55" hidden="1" x14ac:dyDescent="0.2">
      <c r="BC15519" s="6"/>
    </row>
    <row r="15520" spans="55:55" hidden="1" x14ac:dyDescent="0.2">
      <c r="BC15520" s="6"/>
    </row>
    <row r="15521" spans="55:55" hidden="1" x14ac:dyDescent="0.2">
      <c r="BC15521" s="6"/>
    </row>
    <row r="15522" spans="55:55" hidden="1" x14ac:dyDescent="0.2">
      <c r="BC15522" s="6"/>
    </row>
    <row r="15523" spans="55:55" hidden="1" x14ac:dyDescent="0.2">
      <c r="BC15523" s="6"/>
    </row>
    <row r="15524" spans="55:55" hidden="1" x14ac:dyDescent="0.2">
      <c r="BC15524" s="6"/>
    </row>
    <row r="15525" spans="55:55" hidden="1" x14ac:dyDescent="0.2">
      <c r="BC15525" s="6"/>
    </row>
    <row r="15526" spans="55:55" hidden="1" x14ac:dyDescent="0.2">
      <c r="BC15526" s="6"/>
    </row>
    <row r="15527" spans="55:55" hidden="1" x14ac:dyDescent="0.2">
      <c r="BC15527" s="6"/>
    </row>
    <row r="15528" spans="55:55" hidden="1" x14ac:dyDescent="0.2">
      <c r="BC15528" s="6"/>
    </row>
    <row r="15529" spans="55:55" hidden="1" x14ac:dyDescent="0.2">
      <c r="BC15529" s="6"/>
    </row>
    <row r="15530" spans="55:55" hidden="1" x14ac:dyDescent="0.2">
      <c r="BC15530" s="6"/>
    </row>
    <row r="15531" spans="55:55" hidden="1" x14ac:dyDescent="0.2">
      <c r="BC15531" s="6"/>
    </row>
    <row r="15532" spans="55:55" hidden="1" x14ac:dyDescent="0.2">
      <c r="BC15532" s="6"/>
    </row>
    <row r="15533" spans="55:55" hidden="1" x14ac:dyDescent="0.2">
      <c r="BC15533" s="6"/>
    </row>
    <row r="15534" spans="55:55" hidden="1" x14ac:dyDescent="0.2">
      <c r="BC15534" s="6"/>
    </row>
    <row r="15535" spans="55:55" hidden="1" x14ac:dyDescent="0.2">
      <c r="BC15535" s="6"/>
    </row>
    <row r="15536" spans="55:55" hidden="1" x14ac:dyDescent="0.2">
      <c r="BC15536" s="6"/>
    </row>
    <row r="15537" spans="55:55" hidden="1" x14ac:dyDescent="0.2">
      <c r="BC15537" s="6"/>
    </row>
    <row r="15538" spans="55:55" hidden="1" x14ac:dyDescent="0.2">
      <c r="BC15538" s="6"/>
    </row>
    <row r="15539" spans="55:55" hidden="1" x14ac:dyDescent="0.2">
      <c r="BC15539" s="6"/>
    </row>
    <row r="15540" spans="55:55" hidden="1" x14ac:dyDescent="0.2">
      <c r="BC15540" s="6"/>
    </row>
    <row r="15541" spans="55:55" hidden="1" x14ac:dyDescent="0.2">
      <c r="BC15541" s="6"/>
    </row>
    <row r="15542" spans="55:55" hidden="1" x14ac:dyDescent="0.2">
      <c r="BC15542" s="6"/>
    </row>
    <row r="15543" spans="55:55" hidden="1" x14ac:dyDescent="0.2">
      <c r="BC15543" s="6"/>
    </row>
    <row r="15544" spans="55:55" hidden="1" x14ac:dyDescent="0.2">
      <c r="BC15544" s="6"/>
    </row>
    <row r="15545" spans="55:55" hidden="1" x14ac:dyDescent="0.2">
      <c r="BC15545" s="6"/>
    </row>
    <row r="15546" spans="55:55" hidden="1" x14ac:dyDescent="0.2">
      <c r="BC15546" s="6"/>
    </row>
    <row r="15547" spans="55:55" hidden="1" x14ac:dyDescent="0.2">
      <c r="BC15547" s="6"/>
    </row>
    <row r="15548" spans="55:55" hidden="1" x14ac:dyDescent="0.2">
      <c r="BC15548" s="6"/>
    </row>
    <row r="15549" spans="55:55" hidden="1" x14ac:dyDescent="0.2">
      <c r="BC15549" s="6"/>
    </row>
    <row r="15550" spans="55:55" hidden="1" x14ac:dyDescent="0.2">
      <c r="BC15550" s="6"/>
    </row>
    <row r="15551" spans="55:55" hidden="1" x14ac:dyDescent="0.2">
      <c r="BC15551" s="6"/>
    </row>
    <row r="15552" spans="55:55" hidden="1" x14ac:dyDescent="0.2">
      <c r="BC15552" s="6"/>
    </row>
    <row r="15553" spans="55:55" hidden="1" x14ac:dyDescent="0.2">
      <c r="BC15553" s="6"/>
    </row>
    <row r="15554" spans="55:55" hidden="1" x14ac:dyDescent="0.2">
      <c r="BC15554" s="6"/>
    </row>
    <row r="15555" spans="55:55" hidden="1" x14ac:dyDescent="0.2">
      <c r="BC15555" s="6"/>
    </row>
    <row r="15556" spans="55:55" hidden="1" x14ac:dyDescent="0.2">
      <c r="BC15556" s="6"/>
    </row>
    <row r="15557" spans="55:55" hidden="1" x14ac:dyDescent="0.2">
      <c r="BC15557" s="6"/>
    </row>
    <row r="15558" spans="55:55" hidden="1" x14ac:dyDescent="0.2">
      <c r="BC15558" s="6"/>
    </row>
    <row r="15559" spans="55:55" hidden="1" x14ac:dyDescent="0.2">
      <c r="BC15559" s="6"/>
    </row>
    <row r="15560" spans="55:55" hidden="1" x14ac:dyDescent="0.2">
      <c r="BC15560" s="6"/>
    </row>
    <row r="15561" spans="55:55" hidden="1" x14ac:dyDescent="0.2">
      <c r="BC15561" s="6"/>
    </row>
    <row r="15562" spans="55:55" hidden="1" x14ac:dyDescent="0.2">
      <c r="BC15562" s="6"/>
    </row>
    <row r="15563" spans="55:55" hidden="1" x14ac:dyDescent="0.2">
      <c r="BC15563" s="6"/>
    </row>
    <row r="15564" spans="55:55" hidden="1" x14ac:dyDescent="0.2">
      <c r="BC15564" s="6"/>
    </row>
    <row r="15565" spans="55:55" hidden="1" x14ac:dyDescent="0.2">
      <c r="BC15565" s="6"/>
    </row>
    <row r="15566" spans="55:55" hidden="1" x14ac:dyDescent="0.2">
      <c r="BC15566" s="6"/>
    </row>
    <row r="15567" spans="55:55" hidden="1" x14ac:dyDescent="0.2">
      <c r="BC15567" s="6"/>
    </row>
    <row r="15568" spans="55:55" hidden="1" x14ac:dyDescent="0.2">
      <c r="BC15568" s="6"/>
    </row>
    <row r="15569" spans="55:55" hidden="1" x14ac:dyDescent="0.2">
      <c r="BC15569" s="6"/>
    </row>
    <row r="15570" spans="55:55" hidden="1" x14ac:dyDescent="0.2">
      <c r="BC15570" s="6"/>
    </row>
    <row r="15571" spans="55:55" hidden="1" x14ac:dyDescent="0.2">
      <c r="BC15571" s="6"/>
    </row>
    <row r="15572" spans="55:55" hidden="1" x14ac:dyDescent="0.2">
      <c r="BC15572" s="6"/>
    </row>
    <row r="15573" spans="55:55" hidden="1" x14ac:dyDescent="0.2">
      <c r="BC15573" s="6"/>
    </row>
    <row r="15574" spans="55:55" hidden="1" x14ac:dyDescent="0.2">
      <c r="BC15574" s="6"/>
    </row>
    <row r="15575" spans="55:55" hidden="1" x14ac:dyDescent="0.2">
      <c r="BC15575" s="6"/>
    </row>
    <row r="15576" spans="55:55" hidden="1" x14ac:dyDescent="0.2">
      <c r="BC15576" s="6"/>
    </row>
    <row r="15577" spans="55:55" hidden="1" x14ac:dyDescent="0.2">
      <c r="BC15577" s="6"/>
    </row>
    <row r="15578" spans="55:55" hidden="1" x14ac:dyDescent="0.2">
      <c r="BC15578" s="6"/>
    </row>
    <row r="15579" spans="55:55" hidden="1" x14ac:dyDescent="0.2">
      <c r="BC15579" s="6"/>
    </row>
    <row r="15580" spans="55:55" hidden="1" x14ac:dyDescent="0.2">
      <c r="BC15580" s="6"/>
    </row>
    <row r="15581" spans="55:55" hidden="1" x14ac:dyDescent="0.2">
      <c r="BC15581" s="6"/>
    </row>
    <row r="15582" spans="55:55" hidden="1" x14ac:dyDescent="0.2">
      <c r="BC15582" s="6"/>
    </row>
    <row r="15583" spans="55:55" hidden="1" x14ac:dyDescent="0.2">
      <c r="BC15583" s="6"/>
    </row>
    <row r="15584" spans="55:55" hidden="1" x14ac:dyDescent="0.2">
      <c r="BC15584" s="6"/>
    </row>
    <row r="15585" spans="55:55" hidden="1" x14ac:dyDescent="0.2">
      <c r="BC15585" s="6"/>
    </row>
    <row r="15586" spans="55:55" hidden="1" x14ac:dyDescent="0.2">
      <c r="BC15586" s="6"/>
    </row>
    <row r="15587" spans="55:55" hidden="1" x14ac:dyDescent="0.2">
      <c r="BC15587" s="6"/>
    </row>
    <row r="15588" spans="55:55" hidden="1" x14ac:dyDescent="0.2">
      <c r="BC15588" s="6"/>
    </row>
    <row r="15589" spans="55:55" hidden="1" x14ac:dyDescent="0.2">
      <c r="BC15589" s="6"/>
    </row>
    <row r="15590" spans="55:55" hidden="1" x14ac:dyDescent="0.2">
      <c r="BC15590" s="6"/>
    </row>
    <row r="15591" spans="55:55" hidden="1" x14ac:dyDescent="0.2">
      <c r="BC15591" s="6"/>
    </row>
    <row r="15592" spans="55:55" hidden="1" x14ac:dyDescent="0.2">
      <c r="BC15592" s="6"/>
    </row>
    <row r="15593" spans="55:55" hidden="1" x14ac:dyDescent="0.2">
      <c r="BC15593" s="6"/>
    </row>
    <row r="15594" spans="55:55" hidden="1" x14ac:dyDescent="0.2">
      <c r="BC15594" s="6"/>
    </row>
    <row r="15595" spans="55:55" hidden="1" x14ac:dyDescent="0.2">
      <c r="BC15595" s="6"/>
    </row>
    <row r="15596" spans="55:55" hidden="1" x14ac:dyDescent="0.2">
      <c r="BC15596" s="6"/>
    </row>
    <row r="15597" spans="55:55" hidden="1" x14ac:dyDescent="0.2">
      <c r="BC15597" s="6"/>
    </row>
    <row r="15598" spans="55:55" hidden="1" x14ac:dyDescent="0.2">
      <c r="BC15598" s="6"/>
    </row>
    <row r="15599" spans="55:55" hidden="1" x14ac:dyDescent="0.2">
      <c r="BC15599" s="6"/>
    </row>
    <row r="15600" spans="55:55" hidden="1" x14ac:dyDescent="0.2">
      <c r="BC15600" s="6"/>
    </row>
    <row r="15601" spans="55:55" hidden="1" x14ac:dyDescent="0.2">
      <c r="BC15601" s="6"/>
    </row>
    <row r="15602" spans="55:55" hidden="1" x14ac:dyDescent="0.2">
      <c r="BC15602" s="6"/>
    </row>
    <row r="15603" spans="55:55" hidden="1" x14ac:dyDescent="0.2">
      <c r="BC15603" s="6"/>
    </row>
    <row r="15604" spans="55:55" hidden="1" x14ac:dyDescent="0.2">
      <c r="BC15604" s="6"/>
    </row>
    <row r="15605" spans="55:55" hidden="1" x14ac:dyDescent="0.2">
      <c r="BC15605" s="6"/>
    </row>
    <row r="15606" spans="55:55" hidden="1" x14ac:dyDescent="0.2">
      <c r="BC15606" s="6"/>
    </row>
    <row r="15607" spans="55:55" hidden="1" x14ac:dyDescent="0.2">
      <c r="BC15607" s="6"/>
    </row>
    <row r="15608" spans="55:55" hidden="1" x14ac:dyDescent="0.2">
      <c r="BC15608" s="6"/>
    </row>
    <row r="15609" spans="55:55" hidden="1" x14ac:dyDescent="0.2">
      <c r="BC15609" s="6"/>
    </row>
    <row r="15610" spans="55:55" hidden="1" x14ac:dyDescent="0.2">
      <c r="BC15610" s="6"/>
    </row>
    <row r="15611" spans="55:55" hidden="1" x14ac:dyDescent="0.2">
      <c r="BC15611" s="6"/>
    </row>
    <row r="15612" spans="55:55" hidden="1" x14ac:dyDescent="0.2">
      <c r="BC15612" s="6"/>
    </row>
    <row r="15613" spans="55:55" hidden="1" x14ac:dyDescent="0.2">
      <c r="BC15613" s="6"/>
    </row>
    <row r="15614" spans="55:55" hidden="1" x14ac:dyDescent="0.2">
      <c r="BC15614" s="6"/>
    </row>
    <row r="15615" spans="55:55" hidden="1" x14ac:dyDescent="0.2">
      <c r="BC15615" s="6"/>
    </row>
    <row r="15616" spans="55:55" hidden="1" x14ac:dyDescent="0.2">
      <c r="BC15616" s="6"/>
    </row>
    <row r="15617" spans="55:55" hidden="1" x14ac:dyDescent="0.2">
      <c r="BC15617" s="6"/>
    </row>
    <row r="15618" spans="55:55" hidden="1" x14ac:dyDescent="0.2">
      <c r="BC15618" s="6"/>
    </row>
    <row r="15619" spans="55:55" hidden="1" x14ac:dyDescent="0.2">
      <c r="BC15619" s="6"/>
    </row>
    <row r="15620" spans="55:55" hidden="1" x14ac:dyDescent="0.2">
      <c r="BC15620" s="6"/>
    </row>
    <row r="15621" spans="55:55" hidden="1" x14ac:dyDescent="0.2">
      <c r="BC15621" s="6"/>
    </row>
    <row r="15622" spans="55:55" hidden="1" x14ac:dyDescent="0.2">
      <c r="BC15622" s="6"/>
    </row>
    <row r="15623" spans="55:55" hidden="1" x14ac:dyDescent="0.2">
      <c r="BC15623" s="6"/>
    </row>
    <row r="15624" spans="55:55" hidden="1" x14ac:dyDescent="0.2">
      <c r="BC15624" s="6"/>
    </row>
    <row r="15625" spans="55:55" hidden="1" x14ac:dyDescent="0.2">
      <c r="BC15625" s="6"/>
    </row>
    <row r="15626" spans="55:55" hidden="1" x14ac:dyDescent="0.2">
      <c r="BC15626" s="6"/>
    </row>
    <row r="15627" spans="55:55" hidden="1" x14ac:dyDescent="0.2">
      <c r="BC15627" s="6"/>
    </row>
    <row r="15628" spans="55:55" hidden="1" x14ac:dyDescent="0.2">
      <c r="BC15628" s="6"/>
    </row>
    <row r="15629" spans="55:55" hidden="1" x14ac:dyDescent="0.2">
      <c r="BC15629" s="6"/>
    </row>
    <row r="15630" spans="55:55" hidden="1" x14ac:dyDescent="0.2">
      <c r="BC15630" s="6"/>
    </row>
    <row r="15631" spans="55:55" hidden="1" x14ac:dyDescent="0.2">
      <c r="BC15631" s="6"/>
    </row>
    <row r="15632" spans="55:55" hidden="1" x14ac:dyDescent="0.2">
      <c r="BC15632" s="6"/>
    </row>
    <row r="15633" spans="55:55" hidden="1" x14ac:dyDescent="0.2">
      <c r="BC15633" s="6"/>
    </row>
    <row r="15634" spans="55:55" hidden="1" x14ac:dyDescent="0.2">
      <c r="BC15634" s="6"/>
    </row>
    <row r="15635" spans="55:55" hidden="1" x14ac:dyDescent="0.2">
      <c r="BC15635" s="6"/>
    </row>
    <row r="15636" spans="55:55" hidden="1" x14ac:dyDescent="0.2">
      <c r="BC15636" s="6"/>
    </row>
    <row r="15637" spans="55:55" hidden="1" x14ac:dyDescent="0.2">
      <c r="BC15637" s="6"/>
    </row>
    <row r="15638" spans="55:55" hidden="1" x14ac:dyDescent="0.2">
      <c r="BC15638" s="6"/>
    </row>
    <row r="15639" spans="55:55" hidden="1" x14ac:dyDescent="0.2">
      <c r="BC15639" s="6"/>
    </row>
    <row r="15640" spans="55:55" hidden="1" x14ac:dyDescent="0.2">
      <c r="BC15640" s="6"/>
    </row>
    <row r="15641" spans="55:55" hidden="1" x14ac:dyDescent="0.2">
      <c r="BC15641" s="6"/>
    </row>
    <row r="15642" spans="55:55" hidden="1" x14ac:dyDescent="0.2">
      <c r="BC15642" s="6"/>
    </row>
    <row r="15643" spans="55:55" hidden="1" x14ac:dyDescent="0.2">
      <c r="BC15643" s="6"/>
    </row>
    <row r="15644" spans="55:55" hidden="1" x14ac:dyDescent="0.2">
      <c r="BC15644" s="6"/>
    </row>
    <row r="15645" spans="55:55" hidden="1" x14ac:dyDescent="0.2">
      <c r="BC15645" s="6"/>
    </row>
    <row r="15646" spans="55:55" hidden="1" x14ac:dyDescent="0.2">
      <c r="BC15646" s="6"/>
    </row>
    <row r="15647" spans="55:55" hidden="1" x14ac:dyDescent="0.2">
      <c r="BC15647" s="6"/>
    </row>
    <row r="15648" spans="55:55" hidden="1" x14ac:dyDescent="0.2">
      <c r="BC15648" s="6"/>
    </row>
    <row r="15649" spans="55:55" hidden="1" x14ac:dyDescent="0.2">
      <c r="BC15649" s="6"/>
    </row>
    <row r="15650" spans="55:55" hidden="1" x14ac:dyDescent="0.2">
      <c r="BC15650" s="6"/>
    </row>
    <row r="15651" spans="55:55" hidden="1" x14ac:dyDescent="0.2">
      <c r="BC15651" s="6"/>
    </row>
    <row r="15652" spans="55:55" hidden="1" x14ac:dyDescent="0.2">
      <c r="BC15652" s="6"/>
    </row>
    <row r="15653" spans="55:55" hidden="1" x14ac:dyDescent="0.2">
      <c r="BC15653" s="6"/>
    </row>
    <row r="15654" spans="55:55" hidden="1" x14ac:dyDescent="0.2">
      <c r="BC15654" s="6"/>
    </row>
    <row r="15655" spans="55:55" hidden="1" x14ac:dyDescent="0.2">
      <c r="BC15655" s="6"/>
    </row>
    <row r="15656" spans="55:55" hidden="1" x14ac:dyDescent="0.2">
      <c r="BC15656" s="6"/>
    </row>
    <row r="15657" spans="55:55" hidden="1" x14ac:dyDescent="0.2">
      <c r="BC15657" s="6"/>
    </row>
    <row r="15658" spans="55:55" hidden="1" x14ac:dyDescent="0.2">
      <c r="BC15658" s="6"/>
    </row>
    <row r="15659" spans="55:55" hidden="1" x14ac:dyDescent="0.2">
      <c r="BC15659" s="6"/>
    </row>
    <row r="15660" spans="55:55" hidden="1" x14ac:dyDescent="0.2">
      <c r="BC15660" s="6"/>
    </row>
    <row r="15661" spans="55:55" hidden="1" x14ac:dyDescent="0.2">
      <c r="BC15661" s="6"/>
    </row>
    <row r="15662" spans="55:55" hidden="1" x14ac:dyDescent="0.2">
      <c r="BC15662" s="6"/>
    </row>
    <row r="15663" spans="55:55" hidden="1" x14ac:dyDescent="0.2">
      <c r="BC15663" s="6"/>
    </row>
    <row r="15664" spans="55:55" hidden="1" x14ac:dyDescent="0.2">
      <c r="BC15664" s="6"/>
    </row>
    <row r="15665" spans="55:55" hidden="1" x14ac:dyDescent="0.2">
      <c r="BC15665" s="6"/>
    </row>
    <row r="15666" spans="55:55" hidden="1" x14ac:dyDescent="0.2">
      <c r="BC15666" s="6"/>
    </row>
    <row r="15667" spans="55:55" hidden="1" x14ac:dyDescent="0.2">
      <c r="BC15667" s="6"/>
    </row>
    <row r="15668" spans="55:55" hidden="1" x14ac:dyDescent="0.2">
      <c r="BC15668" s="6"/>
    </row>
    <row r="15669" spans="55:55" hidden="1" x14ac:dyDescent="0.2">
      <c r="BC15669" s="6"/>
    </row>
    <row r="15670" spans="55:55" hidden="1" x14ac:dyDescent="0.2">
      <c r="BC15670" s="6"/>
    </row>
    <row r="15671" spans="55:55" hidden="1" x14ac:dyDescent="0.2">
      <c r="BC15671" s="6"/>
    </row>
    <row r="15672" spans="55:55" hidden="1" x14ac:dyDescent="0.2">
      <c r="BC15672" s="6"/>
    </row>
    <row r="15673" spans="55:55" hidden="1" x14ac:dyDescent="0.2">
      <c r="BC15673" s="6"/>
    </row>
    <row r="15674" spans="55:55" hidden="1" x14ac:dyDescent="0.2">
      <c r="BC15674" s="6"/>
    </row>
    <row r="15675" spans="55:55" hidden="1" x14ac:dyDescent="0.2">
      <c r="BC15675" s="6"/>
    </row>
    <row r="15676" spans="55:55" hidden="1" x14ac:dyDescent="0.2">
      <c r="BC15676" s="6"/>
    </row>
    <row r="15677" spans="55:55" hidden="1" x14ac:dyDescent="0.2">
      <c r="BC15677" s="6"/>
    </row>
    <row r="15678" spans="55:55" hidden="1" x14ac:dyDescent="0.2">
      <c r="BC15678" s="6"/>
    </row>
    <row r="15679" spans="55:55" hidden="1" x14ac:dyDescent="0.2">
      <c r="BC15679" s="6"/>
    </row>
    <row r="15680" spans="55:55" hidden="1" x14ac:dyDescent="0.2">
      <c r="BC15680" s="6"/>
    </row>
    <row r="15681" spans="55:55" hidden="1" x14ac:dyDescent="0.2">
      <c r="BC15681" s="6"/>
    </row>
    <row r="15682" spans="55:55" hidden="1" x14ac:dyDescent="0.2">
      <c r="BC15682" s="6"/>
    </row>
    <row r="15683" spans="55:55" hidden="1" x14ac:dyDescent="0.2">
      <c r="BC15683" s="6"/>
    </row>
    <row r="15684" spans="55:55" hidden="1" x14ac:dyDescent="0.2">
      <c r="BC15684" s="6"/>
    </row>
    <row r="15685" spans="55:55" hidden="1" x14ac:dyDescent="0.2">
      <c r="BC15685" s="6"/>
    </row>
    <row r="15686" spans="55:55" hidden="1" x14ac:dyDescent="0.2">
      <c r="BC15686" s="6"/>
    </row>
    <row r="15687" spans="55:55" hidden="1" x14ac:dyDescent="0.2">
      <c r="BC15687" s="6"/>
    </row>
    <row r="15688" spans="55:55" hidden="1" x14ac:dyDescent="0.2">
      <c r="BC15688" s="6"/>
    </row>
    <row r="15689" spans="55:55" hidden="1" x14ac:dyDescent="0.2">
      <c r="BC15689" s="6"/>
    </row>
    <row r="15690" spans="55:55" hidden="1" x14ac:dyDescent="0.2">
      <c r="BC15690" s="6"/>
    </row>
    <row r="15691" spans="55:55" hidden="1" x14ac:dyDescent="0.2">
      <c r="BC15691" s="6"/>
    </row>
    <row r="15692" spans="55:55" hidden="1" x14ac:dyDescent="0.2">
      <c r="BC15692" s="6"/>
    </row>
    <row r="15693" spans="55:55" hidden="1" x14ac:dyDescent="0.2">
      <c r="BC15693" s="6"/>
    </row>
    <row r="15694" spans="55:55" hidden="1" x14ac:dyDescent="0.2">
      <c r="BC15694" s="6"/>
    </row>
    <row r="15695" spans="55:55" hidden="1" x14ac:dyDescent="0.2">
      <c r="BC15695" s="6"/>
    </row>
    <row r="15696" spans="55:55" hidden="1" x14ac:dyDescent="0.2">
      <c r="BC15696" s="6"/>
    </row>
    <row r="15697" spans="55:55" hidden="1" x14ac:dyDescent="0.2">
      <c r="BC15697" s="6"/>
    </row>
    <row r="15698" spans="55:55" hidden="1" x14ac:dyDescent="0.2">
      <c r="BC15698" s="6"/>
    </row>
    <row r="15699" spans="55:55" hidden="1" x14ac:dyDescent="0.2">
      <c r="BC15699" s="6"/>
    </row>
    <row r="15700" spans="55:55" hidden="1" x14ac:dyDescent="0.2">
      <c r="BC15700" s="6"/>
    </row>
    <row r="15701" spans="55:55" hidden="1" x14ac:dyDescent="0.2">
      <c r="BC15701" s="6"/>
    </row>
    <row r="15702" spans="55:55" hidden="1" x14ac:dyDescent="0.2">
      <c r="BC15702" s="6"/>
    </row>
    <row r="15703" spans="55:55" hidden="1" x14ac:dyDescent="0.2">
      <c r="BC15703" s="6"/>
    </row>
    <row r="15704" spans="55:55" hidden="1" x14ac:dyDescent="0.2">
      <c r="BC15704" s="6"/>
    </row>
    <row r="15705" spans="55:55" hidden="1" x14ac:dyDescent="0.2">
      <c r="BC15705" s="6"/>
    </row>
    <row r="15706" spans="55:55" hidden="1" x14ac:dyDescent="0.2">
      <c r="BC15706" s="6"/>
    </row>
    <row r="15707" spans="55:55" hidden="1" x14ac:dyDescent="0.2">
      <c r="BC15707" s="6"/>
    </row>
    <row r="15708" spans="55:55" hidden="1" x14ac:dyDescent="0.2">
      <c r="BC15708" s="6"/>
    </row>
    <row r="15709" spans="55:55" hidden="1" x14ac:dyDescent="0.2">
      <c r="BC15709" s="6"/>
    </row>
    <row r="15710" spans="55:55" hidden="1" x14ac:dyDescent="0.2">
      <c r="BC15710" s="6"/>
    </row>
    <row r="15711" spans="55:55" hidden="1" x14ac:dyDescent="0.2">
      <c r="BC15711" s="6"/>
    </row>
    <row r="15712" spans="55:55" hidden="1" x14ac:dyDescent="0.2">
      <c r="BC15712" s="6"/>
    </row>
    <row r="15713" spans="55:55" hidden="1" x14ac:dyDescent="0.2">
      <c r="BC15713" s="6"/>
    </row>
    <row r="15714" spans="55:55" hidden="1" x14ac:dyDescent="0.2">
      <c r="BC15714" s="6"/>
    </row>
    <row r="15715" spans="55:55" hidden="1" x14ac:dyDescent="0.2">
      <c r="BC15715" s="6"/>
    </row>
    <row r="15716" spans="55:55" hidden="1" x14ac:dyDescent="0.2">
      <c r="BC15716" s="6"/>
    </row>
    <row r="15717" spans="55:55" hidden="1" x14ac:dyDescent="0.2">
      <c r="BC15717" s="6"/>
    </row>
    <row r="15718" spans="55:55" hidden="1" x14ac:dyDescent="0.2">
      <c r="BC15718" s="6"/>
    </row>
    <row r="15719" spans="55:55" hidden="1" x14ac:dyDescent="0.2">
      <c r="BC15719" s="6"/>
    </row>
    <row r="15720" spans="55:55" hidden="1" x14ac:dyDescent="0.2">
      <c r="BC15720" s="6"/>
    </row>
    <row r="15721" spans="55:55" hidden="1" x14ac:dyDescent="0.2">
      <c r="BC15721" s="6"/>
    </row>
    <row r="15722" spans="55:55" hidden="1" x14ac:dyDescent="0.2">
      <c r="BC15722" s="6"/>
    </row>
    <row r="15723" spans="55:55" hidden="1" x14ac:dyDescent="0.2">
      <c r="BC15723" s="6"/>
    </row>
    <row r="15724" spans="55:55" hidden="1" x14ac:dyDescent="0.2">
      <c r="BC15724" s="6"/>
    </row>
    <row r="15725" spans="55:55" hidden="1" x14ac:dyDescent="0.2">
      <c r="BC15725" s="6"/>
    </row>
    <row r="15726" spans="55:55" hidden="1" x14ac:dyDescent="0.2">
      <c r="BC15726" s="6"/>
    </row>
    <row r="15727" spans="55:55" hidden="1" x14ac:dyDescent="0.2">
      <c r="BC15727" s="6"/>
    </row>
    <row r="15728" spans="55:55" hidden="1" x14ac:dyDescent="0.2">
      <c r="BC15728" s="6"/>
    </row>
    <row r="15729" spans="55:55" hidden="1" x14ac:dyDescent="0.2">
      <c r="BC15729" s="6"/>
    </row>
    <row r="15730" spans="55:55" hidden="1" x14ac:dyDescent="0.2">
      <c r="BC15730" s="6"/>
    </row>
    <row r="15731" spans="55:55" hidden="1" x14ac:dyDescent="0.2">
      <c r="BC15731" s="6"/>
    </row>
    <row r="15732" spans="55:55" hidden="1" x14ac:dyDescent="0.2">
      <c r="BC15732" s="6"/>
    </row>
    <row r="15733" spans="55:55" hidden="1" x14ac:dyDescent="0.2">
      <c r="BC15733" s="6"/>
    </row>
    <row r="15734" spans="55:55" hidden="1" x14ac:dyDescent="0.2">
      <c r="BC15734" s="6"/>
    </row>
    <row r="15735" spans="55:55" hidden="1" x14ac:dyDescent="0.2">
      <c r="BC15735" s="6"/>
    </row>
    <row r="15736" spans="55:55" hidden="1" x14ac:dyDescent="0.2">
      <c r="BC15736" s="6"/>
    </row>
    <row r="15737" spans="55:55" hidden="1" x14ac:dyDescent="0.2">
      <c r="BC15737" s="6"/>
    </row>
    <row r="15738" spans="55:55" hidden="1" x14ac:dyDescent="0.2">
      <c r="BC15738" s="6"/>
    </row>
    <row r="15739" spans="55:55" hidden="1" x14ac:dyDescent="0.2">
      <c r="BC15739" s="6"/>
    </row>
    <row r="15740" spans="55:55" hidden="1" x14ac:dyDescent="0.2">
      <c r="BC15740" s="6"/>
    </row>
    <row r="15741" spans="55:55" hidden="1" x14ac:dyDescent="0.2">
      <c r="BC15741" s="6"/>
    </row>
    <row r="15742" spans="55:55" hidden="1" x14ac:dyDescent="0.2">
      <c r="BC15742" s="6"/>
    </row>
    <row r="15743" spans="55:55" hidden="1" x14ac:dyDescent="0.2">
      <c r="BC15743" s="6"/>
    </row>
    <row r="15744" spans="55:55" hidden="1" x14ac:dyDescent="0.2">
      <c r="BC15744" s="6"/>
    </row>
    <row r="15745" spans="55:55" hidden="1" x14ac:dyDescent="0.2">
      <c r="BC15745" s="6"/>
    </row>
    <row r="15746" spans="55:55" hidden="1" x14ac:dyDescent="0.2">
      <c r="BC15746" s="6"/>
    </row>
    <row r="15747" spans="55:55" hidden="1" x14ac:dyDescent="0.2">
      <c r="BC15747" s="6"/>
    </row>
    <row r="15748" spans="55:55" hidden="1" x14ac:dyDescent="0.2">
      <c r="BC15748" s="6"/>
    </row>
    <row r="15749" spans="55:55" hidden="1" x14ac:dyDescent="0.2">
      <c r="BC15749" s="6"/>
    </row>
    <row r="15750" spans="55:55" hidden="1" x14ac:dyDescent="0.2">
      <c r="BC15750" s="6"/>
    </row>
    <row r="15751" spans="55:55" hidden="1" x14ac:dyDescent="0.2">
      <c r="BC15751" s="6"/>
    </row>
    <row r="15752" spans="55:55" hidden="1" x14ac:dyDescent="0.2">
      <c r="BC15752" s="6"/>
    </row>
    <row r="15753" spans="55:55" hidden="1" x14ac:dyDescent="0.2">
      <c r="BC15753" s="6"/>
    </row>
    <row r="15754" spans="55:55" hidden="1" x14ac:dyDescent="0.2">
      <c r="BC15754" s="6"/>
    </row>
    <row r="15755" spans="55:55" hidden="1" x14ac:dyDescent="0.2">
      <c r="BC15755" s="6"/>
    </row>
    <row r="15756" spans="55:55" hidden="1" x14ac:dyDescent="0.2">
      <c r="BC15756" s="6"/>
    </row>
    <row r="15757" spans="55:55" hidden="1" x14ac:dyDescent="0.2">
      <c r="BC15757" s="6"/>
    </row>
    <row r="15758" spans="55:55" hidden="1" x14ac:dyDescent="0.2">
      <c r="BC15758" s="6"/>
    </row>
    <row r="15759" spans="55:55" hidden="1" x14ac:dyDescent="0.2">
      <c r="BC15759" s="6"/>
    </row>
    <row r="15760" spans="55:55" hidden="1" x14ac:dyDescent="0.2">
      <c r="BC15760" s="6"/>
    </row>
    <row r="15761" spans="55:55" hidden="1" x14ac:dyDescent="0.2">
      <c r="BC15761" s="6"/>
    </row>
    <row r="15762" spans="55:55" hidden="1" x14ac:dyDescent="0.2">
      <c r="BC15762" s="6"/>
    </row>
    <row r="15763" spans="55:55" hidden="1" x14ac:dyDescent="0.2">
      <c r="BC15763" s="6"/>
    </row>
    <row r="15764" spans="55:55" hidden="1" x14ac:dyDescent="0.2">
      <c r="BC15764" s="6"/>
    </row>
    <row r="15765" spans="55:55" hidden="1" x14ac:dyDescent="0.2">
      <c r="BC15765" s="6"/>
    </row>
    <row r="15766" spans="55:55" hidden="1" x14ac:dyDescent="0.2">
      <c r="BC15766" s="6"/>
    </row>
    <row r="15767" spans="55:55" hidden="1" x14ac:dyDescent="0.2">
      <c r="BC15767" s="6"/>
    </row>
    <row r="15768" spans="55:55" hidden="1" x14ac:dyDescent="0.2">
      <c r="BC15768" s="6"/>
    </row>
    <row r="15769" spans="55:55" hidden="1" x14ac:dyDescent="0.2">
      <c r="BC15769" s="6"/>
    </row>
    <row r="15770" spans="55:55" hidden="1" x14ac:dyDescent="0.2">
      <c r="BC15770" s="6"/>
    </row>
    <row r="15771" spans="55:55" hidden="1" x14ac:dyDescent="0.2">
      <c r="BC15771" s="6"/>
    </row>
    <row r="15772" spans="55:55" hidden="1" x14ac:dyDescent="0.2">
      <c r="BC15772" s="6"/>
    </row>
    <row r="15773" spans="55:55" hidden="1" x14ac:dyDescent="0.2">
      <c r="BC15773" s="6"/>
    </row>
    <row r="15774" spans="55:55" hidden="1" x14ac:dyDescent="0.2">
      <c r="BC15774" s="6"/>
    </row>
    <row r="15775" spans="55:55" hidden="1" x14ac:dyDescent="0.2">
      <c r="BC15775" s="6"/>
    </row>
    <row r="15776" spans="55:55" hidden="1" x14ac:dyDescent="0.2">
      <c r="BC15776" s="6"/>
    </row>
    <row r="15777" spans="55:55" hidden="1" x14ac:dyDescent="0.2">
      <c r="BC15777" s="6"/>
    </row>
    <row r="15778" spans="55:55" hidden="1" x14ac:dyDescent="0.2">
      <c r="BC15778" s="6"/>
    </row>
    <row r="15779" spans="55:55" hidden="1" x14ac:dyDescent="0.2">
      <c r="BC15779" s="6"/>
    </row>
    <row r="15780" spans="55:55" hidden="1" x14ac:dyDescent="0.2">
      <c r="BC15780" s="6"/>
    </row>
    <row r="15781" spans="55:55" hidden="1" x14ac:dyDescent="0.2">
      <c r="BC15781" s="6"/>
    </row>
    <row r="15782" spans="55:55" hidden="1" x14ac:dyDescent="0.2">
      <c r="BC15782" s="6"/>
    </row>
    <row r="15783" spans="55:55" hidden="1" x14ac:dyDescent="0.2">
      <c r="BC15783" s="6"/>
    </row>
    <row r="15784" spans="55:55" hidden="1" x14ac:dyDescent="0.2">
      <c r="BC15784" s="6"/>
    </row>
    <row r="15785" spans="55:55" hidden="1" x14ac:dyDescent="0.2">
      <c r="BC15785" s="6"/>
    </row>
    <row r="15786" spans="55:55" hidden="1" x14ac:dyDescent="0.2">
      <c r="BC15786" s="6"/>
    </row>
    <row r="15787" spans="55:55" hidden="1" x14ac:dyDescent="0.2">
      <c r="BC15787" s="6"/>
    </row>
    <row r="15788" spans="55:55" hidden="1" x14ac:dyDescent="0.2">
      <c r="BC15788" s="6"/>
    </row>
    <row r="15789" spans="55:55" hidden="1" x14ac:dyDescent="0.2">
      <c r="BC15789" s="6"/>
    </row>
    <row r="15790" spans="55:55" hidden="1" x14ac:dyDescent="0.2">
      <c r="BC15790" s="6"/>
    </row>
    <row r="15791" spans="55:55" hidden="1" x14ac:dyDescent="0.2">
      <c r="BC15791" s="6"/>
    </row>
    <row r="15792" spans="55:55" hidden="1" x14ac:dyDescent="0.2">
      <c r="BC15792" s="6"/>
    </row>
    <row r="15793" spans="55:55" hidden="1" x14ac:dyDescent="0.2">
      <c r="BC15793" s="6"/>
    </row>
    <row r="15794" spans="55:55" hidden="1" x14ac:dyDescent="0.2">
      <c r="BC15794" s="6"/>
    </row>
    <row r="15795" spans="55:55" hidden="1" x14ac:dyDescent="0.2">
      <c r="BC15795" s="6"/>
    </row>
    <row r="15796" spans="55:55" hidden="1" x14ac:dyDescent="0.2">
      <c r="BC15796" s="6"/>
    </row>
    <row r="15797" spans="55:55" hidden="1" x14ac:dyDescent="0.2">
      <c r="BC15797" s="6"/>
    </row>
    <row r="15798" spans="55:55" hidden="1" x14ac:dyDescent="0.2">
      <c r="BC15798" s="6"/>
    </row>
    <row r="15799" spans="55:55" hidden="1" x14ac:dyDescent="0.2">
      <c r="BC15799" s="6"/>
    </row>
    <row r="15800" spans="55:55" hidden="1" x14ac:dyDescent="0.2">
      <c r="BC15800" s="6"/>
    </row>
    <row r="15801" spans="55:55" hidden="1" x14ac:dyDescent="0.2">
      <c r="BC15801" s="6"/>
    </row>
    <row r="15802" spans="55:55" hidden="1" x14ac:dyDescent="0.2">
      <c r="BC15802" s="6"/>
    </row>
    <row r="15803" spans="55:55" hidden="1" x14ac:dyDescent="0.2">
      <c r="BC15803" s="6"/>
    </row>
    <row r="15804" spans="55:55" hidden="1" x14ac:dyDescent="0.2">
      <c r="BC15804" s="6"/>
    </row>
    <row r="15805" spans="55:55" hidden="1" x14ac:dyDescent="0.2">
      <c r="BC15805" s="6"/>
    </row>
    <row r="15806" spans="55:55" hidden="1" x14ac:dyDescent="0.2">
      <c r="BC15806" s="6"/>
    </row>
    <row r="15807" spans="55:55" hidden="1" x14ac:dyDescent="0.2">
      <c r="BC15807" s="6"/>
    </row>
    <row r="15808" spans="55:55" hidden="1" x14ac:dyDescent="0.2">
      <c r="BC15808" s="6"/>
    </row>
    <row r="15809" spans="55:55" hidden="1" x14ac:dyDescent="0.2">
      <c r="BC15809" s="6"/>
    </row>
    <row r="15810" spans="55:55" hidden="1" x14ac:dyDescent="0.2">
      <c r="BC15810" s="6"/>
    </row>
    <row r="15811" spans="55:55" hidden="1" x14ac:dyDescent="0.2">
      <c r="BC15811" s="6"/>
    </row>
    <row r="15812" spans="55:55" hidden="1" x14ac:dyDescent="0.2">
      <c r="BC15812" s="6"/>
    </row>
    <row r="15813" spans="55:55" hidden="1" x14ac:dyDescent="0.2">
      <c r="BC15813" s="6"/>
    </row>
    <row r="15814" spans="55:55" hidden="1" x14ac:dyDescent="0.2">
      <c r="BC15814" s="6"/>
    </row>
    <row r="15815" spans="55:55" hidden="1" x14ac:dyDescent="0.2">
      <c r="BC15815" s="6"/>
    </row>
    <row r="15816" spans="55:55" hidden="1" x14ac:dyDescent="0.2">
      <c r="BC15816" s="6"/>
    </row>
    <row r="15817" spans="55:55" hidden="1" x14ac:dyDescent="0.2">
      <c r="BC15817" s="6"/>
    </row>
    <row r="15818" spans="55:55" hidden="1" x14ac:dyDescent="0.2">
      <c r="BC15818" s="6"/>
    </row>
    <row r="15819" spans="55:55" hidden="1" x14ac:dyDescent="0.2">
      <c r="BC15819" s="6"/>
    </row>
    <row r="15820" spans="55:55" hidden="1" x14ac:dyDescent="0.2">
      <c r="BC15820" s="6"/>
    </row>
    <row r="15821" spans="55:55" hidden="1" x14ac:dyDescent="0.2">
      <c r="BC15821" s="6"/>
    </row>
    <row r="15822" spans="55:55" hidden="1" x14ac:dyDescent="0.2">
      <c r="BC15822" s="6"/>
    </row>
    <row r="15823" spans="55:55" hidden="1" x14ac:dyDescent="0.2">
      <c r="BC15823" s="6"/>
    </row>
    <row r="15824" spans="55:55" hidden="1" x14ac:dyDescent="0.2">
      <c r="BC15824" s="6"/>
    </row>
    <row r="15825" spans="55:55" hidden="1" x14ac:dyDescent="0.2">
      <c r="BC15825" s="6"/>
    </row>
    <row r="15826" spans="55:55" hidden="1" x14ac:dyDescent="0.2">
      <c r="BC15826" s="6"/>
    </row>
    <row r="15827" spans="55:55" hidden="1" x14ac:dyDescent="0.2">
      <c r="BC15827" s="6"/>
    </row>
    <row r="15828" spans="55:55" hidden="1" x14ac:dyDescent="0.2">
      <c r="BC15828" s="6"/>
    </row>
    <row r="15829" spans="55:55" hidden="1" x14ac:dyDescent="0.2">
      <c r="BC15829" s="6"/>
    </row>
    <row r="15830" spans="55:55" hidden="1" x14ac:dyDescent="0.2">
      <c r="BC15830" s="6"/>
    </row>
    <row r="15831" spans="55:55" hidden="1" x14ac:dyDescent="0.2">
      <c r="BC15831" s="6"/>
    </row>
    <row r="15832" spans="55:55" hidden="1" x14ac:dyDescent="0.2">
      <c r="BC15832" s="6"/>
    </row>
    <row r="15833" spans="55:55" hidden="1" x14ac:dyDescent="0.2">
      <c r="BC15833" s="6"/>
    </row>
    <row r="15834" spans="55:55" hidden="1" x14ac:dyDescent="0.2">
      <c r="BC15834" s="6"/>
    </row>
    <row r="15835" spans="55:55" hidden="1" x14ac:dyDescent="0.2">
      <c r="BC15835" s="6"/>
    </row>
    <row r="15836" spans="55:55" hidden="1" x14ac:dyDescent="0.2">
      <c r="BC15836" s="6"/>
    </row>
    <row r="15837" spans="55:55" hidden="1" x14ac:dyDescent="0.2">
      <c r="BC15837" s="6"/>
    </row>
    <row r="15838" spans="55:55" hidden="1" x14ac:dyDescent="0.2">
      <c r="BC15838" s="6"/>
    </row>
    <row r="15839" spans="55:55" hidden="1" x14ac:dyDescent="0.2">
      <c r="BC15839" s="6"/>
    </row>
    <row r="15840" spans="55:55" hidden="1" x14ac:dyDescent="0.2">
      <c r="BC15840" s="6"/>
    </row>
    <row r="15841" spans="55:55" hidden="1" x14ac:dyDescent="0.2">
      <c r="BC15841" s="6"/>
    </row>
    <row r="15842" spans="55:55" hidden="1" x14ac:dyDescent="0.2">
      <c r="BC15842" s="6"/>
    </row>
    <row r="15843" spans="55:55" hidden="1" x14ac:dyDescent="0.2">
      <c r="BC15843" s="6"/>
    </row>
    <row r="15844" spans="55:55" hidden="1" x14ac:dyDescent="0.2">
      <c r="BC15844" s="6"/>
    </row>
    <row r="15845" spans="55:55" hidden="1" x14ac:dyDescent="0.2">
      <c r="BC15845" s="6"/>
    </row>
    <row r="15846" spans="55:55" hidden="1" x14ac:dyDescent="0.2">
      <c r="BC15846" s="6"/>
    </row>
    <row r="15847" spans="55:55" hidden="1" x14ac:dyDescent="0.2">
      <c r="BC15847" s="6"/>
    </row>
    <row r="15848" spans="55:55" hidden="1" x14ac:dyDescent="0.2">
      <c r="BC15848" s="6"/>
    </row>
    <row r="15849" spans="55:55" hidden="1" x14ac:dyDescent="0.2">
      <c r="BC15849" s="6"/>
    </row>
    <row r="15850" spans="55:55" hidden="1" x14ac:dyDescent="0.2">
      <c r="BC15850" s="6"/>
    </row>
    <row r="15851" spans="55:55" hidden="1" x14ac:dyDescent="0.2">
      <c r="BC15851" s="6"/>
    </row>
    <row r="15852" spans="55:55" hidden="1" x14ac:dyDescent="0.2">
      <c r="BC15852" s="6"/>
    </row>
    <row r="15853" spans="55:55" hidden="1" x14ac:dyDescent="0.2">
      <c r="BC15853" s="6"/>
    </row>
    <row r="15854" spans="55:55" hidden="1" x14ac:dyDescent="0.2">
      <c r="BC15854" s="6"/>
    </row>
    <row r="15855" spans="55:55" hidden="1" x14ac:dyDescent="0.2">
      <c r="BC15855" s="6"/>
    </row>
    <row r="15856" spans="55:55" hidden="1" x14ac:dyDescent="0.2">
      <c r="BC15856" s="6"/>
    </row>
    <row r="15857" spans="55:55" hidden="1" x14ac:dyDescent="0.2">
      <c r="BC15857" s="6"/>
    </row>
    <row r="15858" spans="55:55" hidden="1" x14ac:dyDescent="0.2">
      <c r="BC15858" s="6"/>
    </row>
    <row r="15859" spans="55:55" hidden="1" x14ac:dyDescent="0.2">
      <c r="BC15859" s="6"/>
    </row>
    <row r="15860" spans="55:55" hidden="1" x14ac:dyDescent="0.2">
      <c r="BC15860" s="6"/>
    </row>
    <row r="15861" spans="55:55" hidden="1" x14ac:dyDescent="0.2">
      <c r="BC15861" s="6"/>
    </row>
    <row r="15862" spans="55:55" hidden="1" x14ac:dyDescent="0.2">
      <c r="BC15862" s="6"/>
    </row>
    <row r="15863" spans="55:55" hidden="1" x14ac:dyDescent="0.2">
      <c r="BC15863" s="6"/>
    </row>
    <row r="15864" spans="55:55" hidden="1" x14ac:dyDescent="0.2">
      <c r="BC15864" s="6"/>
    </row>
    <row r="15865" spans="55:55" hidden="1" x14ac:dyDescent="0.2">
      <c r="BC15865" s="6"/>
    </row>
    <row r="15866" spans="55:55" hidden="1" x14ac:dyDescent="0.2">
      <c r="BC15866" s="6"/>
    </row>
    <row r="15867" spans="55:55" hidden="1" x14ac:dyDescent="0.2">
      <c r="BC15867" s="6"/>
    </row>
    <row r="15868" spans="55:55" hidden="1" x14ac:dyDescent="0.2">
      <c r="BC15868" s="6"/>
    </row>
    <row r="15869" spans="55:55" hidden="1" x14ac:dyDescent="0.2">
      <c r="BC15869" s="6"/>
    </row>
    <row r="15870" spans="55:55" hidden="1" x14ac:dyDescent="0.2">
      <c r="BC15870" s="6"/>
    </row>
    <row r="15871" spans="55:55" hidden="1" x14ac:dyDescent="0.2">
      <c r="BC15871" s="6"/>
    </row>
    <row r="15872" spans="55:55" hidden="1" x14ac:dyDescent="0.2">
      <c r="BC15872" s="6"/>
    </row>
    <row r="15873" spans="55:55" hidden="1" x14ac:dyDescent="0.2">
      <c r="BC15873" s="6"/>
    </row>
    <row r="15874" spans="55:55" hidden="1" x14ac:dyDescent="0.2">
      <c r="BC15874" s="6"/>
    </row>
    <row r="15875" spans="55:55" hidden="1" x14ac:dyDescent="0.2">
      <c r="BC15875" s="6"/>
    </row>
    <row r="15876" spans="55:55" hidden="1" x14ac:dyDescent="0.2">
      <c r="BC15876" s="6"/>
    </row>
    <row r="15877" spans="55:55" hidden="1" x14ac:dyDescent="0.2">
      <c r="BC15877" s="6"/>
    </row>
    <row r="15878" spans="55:55" hidden="1" x14ac:dyDescent="0.2">
      <c r="BC15878" s="6"/>
    </row>
    <row r="15879" spans="55:55" hidden="1" x14ac:dyDescent="0.2">
      <c r="BC15879" s="6"/>
    </row>
    <row r="15880" spans="55:55" hidden="1" x14ac:dyDescent="0.2">
      <c r="BC15880" s="6"/>
    </row>
    <row r="15881" spans="55:55" hidden="1" x14ac:dyDescent="0.2">
      <c r="BC15881" s="6"/>
    </row>
    <row r="15882" spans="55:55" hidden="1" x14ac:dyDescent="0.2">
      <c r="BC15882" s="6"/>
    </row>
    <row r="15883" spans="55:55" hidden="1" x14ac:dyDescent="0.2">
      <c r="BC15883" s="6"/>
    </row>
    <row r="15884" spans="55:55" hidden="1" x14ac:dyDescent="0.2">
      <c r="BC15884" s="6"/>
    </row>
    <row r="15885" spans="55:55" hidden="1" x14ac:dyDescent="0.2">
      <c r="BC15885" s="6"/>
    </row>
    <row r="15886" spans="55:55" hidden="1" x14ac:dyDescent="0.2">
      <c r="BC15886" s="6"/>
    </row>
    <row r="15887" spans="55:55" hidden="1" x14ac:dyDescent="0.2">
      <c r="BC15887" s="6"/>
    </row>
    <row r="15888" spans="55:55" hidden="1" x14ac:dyDescent="0.2">
      <c r="BC15888" s="6"/>
    </row>
    <row r="15889" spans="55:55" hidden="1" x14ac:dyDescent="0.2">
      <c r="BC15889" s="6"/>
    </row>
    <row r="15890" spans="55:55" hidden="1" x14ac:dyDescent="0.2">
      <c r="BC15890" s="6"/>
    </row>
    <row r="15891" spans="55:55" hidden="1" x14ac:dyDescent="0.2">
      <c r="BC15891" s="6"/>
    </row>
    <row r="15892" spans="55:55" hidden="1" x14ac:dyDescent="0.2">
      <c r="BC15892" s="6"/>
    </row>
    <row r="15893" spans="55:55" hidden="1" x14ac:dyDescent="0.2">
      <c r="BC15893" s="6"/>
    </row>
    <row r="15894" spans="55:55" hidden="1" x14ac:dyDescent="0.2">
      <c r="BC15894" s="6"/>
    </row>
    <row r="15895" spans="55:55" hidden="1" x14ac:dyDescent="0.2">
      <c r="BC15895" s="6"/>
    </row>
    <row r="15896" spans="55:55" hidden="1" x14ac:dyDescent="0.2">
      <c r="BC15896" s="6"/>
    </row>
    <row r="15897" spans="55:55" hidden="1" x14ac:dyDescent="0.2">
      <c r="BC15897" s="6"/>
    </row>
    <row r="15898" spans="55:55" hidden="1" x14ac:dyDescent="0.2">
      <c r="BC15898" s="6"/>
    </row>
    <row r="15899" spans="55:55" hidden="1" x14ac:dyDescent="0.2">
      <c r="BC15899" s="6"/>
    </row>
    <row r="15900" spans="55:55" hidden="1" x14ac:dyDescent="0.2">
      <c r="BC15900" s="6"/>
    </row>
    <row r="15901" spans="55:55" hidden="1" x14ac:dyDescent="0.2">
      <c r="BC15901" s="6"/>
    </row>
    <row r="15902" spans="55:55" hidden="1" x14ac:dyDescent="0.2">
      <c r="BC15902" s="6"/>
    </row>
    <row r="15903" spans="55:55" hidden="1" x14ac:dyDescent="0.2">
      <c r="BC15903" s="6"/>
    </row>
    <row r="15904" spans="55:55" hidden="1" x14ac:dyDescent="0.2">
      <c r="BC15904" s="6"/>
    </row>
    <row r="15905" spans="55:55" hidden="1" x14ac:dyDescent="0.2">
      <c r="BC15905" s="6"/>
    </row>
    <row r="15906" spans="55:55" hidden="1" x14ac:dyDescent="0.2">
      <c r="BC15906" s="6"/>
    </row>
    <row r="15907" spans="55:55" hidden="1" x14ac:dyDescent="0.2">
      <c r="BC15907" s="6"/>
    </row>
    <row r="15908" spans="55:55" hidden="1" x14ac:dyDescent="0.2">
      <c r="BC15908" s="6"/>
    </row>
    <row r="15909" spans="55:55" hidden="1" x14ac:dyDescent="0.2">
      <c r="BC15909" s="6"/>
    </row>
    <row r="15910" spans="55:55" hidden="1" x14ac:dyDescent="0.2">
      <c r="BC15910" s="6"/>
    </row>
    <row r="15911" spans="55:55" hidden="1" x14ac:dyDescent="0.2">
      <c r="BC15911" s="6"/>
    </row>
    <row r="15912" spans="55:55" hidden="1" x14ac:dyDescent="0.2">
      <c r="BC15912" s="6"/>
    </row>
    <row r="15913" spans="55:55" hidden="1" x14ac:dyDescent="0.2">
      <c r="BC15913" s="6"/>
    </row>
    <row r="15914" spans="55:55" hidden="1" x14ac:dyDescent="0.2">
      <c r="BC15914" s="6"/>
    </row>
    <row r="15915" spans="55:55" hidden="1" x14ac:dyDescent="0.2">
      <c r="BC15915" s="6"/>
    </row>
    <row r="15916" spans="55:55" hidden="1" x14ac:dyDescent="0.2">
      <c r="BC15916" s="6"/>
    </row>
    <row r="15917" spans="55:55" hidden="1" x14ac:dyDescent="0.2">
      <c r="BC15917" s="6"/>
    </row>
    <row r="15918" spans="55:55" hidden="1" x14ac:dyDescent="0.2">
      <c r="BC15918" s="6"/>
    </row>
    <row r="15919" spans="55:55" hidden="1" x14ac:dyDescent="0.2">
      <c r="BC15919" s="6"/>
    </row>
    <row r="15920" spans="55:55" hidden="1" x14ac:dyDescent="0.2">
      <c r="BC15920" s="6"/>
    </row>
    <row r="15921" spans="55:55" hidden="1" x14ac:dyDescent="0.2">
      <c r="BC15921" s="6"/>
    </row>
    <row r="15922" spans="55:55" hidden="1" x14ac:dyDescent="0.2">
      <c r="BC15922" s="6"/>
    </row>
    <row r="15923" spans="55:55" hidden="1" x14ac:dyDescent="0.2">
      <c r="BC15923" s="6"/>
    </row>
    <row r="15924" spans="55:55" hidden="1" x14ac:dyDescent="0.2">
      <c r="BC15924" s="6"/>
    </row>
    <row r="15925" spans="55:55" hidden="1" x14ac:dyDescent="0.2">
      <c r="BC15925" s="6"/>
    </row>
    <row r="15926" spans="55:55" hidden="1" x14ac:dyDescent="0.2">
      <c r="BC15926" s="6"/>
    </row>
    <row r="15927" spans="55:55" hidden="1" x14ac:dyDescent="0.2">
      <c r="BC15927" s="6"/>
    </row>
    <row r="15928" spans="55:55" hidden="1" x14ac:dyDescent="0.2">
      <c r="BC15928" s="6"/>
    </row>
    <row r="15929" spans="55:55" hidden="1" x14ac:dyDescent="0.2">
      <c r="BC15929" s="6"/>
    </row>
    <row r="15930" spans="55:55" hidden="1" x14ac:dyDescent="0.2">
      <c r="BC15930" s="6"/>
    </row>
    <row r="15931" spans="55:55" hidden="1" x14ac:dyDescent="0.2">
      <c r="BC15931" s="6"/>
    </row>
    <row r="15932" spans="55:55" hidden="1" x14ac:dyDescent="0.2">
      <c r="BC15932" s="6"/>
    </row>
    <row r="15933" spans="55:55" hidden="1" x14ac:dyDescent="0.2">
      <c r="BC15933" s="6"/>
    </row>
    <row r="15934" spans="55:55" hidden="1" x14ac:dyDescent="0.2">
      <c r="BC15934" s="6"/>
    </row>
    <row r="15935" spans="55:55" hidden="1" x14ac:dyDescent="0.2">
      <c r="BC15935" s="6"/>
    </row>
    <row r="15936" spans="55:55" hidden="1" x14ac:dyDescent="0.2">
      <c r="BC15936" s="6"/>
    </row>
    <row r="15937" spans="55:55" hidden="1" x14ac:dyDescent="0.2">
      <c r="BC15937" s="6"/>
    </row>
    <row r="15938" spans="55:55" hidden="1" x14ac:dyDescent="0.2">
      <c r="BC15938" s="6"/>
    </row>
    <row r="15939" spans="55:55" hidden="1" x14ac:dyDescent="0.2">
      <c r="BC15939" s="6"/>
    </row>
    <row r="15940" spans="55:55" hidden="1" x14ac:dyDescent="0.2">
      <c r="BC15940" s="6"/>
    </row>
    <row r="15941" spans="55:55" hidden="1" x14ac:dyDescent="0.2">
      <c r="BC15941" s="6"/>
    </row>
    <row r="15942" spans="55:55" hidden="1" x14ac:dyDescent="0.2">
      <c r="BC15942" s="6"/>
    </row>
    <row r="15943" spans="55:55" hidden="1" x14ac:dyDescent="0.2">
      <c r="BC15943" s="6"/>
    </row>
    <row r="15944" spans="55:55" hidden="1" x14ac:dyDescent="0.2">
      <c r="BC15944" s="6"/>
    </row>
    <row r="15945" spans="55:55" hidden="1" x14ac:dyDescent="0.2">
      <c r="BC15945" s="6"/>
    </row>
    <row r="15946" spans="55:55" hidden="1" x14ac:dyDescent="0.2">
      <c r="BC15946" s="6"/>
    </row>
    <row r="15947" spans="55:55" hidden="1" x14ac:dyDescent="0.2">
      <c r="BC15947" s="6"/>
    </row>
    <row r="15948" spans="55:55" hidden="1" x14ac:dyDescent="0.2">
      <c r="BC15948" s="6"/>
    </row>
    <row r="15949" spans="55:55" hidden="1" x14ac:dyDescent="0.2">
      <c r="BC15949" s="6"/>
    </row>
    <row r="15950" spans="55:55" hidden="1" x14ac:dyDescent="0.2">
      <c r="BC15950" s="6"/>
    </row>
    <row r="15951" spans="55:55" hidden="1" x14ac:dyDescent="0.2">
      <c r="BC15951" s="6"/>
    </row>
    <row r="15952" spans="55:55" hidden="1" x14ac:dyDescent="0.2">
      <c r="BC15952" s="6"/>
    </row>
    <row r="15953" spans="55:55" hidden="1" x14ac:dyDescent="0.2">
      <c r="BC15953" s="6"/>
    </row>
    <row r="15954" spans="55:55" hidden="1" x14ac:dyDescent="0.2">
      <c r="BC15954" s="6"/>
    </row>
    <row r="15955" spans="55:55" hidden="1" x14ac:dyDescent="0.2">
      <c r="BC15955" s="6"/>
    </row>
    <row r="15956" spans="55:55" hidden="1" x14ac:dyDescent="0.2">
      <c r="BC15956" s="6"/>
    </row>
    <row r="15957" spans="55:55" hidden="1" x14ac:dyDescent="0.2">
      <c r="BC15957" s="6"/>
    </row>
    <row r="15958" spans="55:55" hidden="1" x14ac:dyDescent="0.2">
      <c r="BC15958" s="6"/>
    </row>
    <row r="15959" spans="55:55" hidden="1" x14ac:dyDescent="0.2">
      <c r="BC15959" s="6"/>
    </row>
    <row r="15960" spans="55:55" hidden="1" x14ac:dyDescent="0.2">
      <c r="BC15960" s="6"/>
    </row>
    <row r="15961" spans="55:55" hidden="1" x14ac:dyDescent="0.2">
      <c r="BC15961" s="6"/>
    </row>
    <row r="15962" spans="55:55" hidden="1" x14ac:dyDescent="0.2">
      <c r="BC15962" s="6"/>
    </row>
    <row r="15963" spans="55:55" hidden="1" x14ac:dyDescent="0.2">
      <c r="BC15963" s="6"/>
    </row>
    <row r="15964" spans="55:55" hidden="1" x14ac:dyDescent="0.2">
      <c r="BC15964" s="6"/>
    </row>
    <row r="15965" spans="55:55" hidden="1" x14ac:dyDescent="0.2">
      <c r="BC15965" s="6"/>
    </row>
    <row r="15966" spans="55:55" hidden="1" x14ac:dyDescent="0.2">
      <c r="BC15966" s="6"/>
    </row>
    <row r="15967" spans="55:55" hidden="1" x14ac:dyDescent="0.2">
      <c r="BC15967" s="6"/>
    </row>
    <row r="15968" spans="55:55" hidden="1" x14ac:dyDescent="0.2">
      <c r="BC15968" s="6"/>
    </row>
    <row r="15969" spans="55:55" hidden="1" x14ac:dyDescent="0.2">
      <c r="BC15969" s="6"/>
    </row>
    <row r="15970" spans="55:55" hidden="1" x14ac:dyDescent="0.2">
      <c r="BC15970" s="6"/>
    </row>
    <row r="15971" spans="55:55" hidden="1" x14ac:dyDescent="0.2">
      <c r="BC15971" s="6"/>
    </row>
    <row r="15972" spans="55:55" hidden="1" x14ac:dyDescent="0.2">
      <c r="BC15972" s="6"/>
    </row>
    <row r="15973" spans="55:55" hidden="1" x14ac:dyDescent="0.2">
      <c r="BC15973" s="6"/>
    </row>
    <row r="15974" spans="55:55" hidden="1" x14ac:dyDescent="0.2">
      <c r="BC15974" s="6"/>
    </row>
    <row r="15975" spans="55:55" hidden="1" x14ac:dyDescent="0.2">
      <c r="BC15975" s="6"/>
    </row>
    <row r="15976" spans="55:55" hidden="1" x14ac:dyDescent="0.2">
      <c r="BC15976" s="6"/>
    </row>
    <row r="15977" spans="55:55" hidden="1" x14ac:dyDescent="0.2">
      <c r="BC15977" s="6"/>
    </row>
    <row r="15978" spans="55:55" hidden="1" x14ac:dyDescent="0.2">
      <c r="BC15978" s="6"/>
    </row>
    <row r="15979" spans="55:55" hidden="1" x14ac:dyDescent="0.2">
      <c r="BC15979" s="6"/>
    </row>
    <row r="15980" spans="55:55" hidden="1" x14ac:dyDescent="0.2">
      <c r="BC15980" s="6"/>
    </row>
    <row r="15981" spans="55:55" hidden="1" x14ac:dyDescent="0.2">
      <c r="BC15981" s="6"/>
    </row>
    <row r="15982" spans="55:55" hidden="1" x14ac:dyDescent="0.2">
      <c r="BC15982" s="6"/>
    </row>
    <row r="15983" spans="55:55" hidden="1" x14ac:dyDescent="0.2">
      <c r="BC15983" s="6"/>
    </row>
    <row r="15984" spans="55:55" hidden="1" x14ac:dyDescent="0.2">
      <c r="BC15984" s="6"/>
    </row>
    <row r="15985" spans="55:55" hidden="1" x14ac:dyDescent="0.2">
      <c r="BC15985" s="6"/>
    </row>
    <row r="15986" spans="55:55" hidden="1" x14ac:dyDescent="0.2">
      <c r="BC15986" s="6"/>
    </row>
    <row r="15987" spans="55:55" hidden="1" x14ac:dyDescent="0.2">
      <c r="BC15987" s="6"/>
    </row>
    <row r="15988" spans="55:55" hidden="1" x14ac:dyDescent="0.2">
      <c r="BC15988" s="6"/>
    </row>
    <row r="15989" spans="55:55" hidden="1" x14ac:dyDescent="0.2">
      <c r="BC15989" s="6"/>
    </row>
    <row r="15990" spans="55:55" hidden="1" x14ac:dyDescent="0.2">
      <c r="BC15990" s="6"/>
    </row>
    <row r="15991" spans="55:55" hidden="1" x14ac:dyDescent="0.2">
      <c r="BC15991" s="6"/>
    </row>
    <row r="15992" spans="55:55" hidden="1" x14ac:dyDescent="0.2">
      <c r="BC15992" s="6"/>
    </row>
    <row r="15993" spans="55:55" hidden="1" x14ac:dyDescent="0.2">
      <c r="BC15993" s="6"/>
    </row>
    <row r="15994" spans="55:55" hidden="1" x14ac:dyDescent="0.2">
      <c r="BC15994" s="6"/>
    </row>
    <row r="15995" spans="55:55" hidden="1" x14ac:dyDescent="0.2">
      <c r="BC15995" s="6"/>
    </row>
    <row r="15996" spans="55:55" hidden="1" x14ac:dyDescent="0.2">
      <c r="BC15996" s="6"/>
    </row>
    <row r="15997" spans="55:55" hidden="1" x14ac:dyDescent="0.2">
      <c r="BC15997" s="6"/>
    </row>
    <row r="15998" spans="55:55" hidden="1" x14ac:dyDescent="0.2">
      <c r="BC15998" s="6"/>
    </row>
    <row r="15999" spans="55:55" hidden="1" x14ac:dyDescent="0.2">
      <c r="BC15999" s="6"/>
    </row>
    <row r="16000" spans="55:55" hidden="1" x14ac:dyDescent="0.2">
      <c r="BC16000" s="6"/>
    </row>
    <row r="16001" spans="55:55" hidden="1" x14ac:dyDescent="0.2">
      <c r="BC16001" s="6"/>
    </row>
    <row r="16002" spans="55:55" hidden="1" x14ac:dyDescent="0.2">
      <c r="BC16002" s="6"/>
    </row>
    <row r="16003" spans="55:55" hidden="1" x14ac:dyDescent="0.2">
      <c r="BC16003" s="6"/>
    </row>
    <row r="16004" spans="55:55" hidden="1" x14ac:dyDescent="0.2">
      <c r="BC16004" s="6"/>
    </row>
    <row r="16005" spans="55:55" hidden="1" x14ac:dyDescent="0.2">
      <c r="BC16005" s="6"/>
    </row>
    <row r="16006" spans="55:55" hidden="1" x14ac:dyDescent="0.2">
      <c r="BC16006" s="6"/>
    </row>
    <row r="16007" spans="55:55" hidden="1" x14ac:dyDescent="0.2">
      <c r="BC16007" s="6"/>
    </row>
    <row r="16008" spans="55:55" hidden="1" x14ac:dyDescent="0.2">
      <c r="BC16008" s="6"/>
    </row>
    <row r="16009" spans="55:55" hidden="1" x14ac:dyDescent="0.2">
      <c r="BC16009" s="6"/>
    </row>
    <row r="16010" spans="55:55" hidden="1" x14ac:dyDescent="0.2">
      <c r="BC16010" s="6"/>
    </row>
    <row r="16011" spans="55:55" hidden="1" x14ac:dyDescent="0.2">
      <c r="BC16011" s="6"/>
    </row>
    <row r="16012" spans="55:55" hidden="1" x14ac:dyDescent="0.2">
      <c r="BC16012" s="6"/>
    </row>
    <row r="16013" spans="55:55" hidden="1" x14ac:dyDescent="0.2">
      <c r="BC16013" s="6"/>
    </row>
    <row r="16014" spans="55:55" hidden="1" x14ac:dyDescent="0.2">
      <c r="BC16014" s="6"/>
    </row>
    <row r="16015" spans="55:55" hidden="1" x14ac:dyDescent="0.2">
      <c r="BC16015" s="6"/>
    </row>
    <row r="16016" spans="55:55" hidden="1" x14ac:dyDescent="0.2">
      <c r="BC16016" s="6"/>
    </row>
    <row r="16017" spans="55:55" hidden="1" x14ac:dyDescent="0.2">
      <c r="BC16017" s="6"/>
    </row>
    <row r="16018" spans="55:55" hidden="1" x14ac:dyDescent="0.2">
      <c r="BC16018" s="6"/>
    </row>
    <row r="16019" spans="55:55" hidden="1" x14ac:dyDescent="0.2">
      <c r="BC16019" s="6"/>
    </row>
    <row r="16020" spans="55:55" hidden="1" x14ac:dyDescent="0.2">
      <c r="BC16020" s="6"/>
    </row>
    <row r="16021" spans="55:55" hidden="1" x14ac:dyDescent="0.2">
      <c r="BC16021" s="6"/>
    </row>
    <row r="16022" spans="55:55" hidden="1" x14ac:dyDescent="0.2">
      <c r="BC16022" s="6"/>
    </row>
    <row r="16023" spans="55:55" hidden="1" x14ac:dyDescent="0.2">
      <c r="BC16023" s="6"/>
    </row>
    <row r="16024" spans="55:55" hidden="1" x14ac:dyDescent="0.2">
      <c r="BC16024" s="6"/>
    </row>
    <row r="16025" spans="55:55" hidden="1" x14ac:dyDescent="0.2">
      <c r="BC16025" s="6"/>
    </row>
    <row r="16026" spans="55:55" hidden="1" x14ac:dyDescent="0.2">
      <c r="BC16026" s="6"/>
    </row>
    <row r="16027" spans="55:55" hidden="1" x14ac:dyDescent="0.2">
      <c r="BC16027" s="6"/>
    </row>
    <row r="16028" spans="55:55" hidden="1" x14ac:dyDescent="0.2">
      <c r="BC16028" s="6"/>
    </row>
    <row r="16029" spans="55:55" hidden="1" x14ac:dyDescent="0.2">
      <c r="BC16029" s="6"/>
    </row>
    <row r="16030" spans="55:55" hidden="1" x14ac:dyDescent="0.2">
      <c r="BC16030" s="6"/>
    </row>
    <row r="16031" spans="55:55" hidden="1" x14ac:dyDescent="0.2">
      <c r="BC16031" s="6"/>
    </row>
    <row r="16032" spans="55:55" hidden="1" x14ac:dyDescent="0.2">
      <c r="BC16032" s="6"/>
    </row>
    <row r="16033" spans="55:55" hidden="1" x14ac:dyDescent="0.2">
      <c r="BC16033" s="6"/>
    </row>
    <row r="16034" spans="55:55" hidden="1" x14ac:dyDescent="0.2">
      <c r="BC16034" s="6"/>
    </row>
    <row r="16035" spans="55:55" hidden="1" x14ac:dyDescent="0.2">
      <c r="BC16035" s="6"/>
    </row>
    <row r="16036" spans="55:55" hidden="1" x14ac:dyDescent="0.2">
      <c r="BC16036" s="6"/>
    </row>
    <row r="16037" spans="55:55" hidden="1" x14ac:dyDescent="0.2">
      <c r="BC16037" s="6"/>
    </row>
    <row r="16038" spans="55:55" hidden="1" x14ac:dyDescent="0.2">
      <c r="BC16038" s="6"/>
    </row>
    <row r="16039" spans="55:55" hidden="1" x14ac:dyDescent="0.2">
      <c r="BC16039" s="6"/>
    </row>
    <row r="16040" spans="55:55" hidden="1" x14ac:dyDescent="0.2">
      <c r="BC16040" s="6"/>
    </row>
    <row r="16041" spans="55:55" hidden="1" x14ac:dyDescent="0.2">
      <c r="BC16041" s="6"/>
    </row>
    <row r="16042" spans="55:55" hidden="1" x14ac:dyDescent="0.2">
      <c r="BC16042" s="6"/>
    </row>
    <row r="16043" spans="55:55" hidden="1" x14ac:dyDescent="0.2">
      <c r="BC16043" s="6"/>
    </row>
    <row r="16044" spans="55:55" hidden="1" x14ac:dyDescent="0.2">
      <c r="BC16044" s="6"/>
    </row>
    <row r="16045" spans="55:55" hidden="1" x14ac:dyDescent="0.2">
      <c r="BC16045" s="6"/>
    </row>
    <row r="16046" spans="55:55" hidden="1" x14ac:dyDescent="0.2">
      <c r="BC16046" s="6"/>
    </row>
    <row r="16047" spans="55:55" hidden="1" x14ac:dyDescent="0.2">
      <c r="BC16047" s="6"/>
    </row>
    <row r="16048" spans="55:55" hidden="1" x14ac:dyDescent="0.2">
      <c r="BC16048" s="6"/>
    </row>
    <row r="16049" spans="55:55" hidden="1" x14ac:dyDescent="0.2">
      <c r="BC16049" s="6"/>
    </row>
    <row r="16050" spans="55:55" hidden="1" x14ac:dyDescent="0.2">
      <c r="BC16050" s="6"/>
    </row>
    <row r="16051" spans="55:55" hidden="1" x14ac:dyDescent="0.2">
      <c r="BC16051" s="6"/>
    </row>
    <row r="16052" spans="55:55" hidden="1" x14ac:dyDescent="0.2">
      <c r="BC16052" s="6"/>
    </row>
    <row r="16053" spans="55:55" hidden="1" x14ac:dyDescent="0.2">
      <c r="BC16053" s="6"/>
    </row>
    <row r="16054" spans="55:55" hidden="1" x14ac:dyDescent="0.2">
      <c r="BC16054" s="6"/>
    </row>
    <row r="16055" spans="55:55" hidden="1" x14ac:dyDescent="0.2">
      <c r="BC16055" s="6"/>
    </row>
    <row r="16056" spans="55:55" hidden="1" x14ac:dyDescent="0.2">
      <c r="BC16056" s="6"/>
    </row>
    <row r="16057" spans="55:55" hidden="1" x14ac:dyDescent="0.2">
      <c r="BC16057" s="6"/>
    </row>
    <row r="16058" spans="55:55" hidden="1" x14ac:dyDescent="0.2">
      <c r="BC16058" s="6"/>
    </row>
    <row r="16059" spans="55:55" hidden="1" x14ac:dyDescent="0.2">
      <c r="BC16059" s="6"/>
    </row>
    <row r="16060" spans="55:55" hidden="1" x14ac:dyDescent="0.2">
      <c r="BC16060" s="6"/>
    </row>
    <row r="16061" spans="55:55" hidden="1" x14ac:dyDescent="0.2">
      <c r="BC16061" s="6"/>
    </row>
    <row r="16062" spans="55:55" hidden="1" x14ac:dyDescent="0.2">
      <c r="BC16062" s="6"/>
    </row>
    <row r="16063" spans="55:55" hidden="1" x14ac:dyDescent="0.2">
      <c r="BC16063" s="6"/>
    </row>
    <row r="16064" spans="55:55" hidden="1" x14ac:dyDescent="0.2">
      <c r="BC16064" s="6"/>
    </row>
    <row r="16065" spans="55:55" hidden="1" x14ac:dyDescent="0.2">
      <c r="BC16065" s="6"/>
    </row>
    <row r="16066" spans="55:55" hidden="1" x14ac:dyDescent="0.2">
      <c r="BC16066" s="6"/>
    </row>
    <row r="16067" spans="55:55" hidden="1" x14ac:dyDescent="0.2">
      <c r="BC16067" s="6"/>
    </row>
    <row r="16068" spans="55:55" hidden="1" x14ac:dyDescent="0.2">
      <c r="BC16068" s="6"/>
    </row>
    <row r="16069" spans="55:55" hidden="1" x14ac:dyDescent="0.2">
      <c r="BC16069" s="6"/>
    </row>
    <row r="16070" spans="55:55" hidden="1" x14ac:dyDescent="0.2">
      <c r="BC16070" s="6"/>
    </row>
    <row r="16071" spans="55:55" hidden="1" x14ac:dyDescent="0.2">
      <c r="BC16071" s="6"/>
    </row>
    <row r="16072" spans="55:55" hidden="1" x14ac:dyDescent="0.2">
      <c r="BC16072" s="6"/>
    </row>
    <row r="16073" spans="55:55" hidden="1" x14ac:dyDescent="0.2">
      <c r="BC16073" s="6"/>
    </row>
    <row r="16074" spans="55:55" hidden="1" x14ac:dyDescent="0.2">
      <c r="BC16074" s="6"/>
    </row>
    <row r="16075" spans="55:55" hidden="1" x14ac:dyDescent="0.2">
      <c r="BC16075" s="6"/>
    </row>
    <row r="16076" spans="55:55" hidden="1" x14ac:dyDescent="0.2">
      <c r="BC16076" s="6"/>
    </row>
    <row r="16077" spans="55:55" hidden="1" x14ac:dyDescent="0.2">
      <c r="BC16077" s="6"/>
    </row>
    <row r="16078" spans="55:55" hidden="1" x14ac:dyDescent="0.2">
      <c r="BC16078" s="6"/>
    </row>
    <row r="16079" spans="55:55" hidden="1" x14ac:dyDescent="0.2">
      <c r="BC16079" s="6"/>
    </row>
    <row r="16080" spans="55:55" hidden="1" x14ac:dyDescent="0.2">
      <c r="BC16080" s="6"/>
    </row>
    <row r="16081" spans="55:55" hidden="1" x14ac:dyDescent="0.2">
      <c r="BC16081" s="6"/>
    </row>
    <row r="16082" spans="55:55" hidden="1" x14ac:dyDescent="0.2">
      <c r="BC16082" s="6"/>
    </row>
    <row r="16083" spans="55:55" hidden="1" x14ac:dyDescent="0.2">
      <c r="BC16083" s="6"/>
    </row>
    <row r="16084" spans="55:55" hidden="1" x14ac:dyDescent="0.2">
      <c r="BC16084" s="6"/>
    </row>
    <row r="16085" spans="55:55" hidden="1" x14ac:dyDescent="0.2">
      <c r="BC16085" s="6"/>
    </row>
    <row r="16086" spans="55:55" hidden="1" x14ac:dyDescent="0.2">
      <c r="BC16086" s="6"/>
    </row>
    <row r="16087" spans="55:55" hidden="1" x14ac:dyDescent="0.2">
      <c r="BC16087" s="6"/>
    </row>
    <row r="16088" spans="55:55" hidden="1" x14ac:dyDescent="0.2">
      <c r="BC16088" s="6"/>
    </row>
    <row r="16089" spans="55:55" hidden="1" x14ac:dyDescent="0.2">
      <c r="BC16089" s="6"/>
    </row>
    <row r="16090" spans="55:55" hidden="1" x14ac:dyDescent="0.2">
      <c r="BC16090" s="6"/>
    </row>
    <row r="16091" spans="55:55" hidden="1" x14ac:dyDescent="0.2">
      <c r="BC16091" s="6"/>
    </row>
    <row r="16092" spans="55:55" hidden="1" x14ac:dyDescent="0.2">
      <c r="BC16092" s="6"/>
    </row>
    <row r="16093" spans="55:55" hidden="1" x14ac:dyDescent="0.2">
      <c r="BC16093" s="6"/>
    </row>
    <row r="16094" spans="55:55" hidden="1" x14ac:dyDescent="0.2">
      <c r="BC16094" s="6"/>
    </row>
    <row r="16095" spans="55:55" hidden="1" x14ac:dyDescent="0.2">
      <c r="BC16095" s="6"/>
    </row>
    <row r="16096" spans="55:55" hidden="1" x14ac:dyDescent="0.2">
      <c r="BC16096" s="6"/>
    </row>
    <row r="16097" spans="55:55" hidden="1" x14ac:dyDescent="0.2">
      <c r="BC16097" s="6"/>
    </row>
    <row r="16098" spans="55:55" hidden="1" x14ac:dyDescent="0.2">
      <c r="BC16098" s="6"/>
    </row>
    <row r="16099" spans="55:55" hidden="1" x14ac:dyDescent="0.2">
      <c r="BC16099" s="6"/>
    </row>
    <row r="16100" spans="55:55" hidden="1" x14ac:dyDescent="0.2">
      <c r="BC16100" s="6"/>
    </row>
    <row r="16101" spans="55:55" hidden="1" x14ac:dyDescent="0.2">
      <c r="BC16101" s="6"/>
    </row>
    <row r="16102" spans="55:55" hidden="1" x14ac:dyDescent="0.2">
      <c r="BC16102" s="6"/>
    </row>
    <row r="16103" spans="55:55" hidden="1" x14ac:dyDescent="0.2">
      <c r="BC16103" s="6"/>
    </row>
    <row r="16104" spans="55:55" hidden="1" x14ac:dyDescent="0.2">
      <c r="BC16104" s="6"/>
    </row>
    <row r="16105" spans="55:55" hidden="1" x14ac:dyDescent="0.2">
      <c r="BC16105" s="6"/>
    </row>
    <row r="16106" spans="55:55" hidden="1" x14ac:dyDescent="0.2">
      <c r="BC16106" s="6"/>
    </row>
    <row r="16107" spans="55:55" hidden="1" x14ac:dyDescent="0.2">
      <c r="BC16107" s="6"/>
    </row>
    <row r="16108" spans="55:55" hidden="1" x14ac:dyDescent="0.2">
      <c r="BC16108" s="6"/>
    </row>
    <row r="16109" spans="55:55" hidden="1" x14ac:dyDescent="0.2">
      <c r="BC16109" s="6"/>
    </row>
    <row r="16110" spans="55:55" hidden="1" x14ac:dyDescent="0.2">
      <c r="BC16110" s="6"/>
    </row>
    <row r="16111" spans="55:55" hidden="1" x14ac:dyDescent="0.2">
      <c r="BC16111" s="6"/>
    </row>
    <row r="16112" spans="55:55" hidden="1" x14ac:dyDescent="0.2">
      <c r="BC16112" s="6"/>
    </row>
    <row r="16113" spans="55:55" hidden="1" x14ac:dyDescent="0.2">
      <c r="BC16113" s="6"/>
    </row>
    <row r="16114" spans="55:55" hidden="1" x14ac:dyDescent="0.2">
      <c r="BC16114" s="6"/>
    </row>
    <row r="16115" spans="55:55" hidden="1" x14ac:dyDescent="0.2">
      <c r="BC16115" s="6"/>
    </row>
    <row r="16116" spans="55:55" hidden="1" x14ac:dyDescent="0.2">
      <c r="BC16116" s="6"/>
    </row>
    <row r="16117" spans="55:55" hidden="1" x14ac:dyDescent="0.2">
      <c r="BC16117" s="6"/>
    </row>
    <row r="16118" spans="55:55" hidden="1" x14ac:dyDescent="0.2">
      <c r="BC16118" s="6"/>
    </row>
    <row r="16119" spans="55:55" hidden="1" x14ac:dyDescent="0.2">
      <c r="BC16119" s="6"/>
    </row>
    <row r="16120" spans="55:55" hidden="1" x14ac:dyDescent="0.2">
      <c r="BC16120" s="6"/>
    </row>
    <row r="16121" spans="55:55" hidden="1" x14ac:dyDescent="0.2">
      <c r="BC16121" s="6"/>
    </row>
    <row r="16122" spans="55:55" hidden="1" x14ac:dyDescent="0.2">
      <c r="BC16122" s="6"/>
    </row>
    <row r="16123" spans="55:55" hidden="1" x14ac:dyDescent="0.2">
      <c r="BC16123" s="6"/>
    </row>
    <row r="16124" spans="55:55" hidden="1" x14ac:dyDescent="0.2">
      <c r="BC16124" s="6"/>
    </row>
    <row r="16125" spans="55:55" hidden="1" x14ac:dyDescent="0.2">
      <c r="BC16125" s="6"/>
    </row>
    <row r="16126" spans="55:55" hidden="1" x14ac:dyDescent="0.2">
      <c r="BC16126" s="6"/>
    </row>
    <row r="16127" spans="55:55" hidden="1" x14ac:dyDescent="0.2">
      <c r="BC16127" s="6"/>
    </row>
    <row r="16128" spans="55:55" hidden="1" x14ac:dyDescent="0.2">
      <c r="BC16128" s="6"/>
    </row>
    <row r="16129" spans="55:55" hidden="1" x14ac:dyDescent="0.2">
      <c r="BC16129" s="6"/>
    </row>
    <row r="16130" spans="55:55" hidden="1" x14ac:dyDescent="0.2">
      <c r="BC16130" s="6"/>
    </row>
    <row r="16131" spans="55:55" hidden="1" x14ac:dyDescent="0.2">
      <c r="BC16131" s="6"/>
    </row>
    <row r="16132" spans="55:55" hidden="1" x14ac:dyDescent="0.2">
      <c r="BC16132" s="6"/>
    </row>
    <row r="16133" spans="55:55" hidden="1" x14ac:dyDescent="0.2">
      <c r="BC16133" s="6"/>
    </row>
    <row r="16134" spans="55:55" hidden="1" x14ac:dyDescent="0.2">
      <c r="BC16134" s="6"/>
    </row>
    <row r="16135" spans="55:55" hidden="1" x14ac:dyDescent="0.2">
      <c r="BC16135" s="6"/>
    </row>
    <row r="16136" spans="55:55" hidden="1" x14ac:dyDescent="0.2">
      <c r="BC16136" s="6"/>
    </row>
    <row r="16137" spans="55:55" hidden="1" x14ac:dyDescent="0.2">
      <c r="BC16137" s="6"/>
    </row>
    <row r="16138" spans="55:55" hidden="1" x14ac:dyDescent="0.2">
      <c r="BC16138" s="6"/>
    </row>
    <row r="16139" spans="55:55" hidden="1" x14ac:dyDescent="0.2">
      <c r="BC16139" s="6"/>
    </row>
    <row r="16140" spans="55:55" hidden="1" x14ac:dyDescent="0.2">
      <c r="BC16140" s="6"/>
    </row>
    <row r="16141" spans="55:55" hidden="1" x14ac:dyDescent="0.2">
      <c r="BC16141" s="6"/>
    </row>
    <row r="16142" spans="55:55" hidden="1" x14ac:dyDescent="0.2">
      <c r="BC16142" s="6"/>
    </row>
    <row r="16143" spans="55:55" hidden="1" x14ac:dyDescent="0.2">
      <c r="BC16143" s="6"/>
    </row>
    <row r="16144" spans="55:55" hidden="1" x14ac:dyDescent="0.2">
      <c r="BC16144" s="6"/>
    </row>
    <row r="16145" spans="55:55" hidden="1" x14ac:dyDescent="0.2">
      <c r="BC16145" s="6"/>
    </row>
    <row r="16146" spans="55:55" hidden="1" x14ac:dyDescent="0.2">
      <c r="BC16146" s="6"/>
    </row>
    <row r="16147" spans="55:55" hidden="1" x14ac:dyDescent="0.2">
      <c r="BC16147" s="6"/>
    </row>
    <row r="16148" spans="55:55" hidden="1" x14ac:dyDescent="0.2">
      <c r="BC16148" s="6"/>
    </row>
    <row r="16149" spans="55:55" hidden="1" x14ac:dyDescent="0.2">
      <c r="BC16149" s="6"/>
    </row>
    <row r="16150" spans="55:55" hidden="1" x14ac:dyDescent="0.2">
      <c r="BC16150" s="6"/>
    </row>
    <row r="16151" spans="55:55" hidden="1" x14ac:dyDescent="0.2">
      <c r="BC16151" s="6"/>
    </row>
    <row r="16152" spans="55:55" hidden="1" x14ac:dyDescent="0.2">
      <c r="BC16152" s="6"/>
    </row>
    <row r="16153" spans="55:55" hidden="1" x14ac:dyDescent="0.2">
      <c r="BC16153" s="6"/>
    </row>
    <row r="16154" spans="55:55" hidden="1" x14ac:dyDescent="0.2">
      <c r="BC16154" s="6"/>
    </row>
    <row r="16155" spans="55:55" hidden="1" x14ac:dyDescent="0.2">
      <c r="BC16155" s="6"/>
    </row>
    <row r="16156" spans="55:55" hidden="1" x14ac:dyDescent="0.2">
      <c r="BC16156" s="6"/>
    </row>
    <row r="16157" spans="55:55" hidden="1" x14ac:dyDescent="0.2">
      <c r="BC16157" s="6"/>
    </row>
    <row r="16158" spans="55:55" hidden="1" x14ac:dyDescent="0.2">
      <c r="BC16158" s="6"/>
    </row>
    <row r="16159" spans="55:55" hidden="1" x14ac:dyDescent="0.2">
      <c r="BC16159" s="6"/>
    </row>
    <row r="16160" spans="55:55" hidden="1" x14ac:dyDescent="0.2">
      <c r="BC16160" s="6"/>
    </row>
    <row r="16161" spans="55:55" hidden="1" x14ac:dyDescent="0.2">
      <c r="BC16161" s="6"/>
    </row>
    <row r="16162" spans="55:55" hidden="1" x14ac:dyDescent="0.2">
      <c r="BC16162" s="6"/>
    </row>
    <row r="16163" spans="55:55" hidden="1" x14ac:dyDescent="0.2">
      <c r="BC16163" s="6"/>
    </row>
    <row r="16164" spans="55:55" hidden="1" x14ac:dyDescent="0.2">
      <c r="BC16164" s="6"/>
    </row>
    <row r="16165" spans="55:55" hidden="1" x14ac:dyDescent="0.2">
      <c r="BC16165" s="6"/>
    </row>
    <row r="16166" spans="55:55" hidden="1" x14ac:dyDescent="0.2">
      <c r="BC16166" s="6"/>
    </row>
    <row r="16167" spans="55:55" hidden="1" x14ac:dyDescent="0.2">
      <c r="BC16167" s="6"/>
    </row>
    <row r="16168" spans="55:55" hidden="1" x14ac:dyDescent="0.2">
      <c r="BC16168" s="6"/>
    </row>
    <row r="16169" spans="55:55" hidden="1" x14ac:dyDescent="0.2">
      <c r="BC16169" s="6"/>
    </row>
    <row r="16170" spans="55:55" hidden="1" x14ac:dyDescent="0.2">
      <c r="BC16170" s="6"/>
    </row>
    <row r="16171" spans="55:55" hidden="1" x14ac:dyDescent="0.2">
      <c r="BC16171" s="6"/>
    </row>
    <row r="16172" spans="55:55" hidden="1" x14ac:dyDescent="0.2">
      <c r="BC16172" s="6"/>
    </row>
    <row r="16173" spans="55:55" hidden="1" x14ac:dyDescent="0.2">
      <c r="BC16173" s="6"/>
    </row>
    <row r="16174" spans="55:55" hidden="1" x14ac:dyDescent="0.2">
      <c r="BC16174" s="6"/>
    </row>
    <row r="16175" spans="55:55" hidden="1" x14ac:dyDescent="0.2">
      <c r="BC16175" s="6"/>
    </row>
    <row r="16176" spans="55:55" hidden="1" x14ac:dyDescent="0.2">
      <c r="BC16176" s="6"/>
    </row>
    <row r="16177" spans="55:55" hidden="1" x14ac:dyDescent="0.2">
      <c r="BC16177" s="6"/>
    </row>
    <row r="16178" spans="55:55" hidden="1" x14ac:dyDescent="0.2">
      <c r="BC16178" s="6"/>
    </row>
    <row r="16179" spans="55:55" hidden="1" x14ac:dyDescent="0.2">
      <c r="BC16179" s="6"/>
    </row>
    <row r="16180" spans="55:55" hidden="1" x14ac:dyDescent="0.2">
      <c r="BC16180" s="6"/>
    </row>
    <row r="16181" spans="55:55" hidden="1" x14ac:dyDescent="0.2">
      <c r="BC16181" s="6"/>
    </row>
    <row r="16182" spans="55:55" hidden="1" x14ac:dyDescent="0.2">
      <c r="BC16182" s="6"/>
    </row>
    <row r="16183" spans="55:55" hidden="1" x14ac:dyDescent="0.2">
      <c r="BC16183" s="6"/>
    </row>
    <row r="16184" spans="55:55" hidden="1" x14ac:dyDescent="0.2">
      <c r="BC16184" s="6"/>
    </row>
    <row r="16185" spans="55:55" hidden="1" x14ac:dyDescent="0.2">
      <c r="BC16185" s="6"/>
    </row>
    <row r="16186" spans="55:55" hidden="1" x14ac:dyDescent="0.2">
      <c r="BC16186" s="6"/>
    </row>
    <row r="16187" spans="55:55" hidden="1" x14ac:dyDescent="0.2">
      <c r="BC16187" s="6"/>
    </row>
    <row r="16188" spans="55:55" hidden="1" x14ac:dyDescent="0.2">
      <c r="BC16188" s="6"/>
    </row>
    <row r="16189" spans="55:55" hidden="1" x14ac:dyDescent="0.2">
      <c r="BC16189" s="6"/>
    </row>
    <row r="16190" spans="55:55" hidden="1" x14ac:dyDescent="0.2">
      <c r="BC16190" s="6"/>
    </row>
    <row r="16191" spans="55:55" hidden="1" x14ac:dyDescent="0.2">
      <c r="BC16191" s="6"/>
    </row>
    <row r="16192" spans="55:55" hidden="1" x14ac:dyDescent="0.2">
      <c r="BC16192" s="6"/>
    </row>
    <row r="16193" spans="55:55" hidden="1" x14ac:dyDescent="0.2">
      <c r="BC16193" s="6"/>
    </row>
    <row r="16194" spans="55:55" hidden="1" x14ac:dyDescent="0.2">
      <c r="BC16194" s="6"/>
    </row>
    <row r="16195" spans="55:55" hidden="1" x14ac:dyDescent="0.2">
      <c r="BC16195" s="6"/>
    </row>
    <row r="16196" spans="55:55" hidden="1" x14ac:dyDescent="0.2">
      <c r="BC16196" s="6"/>
    </row>
    <row r="16197" spans="55:55" hidden="1" x14ac:dyDescent="0.2">
      <c r="BC16197" s="6"/>
    </row>
    <row r="16198" spans="55:55" hidden="1" x14ac:dyDescent="0.2">
      <c r="BC16198" s="6"/>
    </row>
    <row r="16199" spans="55:55" hidden="1" x14ac:dyDescent="0.2">
      <c r="BC16199" s="6"/>
    </row>
    <row r="16200" spans="55:55" hidden="1" x14ac:dyDescent="0.2">
      <c r="BC16200" s="6"/>
    </row>
    <row r="16201" spans="55:55" hidden="1" x14ac:dyDescent="0.2">
      <c r="BC16201" s="6"/>
    </row>
    <row r="16202" spans="55:55" hidden="1" x14ac:dyDescent="0.2">
      <c r="BC16202" s="6"/>
    </row>
    <row r="16203" spans="55:55" hidden="1" x14ac:dyDescent="0.2">
      <c r="BC16203" s="6"/>
    </row>
    <row r="16204" spans="55:55" hidden="1" x14ac:dyDescent="0.2">
      <c r="BC16204" s="6"/>
    </row>
    <row r="16205" spans="55:55" hidden="1" x14ac:dyDescent="0.2">
      <c r="BC16205" s="6"/>
    </row>
    <row r="16206" spans="55:55" hidden="1" x14ac:dyDescent="0.2">
      <c r="BC16206" s="6"/>
    </row>
    <row r="16207" spans="55:55" hidden="1" x14ac:dyDescent="0.2">
      <c r="BC16207" s="6"/>
    </row>
    <row r="16208" spans="55:55" hidden="1" x14ac:dyDescent="0.2">
      <c r="BC16208" s="6"/>
    </row>
    <row r="16209" spans="55:55" hidden="1" x14ac:dyDescent="0.2">
      <c r="BC16209" s="6"/>
    </row>
    <row r="16210" spans="55:55" hidden="1" x14ac:dyDescent="0.2">
      <c r="BC16210" s="6"/>
    </row>
    <row r="16211" spans="55:55" hidden="1" x14ac:dyDescent="0.2">
      <c r="BC16211" s="6"/>
    </row>
    <row r="16212" spans="55:55" hidden="1" x14ac:dyDescent="0.2">
      <c r="BC16212" s="6"/>
    </row>
    <row r="16213" spans="55:55" hidden="1" x14ac:dyDescent="0.2">
      <c r="BC16213" s="6"/>
    </row>
    <row r="16214" spans="55:55" hidden="1" x14ac:dyDescent="0.2">
      <c r="BC16214" s="6"/>
    </row>
    <row r="16215" spans="55:55" hidden="1" x14ac:dyDescent="0.2">
      <c r="BC16215" s="6"/>
    </row>
    <row r="16216" spans="55:55" hidden="1" x14ac:dyDescent="0.2">
      <c r="BC16216" s="6"/>
    </row>
    <row r="16217" spans="55:55" hidden="1" x14ac:dyDescent="0.2">
      <c r="BC16217" s="6"/>
    </row>
    <row r="16218" spans="55:55" hidden="1" x14ac:dyDescent="0.2">
      <c r="BC16218" s="6"/>
    </row>
    <row r="16219" spans="55:55" hidden="1" x14ac:dyDescent="0.2">
      <c r="BC16219" s="6"/>
    </row>
    <row r="16220" spans="55:55" hidden="1" x14ac:dyDescent="0.2">
      <c r="BC16220" s="6"/>
    </row>
    <row r="16221" spans="55:55" hidden="1" x14ac:dyDescent="0.2">
      <c r="BC16221" s="6"/>
    </row>
    <row r="16222" spans="55:55" hidden="1" x14ac:dyDescent="0.2">
      <c r="BC16222" s="6"/>
    </row>
    <row r="16223" spans="55:55" hidden="1" x14ac:dyDescent="0.2">
      <c r="BC16223" s="6"/>
    </row>
    <row r="16224" spans="55:55" hidden="1" x14ac:dyDescent="0.2">
      <c r="BC16224" s="6"/>
    </row>
    <row r="16225" spans="55:55" hidden="1" x14ac:dyDescent="0.2">
      <c r="BC16225" s="6"/>
    </row>
    <row r="16226" spans="55:55" hidden="1" x14ac:dyDescent="0.2">
      <c r="BC16226" s="6"/>
    </row>
    <row r="16227" spans="55:55" hidden="1" x14ac:dyDescent="0.2">
      <c r="BC16227" s="6"/>
    </row>
    <row r="16228" spans="55:55" hidden="1" x14ac:dyDescent="0.2">
      <c r="BC16228" s="6"/>
    </row>
    <row r="16229" spans="55:55" hidden="1" x14ac:dyDescent="0.2">
      <c r="BC16229" s="6"/>
    </row>
    <row r="16230" spans="55:55" hidden="1" x14ac:dyDescent="0.2">
      <c r="BC16230" s="6"/>
    </row>
    <row r="16231" spans="55:55" hidden="1" x14ac:dyDescent="0.2">
      <c r="BC16231" s="6"/>
    </row>
    <row r="16232" spans="55:55" hidden="1" x14ac:dyDescent="0.2">
      <c r="BC16232" s="6"/>
    </row>
    <row r="16233" spans="55:55" hidden="1" x14ac:dyDescent="0.2">
      <c r="BC16233" s="6"/>
    </row>
    <row r="16234" spans="55:55" hidden="1" x14ac:dyDescent="0.2">
      <c r="BC16234" s="6"/>
    </row>
    <row r="16235" spans="55:55" hidden="1" x14ac:dyDescent="0.2">
      <c r="BC16235" s="6"/>
    </row>
    <row r="16236" spans="55:55" hidden="1" x14ac:dyDescent="0.2">
      <c r="BC16236" s="6"/>
    </row>
    <row r="16237" spans="55:55" hidden="1" x14ac:dyDescent="0.2">
      <c r="BC16237" s="6"/>
    </row>
    <row r="16238" spans="55:55" hidden="1" x14ac:dyDescent="0.2">
      <c r="BC16238" s="6"/>
    </row>
    <row r="16239" spans="55:55" hidden="1" x14ac:dyDescent="0.2">
      <c r="BC16239" s="6"/>
    </row>
    <row r="16240" spans="55:55" hidden="1" x14ac:dyDescent="0.2">
      <c r="BC16240" s="6"/>
    </row>
    <row r="16241" spans="55:55" hidden="1" x14ac:dyDescent="0.2">
      <c r="BC16241" s="6"/>
    </row>
    <row r="16242" spans="55:55" hidden="1" x14ac:dyDescent="0.2">
      <c r="BC16242" s="6"/>
    </row>
    <row r="16243" spans="55:55" hidden="1" x14ac:dyDescent="0.2">
      <c r="BC16243" s="6"/>
    </row>
    <row r="16244" spans="55:55" hidden="1" x14ac:dyDescent="0.2">
      <c r="BC16244" s="6"/>
    </row>
    <row r="16245" spans="55:55" hidden="1" x14ac:dyDescent="0.2">
      <c r="BC16245" s="6"/>
    </row>
    <row r="16246" spans="55:55" hidden="1" x14ac:dyDescent="0.2">
      <c r="BC16246" s="6"/>
    </row>
    <row r="16247" spans="55:55" hidden="1" x14ac:dyDescent="0.2">
      <c r="BC16247" s="6"/>
    </row>
    <row r="16248" spans="55:55" hidden="1" x14ac:dyDescent="0.2">
      <c r="BC16248" s="6"/>
    </row>
    <row r="16249" spans="55:55" hidden="1" x14ac:dyDescent="0.2">
      <c r="BC16249" s="6"/>
    </row>
    <row r="16250" spans="55:55" hidden="1" x14ac:dyDescent="0.2">
      <c r="BC16250" s="6"/>
    </row>
    <row r="16251" spans="55:55" hidden="1" x14ac:dyDescent="0.2">
      <c r="BC16251" s="6"/>
    </row>
    <row r="16252" spans="55:55" hidden="1" x14ac:dyDescent="0.2">
      <c r="BC16252" s="6"/>
    </row>
    <row r="16253" spans="55:55" hidden="1" x14ac:dyDescent="0.2">
      <c r="BC16253" s="6"/>
    </row>
    <row r="16254" spans="55:55" hidden="1" x14ac:dyDescent="0.2">
      <c r="BC16254" s="6"/>
    </row>
    <row r="16255" spans="55:55" hidden="1" x14ac:dyDescent="0.2">
      <c r="BC16255" s="6"/>
    </row>
    <row r="16256" spans="55:55" hidden="1" x14ac:dyDescent="0.2">
      <c r="BC16256" s="6"/>
    </row>
    <row r="16257" spans="55:55" hidden="1" x14ac:dyDescent="0.2">
      <c r="BC16257" s="6"/>
    </row>
    <row r="16258" spans="55:55" hidden="1" x14ac:dyDescent="0.2">
      <c r="BC16258" s="6"/>
    </row>
    <row r="16259" spans="55:55" hidden="1" x14ac:dyDescent="0.2">
      <c r="BC16259" s="6"/>
    </row>
    <row r="16260" spans="55:55" hidden="1" x14ac:dyDescent="0.2">
      <c r="BC16260" s="6"/>
    </row>
    <row r="16261" spans="55:55" hidden="1" x14ac:dyDescent="0.2">
      <c r="BC16261" s="6"/>
    </row>
    <row r="16262" spans="55:55" hidden="1" x14ac:dyDescent="0.2">
      <c r="BC16262" s="6"/>
    </row>
    <row r="16263" spans="55:55" hidden="1" x14ac:dyDescent="0.2">
      <c r="BC16263" s="6"/>
    </row>
    <row r="16264" spans="55:55" hidden="1" x14ac:dyDescent="0.2">
      <c r="BC16264" s="6"/>
    </row>
    <row r="16265" spans="55:55" hidden="1" x14ac:dyDescent="0.2">
      <c r="BC16265" s="6"/>
    </row>
    <row r="16266" spans="55:55" hidden="1" x14ac:dyDescent="0.2">
      <c r="BC16266" s="6"/>
    </row>
    <row r="16267" spans="55:55" hidden="1" x14ac:dyDescent="0.2">
      <c r="BC16267" s="6"/>
    </row>
    <row r="16268" spans="55:55" hidden="1" x14ac:dyDescent="0.2">
      <c r="BC16268" s="6"/>
    </row>
    <row r="16269" spans="55:55" hidden="1" x14ac:dyDescent="0.2">
      <c r="BC16269" s="6"/>
    </row>
    <row r="16270" spans="55:55" hidden="1" x14ac:dyDescent="0.2">
      <c r="BC16270" s="6"/>
    </row>
    <row r="16271" spans="55:55" hidden="1" x14ac:dyDescent="0.2">
      <c r="BC16271" s="6"/>
    </row>
    <row r="16272" spans="55:55" hidden="1" x14ac:dyDescent="0.2">
      <c r="BC16272" s="6"/>
    </row>
    <row r="16273" spans="55:55" hidden="1" x14ac:dyDescent="0.2">
      <c r="BC16273" s="6"/>
    </row>
    <row r="16274" spans="55:55" hidden="1" x14ac:dyDescent="0.2">
      <c r="BC16274" s="6"/>
    </row>
    <row r="16275" spans="55:55" hidden="1" x14ac:dyDescent="0.2">
      <c r="BC16275" s="6"/>
    </row>
    <row r="16276" spans="55:55" hidden="1" x14ac:dyDescent="0.2">
      <c r="BC16276" s="6"/>
    </row>
    <row r="16277" spans="55:55" hidden="1" x14ac:dyDescent="0.2">
      <c r="BC16277" s="6"/>
    </row>
    <row r="16278" spans="55:55" hidden="1" x14ac:dyDescent="0.2">
      <c r="BC16278" s="6"/>
    </row>
    <row r="16279" spans="55:55" hidden="1" x14ac:dyDescent="0.2">
      <c r="BC16279" s="6"/>
    </row>
    <row r="16280" spans="55:55" hidden="1" x14ac:dyDescent="0.2">
      <c r="BC16280" s="6"/>
    </row>
    <row r="16281" spans="55:55" hidden="1" x14ac:dyDescent="0.2">
      <c r="BC16281" s="6"/>
    </row>
    <row r="16282" spans="55:55" hidden="1" x14ac:dyDescent="0.2">
      <c r="BC16282" s="6"/>
    </row>
    <row r="16283" spans="55:55" hidden="1" x14ac:dyDescent="0.2">
      <c r="BC16283" s="6"/>
    </row>
    <row r="16284" spans="55:55" hidden="1" x14ac:dyDescent="0.2">
      <c r="BC16284" s="6"/>
    </row>
    <row r="16285" spans="55:55" hidden="1" x14ac:dyDescent="0.2">
      <c r="BC16285" s="6"/>
    </row>
    <row r="16286" spans="55:55" hidden="1" x14ac:dyDescent="0.2">
      <c r="BC16286" s="6"/>
    </row>
    <row r="16287" spans="55:55" hidden="1" x14ac:dyDescent="0.2">
      <c r="BC16287" s="6"/>
    </row>
    <row r="16288" spans="55:55" hidden="1" x14ac:dyDescent="0.2">
      <c r="BC16288" s="6"/>
    </row>
    <row r="16289" spans="55:55" hidden="1" x14ac:dyDescent="0.2">
      <c r="BC16289" s="6"/>
    </row>
    <row r="16290" spans="55:55" hidden="1" x14ac:dyDescent="0.2">
      <c r="BC16290" s="6"/>
    </row>
    <row r="16291" spans="55:55" hidden="1" x14ac:dyDescent="0.2">
      <c r="BC16291" s="6"/>
    </row>
    <row r="16292" spans="55:55" hidden="1" x14ac:dyDescent="0.2">
      <c r="BC16292" s="6"/>
    </row>
    <row r="16293" spans="55:55" hidden="1" x14ac:dyDescent="0.2">
      <c r="BC16293" s="6"/>
    </row>
    <row r="16294" spans="55:55" hidden="1" x14ac:dyDescent="0.2">
      <c r="BC16294" s="6"/>
    </row>
    <row r="16295" spans="55:55" hidden="1" x14ac:dyDescent="0.2">
      <c r="BC16295" s="6"/>
    </row>
    <row r="16296" spans="55:55" hidden="1" x14ac:dyDescent="0.2">
      <c r="BC16296" s="6"/>
    </row>
    <row r="16297" spans="55:55" hidden="1" x14ac:dyDescent="0.2">
      <c r="BC16297" s="6"/>
    </row>
    <row r="16298" spans="55:55" hidden="1" x14ac:dyDescent="0.2">
      <c r="BC16298" s="6"/>
    </row>
    <row r="16299" spans="55:55" hidden="1" x14ac:dyDescent="0.2">
      <c r="BC16299" s="6"/>
    </row>
    <row r="16300" spans="55:55" hidden="1" x14ac:dyDescent="0.2">
      <c r="BC16300" s="6"/>
    </row>
    <row r="16301" spans="55:55" hidden="1" x14ac:dyDescent="0.2">
      <c r="BC16301" s="6"/>
    </row>
    <row r="16302" spans="55:55" hidden="1" x14ac:dyDescent="0.2">
      <c r="BC16302" s="6"/>
    </row>
    <row r="16303" spans="55:55" hidden="1" x14ac:dyDescent="0.2">
      <c r="BC16303" s="6"/>
    </row>
    <row r="16304" spans="55:55" hidden="1" x14ac:dyDescent="0.2">
      <c r="BC16304" s="6"/>
    </row>
    <row r="16305" spans="55:55" hidden="1" x14ac:dyDescent="0.2">
      <c r="BC16305" s="6"/>
    </row>
    <row r="16306" spans="55:55" hidden="1" x14ac:dyDescent="0.2">
      <c r="BC16306" s="6"/>
    </row>
    <row r="16307" spans="55:55" hidden="1" x14ac:dyDescent="0.2">
      <c r="BC16307" s="6"/>
    </row>
    <row r="16308" spans="55:55" hidden="1" x14ac:dyDescent="0.2">
      <c r="BC16308" s="6"/>
    </row>
    <row r="16309" spans="55:55" hidden="1" x14ac:dyDescent="0.2">
      <c r="BC16309" s="6"/>
    </row>
    <row r="16310" spans="55:55" hidden="1" x14ac:dyDescent="0.2">
      <c r="BC16310" s="6"/>
    </row>
    <row r="16311" spans="55:55" hidden="1" x14ac:dyDescent="0.2">
      <c r="BC16311" s="6"/>
    </row>
    <row r="16312" spans="55:55" hidden="1" x14ac:dyDescent="0.2">
      <c r="BC16312" s="6"/>
    </row>
    <row r="16313" spans="55:55" hidden="1" x14ac:dyDescent="0.2">
      <c r="BC16313" s="6"/>
    </row>
    <row r="16314" spans="55:55" hidden="1" x14ac:dyDescent="0.2">
      <c r="BC16314" s="6"/>
    </row>
    <row r="16315" spans="55:55" hidden="1" x14ac:dyDescent="0.2">
      <c r="BC16315" s="6"/>
    </row>
    <row r="16316" spans="55:55" hidden="1" x14ac:dyDescent="0.2">
      <c r="BC16316" s="6"/>
    </row>
    <row r="16317" spans="55:55" hidden="1" x14ac:dyDescent="0.2">
      <c r="BC16317" s="6"/>
    </row>
    <row r="16318" spans="55:55" hidden="1" x14ac:dyDescent="0.2">
      <c r="BC16318" s="6"/>
    </row>
    <row r="16319" spans="55:55" hidden="1" x14ac:dyDescent="0.2">
      <c r="BC16319" s="6"/>
    </row>
    <row r="16320" spans="55:55" hidden="1" x14ac:dyDescent="0.2">
      <c r="BC16320" s="6"/>
    </row>
    <row r="16321" spans="55:55" hidden="1" x14ac:dyDescent="0.2">
      <c r="BC16321" s="6"/>
    </row>
    <row r="16322" spans="55:55" hidden="1" x14ac:dyDescent="0.2">
      <c r="BC16322" s="6"/>
    </row>
    <row r="16323" spans="55:55" hidden="1" x14ac:dyDescent="0.2">
      <c r="BC16323" s="6"/>
    </row>
    <row r="16324" spans="55:55" hidden="1" x14ac:dyDescent="0.2">
      <c r="BC16324" s="6"/>
    </row>
    <row r="16325" spans="55:55" hidden="1" x14ac:dyDescent="0.2">
      <c r="BC16325" s="6"/>
    </row>
    <row r="16326" spans="55:55" hidden="1" x14ac:dyDescent="0.2">
      <c r="BC16326" s="6"/>
    </row>
    <row r="16327" spans="55:55" hidden="1" x14ac:dyDescent="0.2">
      <c r="BC16327" s="6"/>
    </row>
    <row r="16328" spans="55:55" hidden="1" x14ac:dyDescent="0.2">
      <c r="BC16328" s="6"/>
    </row>
    <row r="16329" spans="55:55" hidden="1" x14ac:dyDescent="0.2">
      <c r="BC16329" s="6"/>
    </row>
    <row r="16330" spans="55:55" hidden="1" x14ac:dyDescent="0.2">
      <c r="BC16330" s="6"/>
    </row>
    <row r="16331" spans="55:55" hidden="1" x14ac:dyDescent="0.2">
      <c r="BC16331" s="6"/>
    </row>
    <row r="16332" spans="55:55" hidden="1" x14ac:dyDescent="0.2">
      <c r="BC16332" s="6"/>
    </row>
    <row r="16333" spans="55:55" hidden="1" x14ac:dyDescent="0.2">
      <c r="BC16333" s="6"/>
    </row>
    <row r="16334" spans="55:55" hidden="1" x14ac:dyDescent="0.2">
      <c r="BC16334" s="6"/>
    </row>
    <row r="16335" spans="55:55" hidden="1" x14ac:dyDescent="0.2">
      <c r="BC16335" s="6"/>
    </row>
    <row r="16336" spans="55:55" hidden="1" x14ac:dyDescent="0.2">
      <c r="BC16336" s="6"/>
    </row>
    <row r="16337" spans="55:55" hidden="1" x14ac:dyDescent="0.2">
      <c r="BC16337" s="6"/>
    </row>
    <row r="16338" spans="55:55" hidden="1" x14ac:dyDescent="0.2">
      <c r="BC16338" s="6"/>
    </row>
    <row r="16339" spans="55:55" hidden="1" x14ac:dyDescent="0.2">
      <c r="BC16339" s="6"/>
    </row>
    <row r="16340" spans="55:55" hidden="1" x14ac:dyDescent="0.2">
      <c r="BC16340" s="6"/>
    </row>
    <row r="16341" spans="55:55" hidden="1" x14ac:dyDescent="0.2">
      <c r="BC16341" s="6"/>
    </row>
    <row r="16342" spans="55:55" hidden="1" x14ac:dyDescent="0.2">
      <c r="BC16342" s="6"/>
    </row>
    <row r="16343" spans="55:55" hidden="1" x14ac:dyDescent="0.2">
      <c r="BC16343" s="6"/>
    </row>
    <row r="16344" spans="55:55" hidden="1" x14ac:dyDescent="0.2">
      <c r="BC16344" s="6"/>
    </row>
    <row r="16345" spans="55:55" hidden="1" x14ac:dyDescent="0.2">
      <c r="BC16345" s="6"/>
    </row>
    <row r="16346" spans="55:55" hidden="1" x14ac:dyDescent="0.2">
      <c r="BC16346" s="6"/>
    </row>
    <row r="16347" spans="55:55" hidden="1" x14ac:dyDescent="0.2">
      <c r="BC16347" s="6"/>
    </row>
    <row r="16348" spans="55:55" hidden="1" x14ac:dyDescent="0.2">
      <c r="BC16348" s="6"/>
    </row>
    <row r="16349" spans="55:55" hidden="1" x14ac:dyDescent="0.2">
      <c r="BC16349" s="6"/>
    </row>
    <row r="16350" spans="55:55" hidden="1" x14ac:dyDescent="0.2">
      <c r="BC16350" s="6"/>
    </row>
    <row r="16351" spans="55:55" hidden="1" x14ac:dyDescent="0.2">
      <c r="BC16351" s="6"/>
    </row>
    <row r="16352" spans="55:55" hidden="1" x14ac:dyDescent="0.2">
      <c r="BC16352" s="6"/>
    </row>
    <row r="16353" spans="55:55" hidden="1" x14ac:dyDescent="0.2">
      <c r="BC16353" s="6"/>
    </row>
    <row r="16354" spans="55:55" hidden="1" x14ac:dyDescent="0.2">
      <c r="BC16354" s="6"/>
    </row>
    <row r="16355" spans="55:55" hidden="1" x14ac:dyDescent="0.2">
      <c r="BC16355" s="6"/>
    </row>
    <row r="16356" spans="55:55" hidden="1" x14ac:dyDescent="0.2">
      <c r="BC16356" s="6"/>
    </row>
    <row r="16357" spans="55:55" hidden="1" x14ac:dyDescent="0.2">
      <c r="BC16357" s="6"/>
    </row>
    <row r="16358" spans="55:55" hidden="1" x14ac:dyDescent="0.2">
      <c r="BC16358" s="6"/>
    </row>
    <row r="16359" spans="55:55" hidden="1" x14ac:dyDescent="0.2">
      <c r="BC16359" s="6"/>
    </row>
    <row r="16360" spans="55:55" hidden="1" x14ac:dyDescent="0.2">
      <c r="BC16360" s="6"/>
    </row>
    <row r="16361" spans="55:55" hidden="1" x14ac:dyDescent="0.2">
      <c r="BC16361" s="6"/>
    </row>
    <row r="16362" spans="55:55" hidden="1" x14ac:dyDescent="0.2">
      <c r="BC16362" s="6"/>
    </row>
    <row r="16363" spans="55:55" hidden="1" x14ac:dyDescent="0.2">
      <c r="BC16363" s="6"/>
    </row>
    <row r="16364" spans="55:55" hidden="1" x14ac:dyDescent="0.2">
      <c r="BC16364" s="6"/>
    </row>
    <row r="16365" spans="55:55" hidden="1" x14ac:dyDescent="0.2">
      <c r="BC16365" s="6"/>
    </row>
    <row r="16366" spans="55:55" hidden="1" x14ac:dyDescent="0.2">
      <c r="BC16366" s="6"/>
    </row>
    <row r="16367" spans="55:55" hidden="1" x14ac:dyDescent="0.2">
      <c r="BC16367" s="6"/>
    </row>
    <row r="16368" spans="55:55" hidden="1" x14ac:dyDescent="0.2">
      <c r="BC16368" s="6"/>
    </row>
    <row r="16369" spans="55:55" hidden="1" x14ac:dyDescent="0.2">
      <c r="BC16369" s="6"/>
    </row>
    <row r="16370" spans="55:55" hidden="1" x14ac:dyDescent="0.2">
      <c r="BC16370" s="6"/>
    </row>
    <row r="16371" spans="55:55" hidden="1" x14ac:dyDescent="0.2">
      <c r="BC16371" s="6"/>
    </row>
    <row r="16372" spans="55:55" hidden="1" x14ac:dyDescent="0.2">
      <c r="BC16372" s="6"/>
    </row>
    <row r="16373" spans="55:55" hidden="1" x14ac:dyDescent="0.2">
      <c r="BC16373" s="6"/>
    </row>
    <row r="16374" spans="55:55" hidden="1" x14ac:dyDescent="0.2">
      <c r="BC16374" s="6"/>
    </row>
    <row r="16375" spans="55:55" hidden="1" x14ac:dyDescent="0.2">
      <c r="BC16375" s="6"/>
    </row>
    <row r="16376" spans="55:55" hidden="1" x14ac:dyDescent="0.2">
      <c r="BC16376" s="6"/>
    </row>
    <row r="16377" spans="55:55" hidden="1" x14ac:dyDescent="0.2">
      <c r="BC16377" s="6"/>
    </row>
    <row r="16378" spans="55:55" hidden="1" x14ac:dyDescent="0.2">
      <c r="BC16378" s="6"/>
    </row>
    <row r="16379" spans="55:55" hidden="1" x14ac:dyDescent="0.2">
      <c r="BC16379" s="6"/>
    </row>
    <row r="16380" spans="55:55" hidden="1" x14ac:dyDescent="0.2">
      <c r="BC16380" s="6"/>
    </row>
    <row r="16381" spans="55:55" hidden="1" x14ac:dyDescent="0.2">
      <c r="BC16381" s="6"/>
    </row>
    <row r="16382" spans="55:55" hidden="1" x14ac:dyDescent="0.2">
      <c r="BC16382" s="6"/>
    </row>
    <row r="16383" spans="55:55" hidden="1" x14ac:dyDescent="0.2">
      <c r="BC16383" s="6"/>
    </row>
    <row r="16384" spans="55:55" hidden="1" x14ac:dyDescent="0.2">
      <c r="BC16384" s="6"/>
    </row>
    <row r="16385" spans="55:55" hidden="1" x14ac:dyDescent="0.2">
      <c r="BC16385" s="6"/>
    </row>
    <row r="16386" spans="55:55" hidden="1" x14ac:dyDescent="0.2">
      <c r="BC16386" s="6"/>
    </row>
    <row r="16387" spans="55:55" hidden="1" x14ac:dyDescent="0.2">
      <c r="BC16387" s="6"/>
    </row>
    <row r="16388" spans="55:55" hidden="1" x14ac:dyDescent="0.2">
      <c r="BC16388" s="6"/>
    </row>
    <row r="16389" spans="55:55" hidden="1" x14ac:dyDescent="0.2">
      <c r="BC16389" s="6"/>
    </row>
    <row r="16390" spans="55:55" hidden="1" x14ac:dyDescent="0.2">
      <c r="BC16390" s="6"/>
    </row>
    <row r="16391" spans="55:55" hidden="1" x14ac:dyDescent="0.2">
      <c r="BC16391" s="6"/>
    </row>
    <row r="16392" spans="55:55" hidden="1" x14ac:dyDescent="0.2">
      <c r="BC16392" s="6"/>
    </row>
    <row r="16393" spans="55:55" hidden="1" x14ac:dyDescent="0.2">
      <c r="BC16393" s="6"/>
    </row>
    <row r="16394" spans="55:55" hidden="1" x14ac:dyDescent="0.2">
      <c r="BC16394" s="6"/>
    </row>
    <row r="16395" spans="55:55" hidden="1" x14ac:dyDescent="0.2">
      <c r="BC16395" s="6"/>
    </row>
    <row r="16396" spans="55:55" hidden="1" x14ac:dyDescent="0.2">
      <c r="BC16396" s="6"/>
    </row>
    <row r="16397" spans="55:55" hidden="1" x14ac:dyDescent="0.2">
      <c r="BC16397" s="6"/>
    </row>
    <row r="16398" spans="55:55" hidden="1" x14ac:dyDescent="0.2">
      <c r="BC16398" s="6"/>
    </row>
    <row r="16399" spans="55:55" hidden="1" x14ac:dyDescent="0.2">
      <c r="BC16399" s="6"/>
    </row>
    <row r="16400" spans="55:55" hidden="1" x14ac:dyDescent="0.2">
      <c r="BC16400" s="6"/>
    </row>
    <row r="16401" spans="55:55" hidden="1" x14ac:dyDescent="0.2">
      <c r="BC16401" s="6"/>
    </row>
    <row r="16402" spans="55:55" hidden="1" x14ac:dyDescent="0.2">
      <c r="BC16402" s="6"/>
    </row>
    <row r="16403" spans="55:55" hidden="1" x14ac:dyDescent="0.2">
      <c r="BC16403" s="6"/>
    </row>
    <row r="16404" spans="55:55" hidden="1" x14ac:dyDescent="0.2">
      <c r="BC16404" s="6"/>
    </row>
    <row r="16405" spans="55:55" hidden="1" x14ac:dyDescent="0.2">
      <c r="BC16405" s="6"/>
    </row>
    <row r="16406" spans="55:55" hidden="1" x14ac:dyDescent="0.2">
      <c r="BC16406" s="6"/>
    </row>
    <row r="16407" spans="55:55" hidden="1" x14ac:dyDescent="0.2">
      <c r="BC16407" s="6"/>
    </row>
    <row r="16408" spans="55:55" hidden="1" x14ac:dyDescent="0.2">
      <c r="BC16408" s="6"/>
    </row>
    <row r="16409" spans="55:55" hidden="1" x14ac:dyDescent="0.2">
      <c r="BC16409" s="6"/>
    </row>
    <row r="16410" spans="55:55" hidden="1" x14ac:dyDescent="0.2">
      <c r="BC16410" s="6"/>
    </row>
    <row r="16411" spans="55:55" hidden="1" x14ac:dyDescent="0.2">
      <c r="BC16411" s="6"/>
    </row>
    <row r="16412" spans="55:55" hidden="1" x14ac:dyDescent="0.2">
      <c r="BC16412" s="6"/>
    </row>
    <row r="16413" spans="55:55" hidden="1" x14ac:dyDescent="0.2">
      <c r="BC16413" s="6"/>
    </row>
    <row r="16414" spans="55:55" hidden="1" x14ac:dyDescent="0.2">
      <c r="BC16414" s="6"/>
    </row>
    <row r="16415" spans="55:55" hidden="1" x14ac:dyDescent="0.2">
      <c r="BC16415" s="6"/>
    </row>
    <row r="16416" spans="55:55" hidden="1" x14ac:dyDescent="0.2">
      <c r="BC16416" s="6"/>
    </row>
    <row r="16417" spans="55:55" hidden="1" x14ac:dyDescent="0.2">
      <c r="BC16417" s="6"/>
    </row>
    <row r="16418" spans="55:55" hidden="1" x14ac:dyDescent="0.2">
      <c r="BC16418" s="6"/>
    </row>
    <row r="16419" spans="55:55" hidden="1" x14ac:dyDescent="0.2">
      <c r="BC16419" s="6"/>
    </row>
    <row r="16420" spans="55:55" hidden="1" x14ac:dyDescent="0.2">
      <c r="BC16420" s="6"/>
    </row>
    <row r="16421" spans="55:55" hidden="1" x14ac:dyDescent="0.2">
      <c r="BC16421" s="6"/>
    </row>
    <row r="16422" spans="55:55" hidden="1" x14ac:dyDescent="0.2">
      <c r="BC16422" s="6"/>
    </row>
    <row r="16423" spans="55:55" hidden="1" x14ac:dyDescent="0.2">
      <c r="BC16423" s="6"/>
    </row>
    <row r="16424" spans="55:55" hidden="1" x14ac:dyDescent="0.2">
      <c r="BC16424" s="6"/>
    </row>
    <row r="16425" spans="55:55" hidden="1" x14ac:dyDescent="0.2">
      <c r="BC16425" s="6"/>
    </row>
    <row r="16426" spans="55:55" hidden="1" x14ac:dyDescent="0.2">
      <c r="BC16426" s="6"/>
    </row>
    <row r="16427" spans="55:55" hidden="1" x14ac:dyDescent="0.2">
      <c r="BC16427" s="6"/>
    </row>
    <row r="16428" spans="55:55" hidden="1" x14ac:dyDescent="0.2">
      <c r="BC16428" s="6"/>
    </row>
    <row r="16429" spans="55:55" hidden="1" x14ac:dyDescent="0.2">
      <c r="BC16429" s="6"/>
    </row>
    <row r="16430" spans="55:55" hidden="1" x14ac:dyDescent="0.2">
      <c r="BC16430" s="6"/>
    </row>
    <row r="16431" spans="55:55" hidden="1" x14ac:dyDescent="0.2">
      <c r="BC16431" s="6"/>
    </row>
    <row r="16432" spans="55:55" hidden="1" x14ac:dyDescent="0.2">
      <c r="BC16432" s="6"/>
    </row>
    <row r="16433" spans="55:55" hidden="1" x14ac:dyDescent="0.2">
      <c r="BC16433" s="6"/>
    </row>
    <row r="16434" spans="55:55" hidden="1" x14ac:dyDescent="0.2">
      <c r="BC16434" s="6"/>
    </row>
    <row r="16435" spans="55:55" hidden="1" x14ac:dyDescent="0.2">
      <c r="BC16435" s="6"/>
    </row>
    <row r="16436" spans="55:55" hidden="1" x14ac:dyDescent="0.2">
      <c r="BC16436" s="6"/>
    </row>
    <row r="16437" spans="55:55" hidden="1" x14ac:dyDescent="0.2">
      <c r="BC16437" s="6"/>
    </row>
    <row r="16438" spans="55:55" hidden="1" x14ac:dyDescent="0.2">
      <c r="BC16438" s="6"/>
    </row>
    <row r="16439" spans="55:55" hidden="1" x14ac:dyDescent="0.2">
      <c r="BC16439" s="6"/>
    </row>
    <row r="16440" spans="55:55" hidden="1" x14ac:dyDescent="0.2">
      <c r="BC16440" s="6"/>
    </row>
    <row r="16441" spans="55:55" hidden="1" x14ac:dyDescent="0.2">
      <c r="BC16441" s="6"/>
    </row>
    <row r="16442" spans="55:55" hidden="1" x14ac:dyDescent="0.2">
      <c r="BC16442" s="6"/>
    </row>
    <row r="16443" spans="55:55" hidden="1" x14ac:dyDescent="0.2">
      <c r="BC16443" s="6"/>
    </row>
    <row r="16444" spans="55:55" hidden="1" x14ac:dyDescent="0.2">
      <c r="BC16444" s="6"/>
    </row>
    <row r="16445" spans="55:55" hidden="1" x14ac:dyDescent="0.2">
      <c r="BC16445" s="6"/>
    </row>
    <row r="16446" spans="55:55" hidden="1" x14ac:dyDescent="0.2">
      <c r="BC16446" s="6"/>
    </row>
    <row r="16447" spans="55:55" hidden="1" x14ac:dyDescent="0.2">
      <c r="BC16447" s="6"/>
    </row>
    <row r="16448" spans="55:55" hidden="1" x14ac:dyDescent="0.2">
      <c r="BC16448" s="6"/>
    </row>
    <row r="16449" spans="55:55" hidden="1" x14ac:dyDescent="0.2">
      <c r="BC16449" s="6"/>
    </row>
    <row r="16450" spans="55:55" hidden="1" x14ac:dyDescent="0.2">
      <c r="BC16450" s="6"/>
    </row>
    <row r="16451" spans="55:55" hidden="1" x14ac:dyDescent="0.2">
      <c r="BC16451" s="6"/>
    </row>
    <row r="16452" spans="55:55" hidden="1" x14ac:dyDescent="0.2">
      <c r="BC16452" s="6"/>
    </row>
    <row r="16453" spans="55:55" hidden="1" x14ac:dyDescent="0.2">
      <c r="BC16453" s="6"/>
    </row>
    <row r="16454" spans="55:55" hidden="1" x14ac:dyDescent="0.2">
      <c r="BC16454" s="6"/>
    </row>
    <row r="16455" spans="55:55" hidden="1" x14ac:dyDescent="0.2">
      <c r="BC16455" s="6"/>
    </row>
    <row r="16456" spans="55:55" hidden="1" x14ac:dyDescent="0.2">
      <c r="BC16456" s="6"/>
    </row>
    <row r="16457" spans="55:55" hidden="1" x14ac:dyDescent="0.2">
      <c r="BC16457" s="6"/>
    </row>
    <row r="16458" spans="55:55" hidden="1" x14ac:dyDescent="0.2">
      <c r="BC16458" s="6"/>
    </row>
    <row r="16459" spans="55:55" hidden="1" x14ac:dyDescent="0.2">
      <c r="BC16459" s="6"/>
    </row>
    <row r="16460" spans="55:55" hidden="1" x14ac:dyDescent="0.2">
      <c r="BC16460" s="6"/>
    </row>
    <row r="16461" spans="55:55" hidden="1" x14ac:dyDescent="0.2">
      <c r="BC16461" s="6"/>
    </row>
    <row r="16462" spans="55:55" hidden="1" x14ac:dyDescent="0.2">
      <c r="BC16462" s="6"/>
    </row>
    <row r="16463" spans="55:55" hidden="1" x14ac:dyDescent="0.2">
      <c r="BC16463" s="6"/>
    </row>
    <row r="16464" spans="55:55" hidden="1" x14ac:dyDescent="0.2">
      <c r="BC16464" s="6"/>
    </row>
    <row r="16465" spans="55:55" hidden="1" x14ac:dyDescent="0.2">
      <c r="BC16465" s="6"/>
    </row>
    <row r="16466" spans="55:55" hidden="1" x14ac:dyDescent="0.2">
      <c r="BC16466" s="6"/>
    </row>
    <row r="16467" spans="55:55" hidden="1" x14ac:dyDescent="0.2">
      <c r="BC16467" s="6"/>
    </row>
    <row r="16468" spans="55:55" hidden="1" x14ac:dyDescent="0.2">
      <c r="BC16468" s="6"/>
    </row>
    <row r="16469" spans="55:55" hidden="1" x14ac:dyDescent="0.2">
      <c r="BC16469" s="6"/>
    </row>
    <row r="16470" spans="55:55" hidden="1" x14ac:dyDescent="0.2">
      <c r="BC16470" s="6"/>
    </row>
    <row r="16471" spans="55:55" hidden="1" x14ac:dyDescent="0.2">
      <c r="BC16471" s="6"/>
    </row>
    <row r="16472" spans="55:55" hidden="1" x14ac:dyDescent="0.2">
      <c r="BC16472" s="6"/>
    </row>
    <row r="16473" spans="55:55" hidden="1" x14ac:dyDescent="0.2">
      <c r="BC16473" s="6"/>
    </row>
    <row r="16474" spans="55:55" hidden="1" x14ac:dyDescent="0.2">
      <c r="BC16474" s="6"/>
    </row>
    <row r="16475" spans="55:55" hidden="1" x14ac:dyDescent="0.2">
      <c r="BC16475" s="6"/>
    </row>
    <row r="16476" spans="55:55" hidden="1" x14ac:dyDescent="0.2">
      <c r="BC16476" s="6"/>
    </row>
    <row r="16477" spans="55:55" hidden="1" x14ac:dyDescent="0.2">
      <c r="BC16477" s="6"/>
    </row>
    <row r="16478" spans="55:55" hidden="1" x14ac:dyDescent="0.2">
      <c r="BC16478" s="6"/>
    </row>
    <row r="16479" spans="55:55" hidden="1" x14ac:dyDescent="0.2">
      <c r="BC16479" s="6"/>
    </row>
    <row r="16480" spans="55:55" hidden="1" x14ac:dyDescent="0.2">
      <c r="BC16480" s="6"/>
    </row>
    <row r="16481" spans="55:55" hidden="1" x14ac:dyDescent="0.2">
      <c r="BC16481" s="6"/>
    </row>
    <row r="16482" spans="55:55" hidden="1" x14ac:dyDescent="0.2">
      <c r="BC16482" s="6"/>
    </row>
    <row r="16483" spans="55:55" hidden="1" x14ac:dyDescent="0.2">
      <c r="BC16483" s="6"/>
    </row>
    <row r="16484" spans="55:55" hidden="1" x14ac:dyDescent="0.2">
      <c r="BC16484" s="6"/>
    </row>
    <row r="16485" spans="55:55" hidden="1" x14ac:dyDescent="0.2">
      <c r="BC16485" s="6"/>
    </row>
    <row r="16486" spans="55:55" hidden="1" x14ac:dyDescent="0.2">
      <c r="BC16486" s="6"/>
    </row>
    <row r="16487" spans="55:55" hidden="1" x14ac:dyDescent="0.2">
      <c r="BC16487" s="6"/>
    </row>
    <row r="16488" spans="55:55" hidden="1" x14ac:dyDescent="0.2">
      <c r="BC16488" s="6"/>
    </row>
    <row r="16489" spans="55:55" hidden="1" x14ac:dyDescent="0.2">
      <c r="BC16489" s="6"/>
    </row>
    <row r="16490" spans="55:55" hidden="1" x14ac:dyDescent="0.2">
      <c r="BC16490" s="6"/>
    </row>
    <row r="16491" spans="55:55" hidden="1" x14ac:dyDescent="0.2">
      <c r="BC16491" s="6"/>
    </row>
    <row r="16492" spans="55:55" hidden="1" x14ac:dyDescent="0.2">
      <c r="BC16492" s="6"/>
    </row>
    <row r="16493" spans="55:55" hidden="1" x14ac:dyDescent="0.2">
      <c r="BC16493" s="6"/>
    </row>
    <row r="16494" spans="55:55" hidden="1" x14ac:dyDescent="0.2">
      <c r="BC16494" s="6"/>
    </row>
    <row r="16495" spans="55:55" hidden="1" x14ac:dyDescent="0.2">
      <c r="BC16495" s="6"/>
    </row>
    <row r="16496" spans="55:55" hidden="1" x14ac:dyDescent="0.2">
      <c r="BC16496" s="6"/>
    </row>
    <row r="16497" spans="55:55" hidden="1" x14ac:dyDescent="0.2">
      <c r="BC16497" s="6"/>
    </row>
    <row r="16498" spans="55:55" hidden="1" x14ac:dyDescent="0.2">
      <c r="BC16498" s="6"/>
    </row>
    <row r="16499" spans="55:55" hidden="1" x14ac:dyDescent="0.2">
      <c r="BC16499" s="6"/>
    </row>
    <row r="16500" spans="55:55" hidden="1" x14ac:dyDescent="0.2">
      <c r="BC16500" s="6"/>
    </row>
    <row r="16501" spans="55:55" hidden="1" x14ac:dyDescent="0.2">
      <c r="BC16501" s="6"/>
    </row>
    <row r="16502" spans="55:55" hidden="1" x14ac:dyDescent="0.2">
      <c r="BC16502" s="6"/>
    </row>
    <row r="16503" spans="55:55" hidden="1" x14ac:dyDescent="0.2">
      <c r="BC16503" s="6"/>
    </row>
    <row r="16504" spans="55:55" hidden="1" x14ac:dyDescent="0.2">
      <c r="BC16504" s="6"/>
    </row>
    <row r="16505" spans="55:55" hidden="1" x14ac:dyDescent="0.2">
      <c r="BC16505" s="6"/>
    </row>
    <row r="16506" spans="55:55" hidden="1" x14ac:dyDescent="0.2">
      <c r="BC16506" s="6"/>
    </row>
    <row r="16507" spans="55:55" hidden="1" x14ac:dyDescent="0.2">
      <c r="BC16507" s="6"/>
    </row>
    <row r="16508" spans="55:55" hidden="1" x14ac:dyDescent="0.2">
      <c r="BC16508" s="6"/>
    </row>
    <row r="16509" spans="55:55" hidden="1" x14ac:dyDescent="0.2">
      <c r="BC16509" s="6"/>
    </row>
    <row r="16510" spans="55:55" hidden="1" x14ac:dyDescent="0.2">
      <c r="BC16510" s="6"/>
    </row>
    <row r="16511" spans="55:55" hidden="1" x14ac:dyDescent="0.2">
      <c r="BC16511" s="6"/>
    </row>
    <row r="16512" spans="55:55" hidden="1" x14ac:dyDescent="0.2">
      <c r="BC16512" s="6"/>
    </row>
    <row r="16513" spans="55:55" hidden="1" x14ac:dyDescent="0.2">
      <c r="BC16513" s="6"/>
    </row>
    <row r="16514" spans="55:55" hidden="1" x14ac:dyDescent="0.2">
      <c r="BC16514" s="6"/>
    </row>
    <row r="16515" spans="55:55" hidden="1" x14ac:dyDescent="0.2">
      <c r="BC16515" s="6"/>
    </row>
    <row r="16516" spans="55:55" hidden="1" x14ac:dyDescent="0.2">
      <c r="BC16516" s="6"/>
    </row>
    <row r="16517" spans="55:55" hidden="1" x14ac:dyDescent="0.2">
      <c r="BC16517" s="6"/>
    </row>
    <row r="16518" spans="55:55" hidden="1" x14ac:dyDescent="0.2">
      <c r="BC16518" s="6"/>
    </row>
    <row r="16519" spans="55:55" hidden="1" x14ac:dyDescent="0.2">
      <c r="BC16519" s="6"/>
    </row>
    <row r="16520" spans="55:55" hidden="1" x14ac:dyDescent="0.2">
      <c r="BC16520" s="6"/>
    </row>
    <row r="16521" spans="55:55" hidden="1" x14ac:dyDescent="0.2">
      <c r="BC16521" s="6"/>
    </row>
    <row r="16522" spans="55:55" hidden="1" x14ac:dyDescent="0.2">
      <c r="BC16522" s="6"/>
    </row>
    <row r="16523" spans="55:55" hidden="1" x14ac:dyDescent="0.2">
      <c r="BC16523" s="6"/>
    </row>
    <row r="16524" spans="55:55" hidden="1" x14ac:dyDescent="0.2">
      <c r="BC16524" s="6"/>
    </row>
    <row r="16525" spans="55:55" hidden="1" x14ac:dyDescent="0.2">
      <c r="BC16525" s="6"/>
    </row>
    <row r="16526" spans="55:55" hidden="1" x14ac:dyDescent="0.2">
      <c r="BC16526" s="6"/>
    </row>
    <row r="16527" spans="55:55" hidden="1" x14ac:dyDescent="0.2">
      <c r="BC16527" s="6"/>
    </row>
    <row r="16528" spans="55:55" hidden="1" x14ac:dyDescent="0.2">
      <c r="BC16528" s="6"/>
    </row>
    <row r="16529" spans="55:55" hidden="1" x14ac:dyDescent="0.2">
      <c r="BC16529" s="6"/>
    </row>
    <row r="16530" spans="55:55" hidden="1" x14ac:dyDescent="0.2">
      <c r="BC16530" s="6"/>
    </row>
    <row r="16531" spans="55:55" hidden="1" x14ac:dyDescent="0.2">
      <c r="BC16531" s="6"/>
    </row>
    <row r="16532" spans="55:55" hidden="1" x14ac:dyDescent="0.2">
      <c r="BC16532" s="6"/>
    </row>
    <row r="16533" spans="55:55" hidden="1" x14ac:dyDescent="0.2">
      <c r="BC16533" s="6"/>
    </row>
    <row r="16534" spans="55:55" hidden="1" x14ac:dyDescent="0.2">
      <c r="BC16534" s="6"/>
    </row>
    <row r="16535" spans="55:55" hidden="1" x14ac:dyDescent="0.2">
      <c r="BC16535" s="6"/>
    </row>
    <row r="16536" spans="55:55" hidden="1" x14ac:dyDescent="0.2">
      <c r="BC16536" s="6"/>
    </row>
    <row r="16537" spans="55:55" hidden="1" x14ac:dyDescent="0.2">
      <c r="BC16537" s="6"/>
    </row>
    <row r="16538" spans="55:55" hidden="1" x14ac:dyDescent="0.2">
      <c r="BC16538" s="6"/>
    </row>
    <row r="16539" spans="55:55" hidden="1" x14ac:dyDescent="0.2">
      <c r="BC16539" s="6"/>
    </row>
    <row r="16540" spans="55:55" hidden="1" x14ac:dyDescent="0.2">
      <c r="BC16540" s="6"/>
    </row>
    <row r="16541" spans="55:55" hidden="1" x14ac:dyDescent="0.2">
      <c r="BC16541" s="6"/>
    </row>
    <row r="16542" spans="55:55" hidden="1" x14ac:dyDescent="0.2">
      <c r="BC16542" s="6"/>
    </row>
    <row r="16543" spans="55:55" hidden="1" x14ac:dyDescent="0.2">
      <c r="BC16543" s="6"/>
    </row>
    <row r="16544" spans="55:55" hidden="1" x14ac:dyDescent="0.2">
      <c r="BC16544" s="6"/>
    </row>
    <row r="16545" spans="55:55" hidden="1" x14ac:dyDescent="0.2">
      <c r="BC16545" s="6"/>
    </row>
    <row r="16546" spans="55:55" hidden="1" x14ac:dyDescent="0.2">
      <c r="BC16546" s="6"/>
    </row>
    <row r="16547" spans="55:55" hidden="1" x14ac:dyDescent="0.2">
      <c r="BC16547" s="6"/>
    </row>
    <row r="16548" spans="55:55" hidden="1" x14ac:dyDescent="0.2">
      <c r="BC16548" s="6"/>
    </row>
    <row r="16549" spans="55:55" hidden="1" x14ac:dyDescent="0.2">
      <c r="BC16549" s="6"/>
    </row>
    <row r="16550" spans="55:55" hidden="1" x14ac:dyDescent="0.2">
      <c r="BC16550" s="6"/>
    </row>
    <row r="16551" spans="55:55" hidden="1" x14ac:dyDescent="0.2">
      <c r="BC16551" s="6"/>
    </row>
    <row r="16552" spans="55:55" hidden="1" x14ac:dyDescent="0.2">
      <c r="BC16552" s="6"/>
    </row>
    <row r="16553" spans="55:55" hidden="1" x14ac:dyDescent="0.2">
      <c r="BC16553" s="6"/>
    </row>
    <row r="16554" spans="55:55" hidden="1" x14ac:dyDescent="0.2">
      <c r="BC16554" s="6"/>
    </row>
    <row r="16555" spans="55:55" hidden="1" x14ac:dyDescent="0.2">
      <c r="BC16555" s="6"/>
    </row>
    <row r="16556" spans="55:55" hidden="1" x14ac:dyDescent="0.2">
      <c r="BC16556" s="6"/>
    </row>
    <row r="16557" spans="55:55" hidden="1" x14ac:dyDescent="0.2">
      <c r="BC16557" s="6"/>
    </row>
    <row r="16558" spans="55:55" hidden="1" x14ac:dyDescent="0.2">
      <c r="BC16558" s="6"/>
    </row>
    <row r="16559" spans="55:55" hidden="1" x14ac:dyDescent="0.2">
      <c r="BC16559" s="6"/>
    </row>
    <row r="16560" spans="55:55" hidden="1" x14ac:dyDescent="0.2">
      <c r="BC16560" s="6"/>
    </row>
    <row r="16561" spans="55:55" hidden="1" x14ac:dyDescent="0.2">
      <c r="BC16561" s="6"/>
    </row>
    <row r="16562" spans="55:55" hidden="1" x14ac:dyDescent="0.2">
      <c r="BC16562" s="6"/>
    </row>
    <row r="16563" spans="55:55" hidden="1" x14ac:dyDescent="0.2">
      <c r="BC16563" s="6"/>
    </row>
    <row r="16564" spans="55:55" hidden="1" x14ac:dyDescent="0.2">
      <c r="BC16564" s="6"/>
    </row>
    <row r="16565" spans="55:55" hidden="1" x14ac:dyDescent="0.2">
      <c r="BC16565" s="6"/>
    </row>
    <row r="16566" spans="55:55" hidden="1" x14ac:dyDescent="0.2">
      <c r="BC16566" s="6"/>
    </row>
    <row r="16567" spans="55:55" hidden="1" x14ac:dyDescent="0.2">
      <c r="BC16567" s="6"/>
    </row>
    <row r="16568" spans="55:55" hidden="1" x14ac:dyDescent="0.2">
      <c r="BC16568" s="6"/>
    </row>
    <row r="16569" spans="55:55" hidden="1" x14ac:dyDescent="0.2">
      <c r="BC16569" s="6"/>
    </row>
    <row r="16570" spans="55:55" hidden="1" x14ac:dyDescent="0.2">
      <c r="BC16570" s="6"/>
    </row>
    <row r="16571" spans="55:55" hidden="1" x14ac:dyDescent="0.2">
      <c r="BC16571" s="6"/>
    </row>
    <row r="16572" spans="55:55" hidden="1" x14ac:dyDescent="0.2">
      <c r="BC16572" s="6"/>
    </row>
    <row r="16573" spans="55:55" hidden="1" x14ac:dyDescent="0.2">
      <c r="BC16573" s="6"/>
    </row>
    <row r="16574" spans="55:55" hidden="1" x14ac:dyDescent="0.2">
      <c r="BC16574" s="6"/>
    </row>
    <row r="16575" spans="55:55" hidden="1" x14ac:dyDescent="0.2">
      <c r="BC16575" s="6"/>
    </row>
    <row r="16576" spans="55:55" hidden="1" x14ac:dyDescent="0.2">
      <c r="BC16576" s="6"/>
    </row>
    <row r="16577" spans="55:55" hidden="1" x14ac:dyDescent="0.2">
      <c r="BC16577" s="6"/>
    </row>
    <row r="16578" spans="55:55" hidden="1" x14ac:dyDescent="0.2">
      <c r="BC16578" s="6"/>
    </row>
    <row r="16579" spans="55:55" hidden="1" x14ac:dyDescent="0.2">
      <c r="BC16579" s="6"/>
    </row>
    <row r="16580" spans="55:55" hidden="1" x14ac:dyDescent="0.2">
      <c r="BC16580" s="6"/>
    </row>
    <row r="16581" spans="55:55" hidden="1" x14ac:dyDescent="0.2">
      <c r="BC16581" s="6"/>
    </row>
    <row r="16582" spans="55:55" hidden="1" x14ac:dyDescent="0.2">
      <c r="BC16582" s="6"/>
    </row>
    <row r="16583" spans="55:55" hidden="1" x14ac:dyDescent="0.2">
      <c r="BC16583" s="6"/>
    </row>
    <row r="16584" spans="55:55" hidden="1" x14ac:dyDescent="0.2">
      <c r="BC16584" s="6"/>
    </row>
    <row r="16585" spans="55:55" hidden="1" x14ac:dyDescent="0.2">
      <c r="BC16585" s="6"/>
    </row>
    <row r="16586" spans="55:55" hidden="1" x14ac:dyDescent="0.2">
      <c r="BC16586" s="6"/>
    </row>
    <row r="16587" spans="55:55" hidden="1" x14ac:dyDescent="0.2">
      <c r="BC16587" s="6"/>
    </row>
    <row r="16588" spans="55:55" hidden="1" x14ac:dyDescent="0.2">
      <c r="BC16588" s="6"/>
    </row>
    <row r="16589" spans="55:55" hidden="1" x14ac:dyDescent="0.2">
      <c r="BC16589" s="6"/>
    </row>
    <row r="16590" spans="55:55" hidden="1" x14ac:dyDescent="0.2">
      <c r="BC16590" s="6"/>
    </row>
    <row r="16591" spans="55:55" hidden="1" x14ac:dyDescent="0.2">
      <c r="BC16591" s="6"/>
    </row>
    <row r="16592" spans="55:55" hidden="1" x14ac:dyDescent="0.2">
      <c r="BC16592" s="6"/>
    </row>
    <row r="16593" spans="55:55" hidden="1" x14ac:dyDescent="0.2">
      <c r="BC16593" s="6"/>
    </row>
    <row r="16594" spans="55:55" hidden="1" x14ac:dyDescent="0.2">
      <c r="BC16594" s="6"/>
    </row>
    <row r="16595" spans="55:55" hidden="1" x14ac:dyDescent="0.2">
      <c r="BC16595" s="6"/>
    </row>
    <row r="16596" spans="55:55" hidden="1" x14ac:dyDescent="0.2">
      <c r="BC16596" s="6"/>
    </row>
    <row r="16597" spans="55:55" hidden="1" x14ac:dyDescent="0.2">
      <c r="BC16597" s="6"/>
    </row>
    <row r="16598" spans="55:55" hidden="1" x14ac:dyDescent="0.2">
      <c r="BC16598" s="6"/>
    </row>
    <row r="16599" spans="55:55" hidden="1" x14ac:dyDescent="0.2">
      <c r="BC16599" s="6"/>
    </row>
    <row r="16600" spans="55:55" hidden="1" x14ac:dyDescent="0.2">
      <c r="BC16600" s="6"/>
    </row>
    <row r="16601" spans="55:55" hidden="1" x14ac:dyDescent="0.2">
      <c r="BC16601" s="6"/>
    </row>
    <row r="16602" spans="55:55" hidden="1" x14ac:dyDescent="0.2">
      <c r="BC16602" s="6"/>
    </row>
    <row r="16603" spans="55:55" hidden="1" x14ac:dyDescent="0.2">
      <c r="BC16603" s="6"/>
    </row>
    <row r="16604" spans="55:55" hidden="1" x14ac:dyDescent="0.2">
      <c r="BC16604" s="6"/>
    </row>
    <row r="16605" spans="55:55" hidden="1" x14ac:dyDescent="0.2">
      <c r="BC16605" s="6"/>
    </row>
    <row r="16606" spans="55:55" hidden="1" x14ac:dyDescent="0.2">
      <c r="BC16606" s="6"/>
    </row>
    <row r="16607" spans="55:55" hidden="1" x14ac:dyDescent="0.2">
      <c r="BC16607" s="6"/>
    </row>
    <row r="16608" spans="55:55" hidden="1" x14ac:dyDescent="0.2">
      <c r="BC16608" s="6"/>
    </row>
    <row r="16609" spans="55:55" hidden="1" x14ac:dyDescent="0.2">
      <c r="BC16609" s="6"/>
    </row>
    <row r="16610" spans="55:55" hidden="1" x14ac:dyDescent="0.2">
      <c r="BC16610" s="6"/>
    </row>
    <row r="16611" spans="55:55" hidden="1" x14ac:dyDescent="0.2">
      <c r="BC16611" s="6"/>
    </row>
    <row r="16612" spans="55:55" hidden="1" x14ac:dyDescent="0.2">
      <c r="BC16612" s="6"/>
    </row>
    <row r="16613" spans="55:55" hidden="1" x14ac:dyDescent="0.2">
      <c r="BC16613" s="6"/>
    </row>
    <row r="16614" spans="55:55" hidden="1" x14ac:dyDescent="0.2">
      <c r="BC16614" s="6"/>
    </row>
    <row r="16615" spans="55:55" hidden="1" x14ac:dyDescent="0.2">
      <c r="BC16615" s="6"/>
    </row>
    <row r="16616" spans="55:55" hidden="1" x14ac:dyDescent="0.2">
      <c r="BC16616" s="6"/>
    </row>
    <row r="16617" spans="55:55" hidden="1" x14ac:dyDescent="0.2">
      <c r="BC16617" s="6"/>
    </row>
    <row r="16618" spans="55:55" hidden="1" x14ac:dyDescent="0.2">
      <c r="BC16618" s="6"/>
    </row>
    <row r="16619" spans="55:55" hidden="1" x14ac:dyDescent="0.2">
      <c r="BC16619" s="6"/>
    </row>
    <row r="16620" spans="55:55" hidden="1" x14ac:dyDescent="0.2">
      <c r="BC16620" s="6"/>
    </row>
    <row r="16621" spans="55:55" hidden="1" x14ac:dyDescent="0.2">
      <c r="BC16621" s="6"/>
    </row>
    <row r="16622" spans="55:55" hidden="1" x14ac:dyDescent="0.2">
      <c r="BC16622" s="6"/>
    </row>
    <row r="16623" spans="55:55" hidden="1" x14ac:dyDescent="0.2">
      <c r="BC16623" s="6"/>
    </row>
    <row r="16624" spans="55:55" hidden="1" x14ac:dyDescent="0.2">
      <c r="BC16624" s="6"/>
    </row>
    <row r="16625" spans="55:55" hidden="1" x14ac:dyDescent="0.2">
      <c r="BC16625" s="6"/>
    </row>
    <row r="16626" spans="55:55" hidden="1" x14ac:dyDescent="0.2">
      <c r="BC16626" s="6"/>
    </row>
    <row r="16627" spans="55:55" hidden="1" x14ac:dyDescent="0.2">
      <c r="BC16627" s="6"/>
    </row>
    <row r="16628" spans="55:55" hidden="1" x14ac:dyDescent="0.2">
      <c r="BC16628" s="6"/>
    </row>
    <row r="16629" spans="55:55" hidden="1" x14ac:dyDescent="0.2">
      <c r="BC16629" s="6"/>
    </row>
    <row r="16630" spans="55:55" hidden="1" x14ac:dyDescent="0.2">
      <c r="BC16630" s="6"/>
    </row>
    <row r="16631" spans="55:55" hidden="1" x14ac:dyDescent="0.2">
      <c r="BC16631" s="6"/>
    </row>
    <row r="16632" spans="55:55" hidden="1" x14ac:dyDescent="0.2">
      <c r="BC16632" s="6"/>
    </row>
    <row r="16633" spans="55:55" hidden="1" x14ac:dyDescent="0.2">
      <c r="BC16633" s="6"/>
    </row>
    <row r="16634" spans="55:55" hidden="1" x14ac:dyDescent="0.2">
      <c r="BC16634" s="6"/>
    </row>
    <row r="16635" spans="55:55" hidden="1" x14ac:dyDescent="0.2">
      <c r="BC16635" s="6"/>
    </row>
    <row r="16636" spans="55:55" hidden="1" x14ac:dyDescent="0.2">
      <c r="BC16636" s="6"/>
    </row>
    <row r="16637" spans="55:55" hidden="1" x14ac:dyDescent="0.2">
      <c r="BC16637" s="6"/>
    </row>
    <row r="16638" spans="55:55" hidden="1" x14ac:dyDescent="0.2">
      <c r="BC16638" s="6"/>
    </row>
    <row r="16639" spans="55:55" hidden="1" x14ac:dyDescent="0.2">
      <c r="BC16639" s="6"/>
    </row>
    <row r="16640" spans="55:55" hidden="1" x14ac:dyDescent="0.2">
      <c r="BC16640" s="6"/>
    </row>
    <row r="16641" spans="55:55" hidden="1" x14ac:dyDescent="0.2">
      <c r="BC16641" s="6"/>
    </row>
    <row r="16642" spans="55:55" hidden="1" x14ac:dyDescent="0.2">
      <c r="BC16642" s="6"/>
    </row>
    <row r="16643" spans="55:55" hidden="1" x14ac:dyDescent="0.2">
      <c r="BC16643" s="6"/>
    </row>
    <row r="16644" spans="55:55" hidden="1" x14ac:dyDescent="0.2">
      <c r="BC16644" s="6"/>
    </row>
    <row r="16645" spans="55:55" hidden="1" x14ac:dyDescent="0.2">
      <c r="BC16645" s="6"/>
    </row>
    <row r="16646" spans="55:55" hidden="1" x14ac:dyDescent="0.2">
      <c r="BC16646" s="6"/>
    </row>
    <row r="16647" spans="55:55" hidden="1" x14ac:dyDescent="0.2">
      <c r="BC16647" s="6"/>
    </row>
    <row r="16648" spans="55:55" hidden="1" x14ac:dyDescent="0.2">
      <c r="BC16648" s="6"/>
    </row>
    <row r="16649" spans="55:55" hidden="1" x14ac:dyDescent="0.2">
      <c r="BC16649" s="6"/>
    </row>
    <row r="16650" spans="55:55" hidden="1" x14ac:dyDescent="0.2">
      <c r="BC16650" s="6"/>
    </row>
    <row r="16651" spans="55:55" hidden="1" x14ac:dyDescent="0.2">
      <c r="BC16651" s="6"/>
    </row>
    <row r="16652" spans="55:55" hidden="1" x14ac:dyDescent="0.2">
      <c r="BC16652" s="6"/>
    </row>
    <row r="16653" spans="55:55" hidden="1" x14ac:dyDescent="0.2">
      <c r="BC16653" s="6"/>
    </row>
    <row r="16654" spans="55:55" hidden="1" x14ac:dyDescent="0.2">
      <c r="BC16654" s="6"/>
    </row>
    <row r="16655" spans="55:55" hidden="1" x14ac:dyDescent="0.2">
      <c r="BC16655" s="6"/>
    </row>
    <row r="16656" spans="55:55" hidden="1" x14ac:dyDescent="0.2">
      <c r="BC16656" s="6"/>
    </row>
    <row r="16657" spans="55:55" hidden="1" x14ac:dyDescent="0.2">
      <c r="BC16657" s="6"/>
    </row>
    <row r="16658" spans="55:55" hidden="1" x14ac:dyDescent="0.2">
      <c r="BC16658" s="6"/>
    </row>
    <row r="16659" spans="55:55" hidden="1" x14ac:dyDescent="0.2">
      <c r="BC16659" s="6"/>
    </row>
    <row r="16660" spans="55:55" hidden="1" x14ac:dyDescent="0.2">
      <c r="BC16660" s="6"/>
    </row>
    <row r="16661" spans="55:55" hidden="1" x14ac:dyDescent="0.2">
      <c r="BC16661" s="6"/>
    </row>
    <row r="16662" spans="55:55" hidden="1" x14ac:dyDescent="0.2">
      <c r="BC16662" s="6"/>
    </row>
    <row r="16663" spans="55:55" hidden="1" x14ac:dyDescent="0.2">
      <c r="BC16663" s="6"/>
    </row>
    <row r="16664" spans="55:55" hidden="1" x14ac:dyDescent="0.2">
      <c r="BC16664" s="6"/>
    </row>
    <row r="16665" spans="55:55" hidden="1" x14ac:dyDescent="0.2">
      <c r="BC16665" s="6"/>
    </row>
    <row r="16666" spans="55:55" hidden="1" x14ac:dyDescent="0.2">
      <c r="BC16666" s="6"/>
    </row>
    <row r="16667" spans="55:55" hidden="1" x14ac:dyDescent="0.2">
      <c r="BC16667" s="6"/>
    </row>
    <row r="16668" spans="55:55" hidden="1" x14ac:dyDescent="0.2">
      <c r="BC16668" s="6"/>
    </row>
    <row r="16669" spans="55:55" hidden="1" x14ac:dyDescent="0.2">
      <c r="BC16669" s="6"/>
    </row>
    <row r="16670" spans="55:55" hidden="1" x14ac:dyDescent="0.2">
      <c r="BC16670" s="6"/>
    </row>
    <row r="16671" spans="55:55" hidden="1" x14ac:dyDescent="0.2">
      <c r="BC16671" s="6"/>
    </row>
    <row r="16672" spans="55:55" hidden="1" x14ac:dyDescent="0.2">
      <c r="BC16672" s="6"/>
    </row>
    <row r="16673" spans="55:55" hidden="1" x14ac:dyDescent="0.2">
      <c r="BC16673" s="6"/>
    </row>
    <row r="16674" spans="55:55" hidden="1" x14ac:dyDescent="0.2">
      <c r="BC16674" s="6"/>
    </row>
    <row r="16675" spans="55:55" hidden="1" x14ac:dyDescent="0.2">
      <c r="BC16675" s="6"/>
    </row>
    <row r="16676" spans="55:55" hidden="1" x14ac:dyDescent="0.2">
      <c r="BC16676" s="6"/>
    </row>
    <row r="16677" spans="55:55" hidden="1" x14ac:dyDescent="0.2">
      <c r="BC16677" s="6"/>
    </row>
    <row r="16678" spans="55:55" hidden="1" x14ac:dyDescent="0.2">
      <c r="BC16678" s="6"/>
    </row>
    <row r="16679" spans="55:55" hidden="1" x14ac:dyDescent="0.2">
      <c r="BC16679" s="6"/>
    </row>
    <row r="16680" spans="55:55" hidden="1" x14ac:dyDescent="0.2">
      <c r="BC16680" s="6"/>
    </row>
    <row r="16681" spans="55:55" hidden="1" x14ac:dyDescent="0.2">
      <c r="BC16681" s="6"/>
    </row>
    <row r="16682" spans="55:55" hidden="1" x14ac:dyDescent="0.2">
      <c r="BC16682" s="6"/>
    </row>
    <row r="16683" spans="55:55" hidden="1" x14ac:dyDescent="0.2">
      <c r="BC16683" s="6"/>
    </row>
    <row r="16684" spans="55:55" hidden="1" x14ac:dyDescent="0.2">
      <c r="BC16684" s="6"/>
    </row>
    <row r="16685" spans="55:55" hidden="1" x14ac:dyDescent="0.2">
      <c r="BC16685" s="6"/>
    </row>
    <row r="16686" spans="55:55" hidden="1" x14ac:dyDescent="0.2">
      <c r="BC16686" s="6"/>
    </row>
    <row r="16687" spans="55:55" hidden="1" x14ac:dyDescent="0.2">
      <c r="BC16687" s="6"/>
    </row>
    <row r="16688" spans="55:55" hidden="1" x14ac:dyDescent="0.2">
      <c r="BC16688" s="6"/>
    </row>
    <row r="16689" spans="55:55" hidden="1" x14ac:dyDescent="0.2">
      <c r="BC16689" s="6"/>
    </row>
    <row r="16690" spans="55:55" hidden="1" x14ac:dyDescent="0.2">
      <c r="BC16690" s="6"/>
    </row>
    <row r="16691" spans="55:55" hidden="1" x14ac:dyDescent="0.2">
      <c r="BC16691" s="6"/>
    </row>
    <row r="16692" spans="55:55" hidden="1" x14ac:dyDescent="0.2">
      <c r="BC16692" s="6"/>
    </row>
    <row r="16693" spans="55:55" hidden="1" x14ac:dyDescent="0.2">
      <c r="BC16693" s="6"/>
    </row>
    <row r="16694" spans="55:55" hidden="1" x14ac:dyDescent="0.2">
      <c r="BC16694" s="6"/>
    </row>
    <row r="16695" spans="55:55" hidden="1" x14ac:dyDescent="0.2">
      <c r="BC16695" s="6"/>
    </row>
    <row r="16696" spans="55:55" hidden="1" x14ac:dyDescent="0.2">
      <c r="BC16696" s="6"/>
    </row>
    <row r="16697" spans="55:55" hidden="1" x14ac:dyDescent="0.2">
      <c r="BC16697" s="6"/>
    </row>
    <row r="16698" spans="55:55" hidden="1" x14ac:dyDescent="0.2">
      <c r="BC16698" s="6"/>
    </row>
    <row r="16699" spans="55:55" hidden="1" x14ac:dyDescent="0.2">
      <c r="BC16699" s="6"/>
    </row>
    <row r="16700" spans="55:55" hidden="1" x14ac:dyDescent="0.2">
      <c r="BC16700" s="6"/>
    </row>
    <row r="16701" spans="55:55" hidden="1" x14ac:dyDescent="0.2">
      <c r="BC16701" s="6"/>
    </row>
    <row r="16702" spans="55:55" hidden="1" x14ac:dyDescent="0.2">
      <c r="BC16702" s="6"/>
    </row>
    <row r="16703" spans="55:55" hidden="1" x14ac:dyDescent="0.2">
      <c r="BC16703" s="6"/>
    </row>
    <row r="16704" spans="55:55" hidden="1" x14ac:dyDescent="0.2">
      <c r="BC16704" s="6"/>
    </row>
    <row r="16705" spans="55:55" hidden="1" x14ac:dyDescent="0.2">
      <c r="BC16705" s="6"/>
    </row>
    <row r="16706" spans="55:55" hidden="1" x14ac:dyDescent="0.2">
      <c r="BC16706" s="6"/>
    </row>
    <row r="16707" spans="55:55" hidden="1" x14ac:dyDescent="0.2">
      <c r="BC16707" s="6"/>
    </row>
    <row r="16708" spans="55:55" hidden="1" x14ac:dyDescent="0.2">
      <c r="BC16708" s="6"/>
    </row>
    <row r="16709" spans="55:55" hidden="1" x14ac:dyDescent="0.2">
      <c r="BC16709" s="6"/>
    </row>
    <row r="16710" spans="55:55" hidden="1" x14ac:dyDescent="0.2">
      <c r="BC16710" s="6"/>
    </row>
    <row r="16711" spans="55:55" hidden="1" x14ac:dyDescent="0.2">
      <c r="BC16711" s="6"/>
    </row>
    <row r="16712" spans="55:55" hidden="1" x14ac:dyDescent="0.2">
      <c r="BC16712" s="6"/>
    </row>
    <row r="16713" spans="55:55" hidden="1" x14ac:dyDescent="0.2">
      <c r="BC16713" s="6"/>
    </row>
    <row r="16714" spans="55:55" hidden="1" x14ac:dyDescent="0.2">
      <c r="BC16714" s="6"/>
    </row>
    <row r="16715" spans="55:55" hidden="1" x14ac:dyDescent="0.2">
      <c r="BC16715" s="6"/>
    </row>
    <row r="16716" spans="55:55" hidden="1" x14ac:dyDescent="0.2">
      <c r="BC16716" s="6"/>
    </row>
    <row r="16717" spans="55:55" hidden="1" x14ac:dyDescent="0.2">
      <c r="BC16717" s="6"/>
    </row>
    <row r="16718" spans="55:55" hidden="1" x14ac:dyDescent="0.2">
      <c r="BC16718" s="6"/>
    </row>
    <row r="16719" spans="55:55" hidden="1" x14ac:dyDescent="0.2">
      <c r="BC16719" s="6"/>
    </row>
    <row r="16720" spans="55:55" hidden="1" x14ac:dyDescent="0.2">
      <c r="BC16720" s="6"/>
    </row>
    <row r="16721" spans="55:55" hidden="1" x14ac:dyDescent="0.2">
      <c r="BC16721" s="6"/>
    </row>
    <row r="16722" spans="55:55" hidden="1" x14ac:dyDescent="0.2">
      <c r="BC16722" s="6"/>
    </row>
    <row r="16723" spans="55:55" hidden="1" x14ac:dyDescent="0.2">
      <c r="BC16723" s="6"/>
    </row>
    <row r="16724" spans="55:55" hidden="1" x14ac:dyDescent="0.2">
      <c r="BC16724" s="6"/>
    </row>
    <row r="16725" spans="55:55" hidden="1" x14ac:dyDescent="0.2">
      <c r="BC16725" s="6"/>
    </row>
    <row r="16726" spans="55:55" hidden="1" x14ac:dyDescent="0.2">
      <c r="BC16726" s="6"/>
    </row>
    <row r="16727" spans="55:55" hidden="1" x14ac:dyDescent="0.2">
      <c r="BC16727" s="6"/>
    </row>
    <row r="16728" spans="55:55" hidden="1" x14ac:dyDescent="0.2">
      <c r="BC16728" s="6"/>
    </row>
    <row r="16729" spans="55:55" hidden="1" x14ac:dyDescent="0.2">
      <c r="BC16729" s="6"/>
    </row>
    <row r="16730" spans="55:55" hidden="1" x14ac:dyDescent="0.2">
      <c r="BC16730" s="6"/>
    </row>
    <row r="16731" spans="55:55" hidden="1" x14ac:dyDescent="0.2">
      <c r="BC16731" s="6"/>
    </row>
    <row r="16732" spans="55:55" hidden="1" x14ac:dyDescent="0.2">
      <c r="BC16732" s="6"/>
    </row>
    <row r="16733" spans="55:55" hidden="1" x14ac:dyDescent="0.2">
      <c r="BC16733" s="6"/>
    </row>
    <row r="16734" spans="55:55" hidden="1" x14ac:dyDescent="0.2">
      <c r="BC16734" s="6"/>
    </row>
    <row r="16735" spans="55:55" hidden="1" x14ac:dyDescent="0.2">
      <c r="BC16735" s="6"/>
    </row>
    <row r="16736" spans="55:55" hidden="1" x14ac:dyDescent="0.2">
      <c r="BC16736" s="6"/>
    </row>
    <row r="16737" spans="55:55" hidden="1" x14ac:dyDescent="0.2">
      <c r="BC16737" s="6"/>
    </row>
    <row r="16738" spans="55:55" hidden="1" x14ac:dyDescent="0.2">
      <c r="BC16738" s="6"/>
    </row>
    <row r="16739" spans="55:55" hidden="1" x14ac:dyDescent="0.2">
      <c r="BC16739" s="6"/>
    </row>
    <row r="16740" spans="55:55" hidden="1" x14ac:dyDescent="0.2">
      <c r="BC16740" s="6"/>
    </row>
    <row r="16741" spans="55:55" hidden="1" x14ac:dyDescent="0.2">
      <c r="BC16741" s="6"/>
    </row>
    <row r="16742" spans="55:55" hidden="1" x14ac:dyDescent="0.2">
      <c r="BC16742" s="6"/>
    </row>
    <row r="16743" spans="55:55" hidden="1" x14ac:dyDescent="0.2">
      <c r="BC16743" s="6"/>
    </row>
    <row r="16744" spans="55:55" hidden="1" x14ac:dyDescent="0.2">
      <c r="BC16744" s="6"/>
    </row>
    <row r="16745" spans="55:55" hidden="1" x14ac:dyDescent="0.2">
      <c r="BC16745" s="6"/>
    </row>
    <row r="16746" spans="55:55" hidden="1" x14ac:dyDescent="0.2">
      <c r="BC16746" s="6"/>
    </row>
    <row r="16747" spans="55:55" hidden="1" x14ac:dyDescent="0.2">
      <c r="BC16747" s="6"/>
    </row>
    <row r="16748" spans="55:55" hidden="1" x14ac:dyDescent="0.2">
      <c r="BC16748" s="6"/>
    </row>
    <row r="16749" spans="55:55" hidden="1" x14ac:dyDescent="0.2">
      <c r="BC16749" s="6"/>
    </row>
    <row r="16750" spans="55:55" hidden="1" x14ac:dyDescent="0.2">
      <c r="BC16750" s="6"/>
    </row>
    <row r="16751" spans="55:55" hidden="1" x14ac:dyDescent="0.2">
      <c r="BC16751" s="6"/>
    </row>
    <row r="16752" spans="55:55" hidden="1" x14ac:dyDescent="0.2">
      <c r="BC16752" s="6"/>
    </row>
    <row r="16753" spans="55:55" hidden="1" x14ac:dyDescent="0.2">
      <c r="BC16753" s="6"/>
    </row>
    <row r="16754" spans="55:55" hidden="1" x14ac:dyDescent="0.2">
      <c r="BC16754" s="6"/>
    </row>
    <row r="16755" spans="55:55" hidden="1" x14ac:dyDescent="0.2">
      <c r="BC16755" s="6"/>
    </row>
    <row r="16756" spans="55:55" hidden="1" x14ac:dyDescent="0.2">
      <c r="BC16756" s="6"/>
    </row>
    <row r="16757" spans="55:55" hidden="1" x14ac:dyDescent="0.2">
      <c r="BC16757" s="6"/>
    </row>
    <row r="16758" spans="55:55" hidden="1" x14ac:dyDescent="0.2">
      <c r="BC16758" s="6"/>
    </row>
    <row r="16759" spans="55:55" hidden="1" x14ac:dyDescent="0.2">
      <c r="BC16759" s="6"/>
    </row>
    <row r="16760" spans="55:55" hidden="1" x14ac:dyDescent="0.2">
      <c r="BC16760" s="6"/>
    </row>
    <row r="16761" spans="55:55" hidden="1" x14ac:dyDescent="0.2">
      <c r="BC16761" s="6"/>
    </row>
    <row r="16762" spans="55:55" hidden="1" x14ac:dyDescent="0.2">
      <c r="BC16762" s="6"/>
    </row>
    <row r="16763" spans="55:55" hidden="1" x14ac:dyDescent="0.2">
      <c r="BC16763" s="6"/>
    </row>
    <row r="16764" spans="55:55" hidden="1" x14ac:dyDescent="0.2">
      <c r="BC16764" s="6"/>
    </row>
    <row r="16765" spans="55:55" hidden="1" x14ac:dyDescent="0.2">
      <c r="BC16765" s="6"/>
    </row>
    <row r="16766" spans="55:55" hidden="1" x14ac:dyDescent="0.2">
      <c r="BC16766" s="6"/>
    </row>
    <row r="16767" spans="55:55" hidden="1" x14ac:dyDescent="0.2">
      <c r="BC16767" s="6"/>
    </row>
    <row r="16768" spans="55:55" hidden="1" x14ac:dyDescent="0.2">
      <c r="BC16768" s="6"/>
    </row>
    <row r="16769" spans="55:55" hidden="1" x14ac:dyDescent="0.2">
      <c r="BC16769" s="6"/>
    </row>
    <row r="16770" spans="55:55" hidden="1" x14ac:dyDescent="0.2">
      <c r="BC16770" s="6"/>
    </row>
    <row r="16771" spans="55:55" hidden="1" x14ac:dyDescent="0.2">
      <c r="BC16771" s="6"/>
    </row>
    <row r="16772" spans="55:55" hidden="1" x14ac:dyDescent="0.2">
      <c r="BC16772" s="6"/>
    </row>
    <row r="16773" spans="55:55" hidden="1" x14ac:dyDescent="0.2">
      <c r="BC16773" s="6"/>
    </row>
    <row r="16774" spans="55:55" hidden="1" x14ac:dyDescent="0.2">
      <c r="BC16774" s="6"/>
    </row>
    <row r="16775" spans="55:55" hidden="1" x14ac:dyDescent="0.2">
      <c r="BC16775" s="6"/>
    </row>
    <row r="16776" spans="55:55" hidden="1" x14ac:dyDescent="0.2">
      <c r="BC16776" s="6"/>
    </row>
    <row r="16777" spans="55:55" hidden="1" x14ac:dyDescent="0.2">
      <c r="BC16777" s="6"/>
    </row>
    <row r="16778" spans="55:55" hidden="1" x14ac:dyDescent="0.2">
      <c r="BC16778" s="6"/>
    </row>
    <row r="16779" spans="55:55" hidden="1" x14ac:dyDescent="0.2">
      <c r="BC16779" s="6"/>
    </row>
    <row r="16780" spans="55:55" hidden="1" x14ac:dyDescent="0.2">
      <c r="BC16780" s="6"/>
    </row>
    <row r="16781" spans="55:55" hidden="1" x14ac:dyDescent="0.2">
      <c r="BC16781" s="6"/>
    </row>
    <row r="16782" spans="55:55" hidden="1" x14ac:dyDescent="0.2">
      <c r="BC16782" s="6"/>
    </row>
    <row r="16783" spans="55:55" hidden="1" x14ac:dyDescent="0.2">
      <c r="BC16783" s="6"/>
    </row>
    <row r="16784" spans="55:55" hidden="1" x14ac:dyDescent="0.2">
      <c r="BC16784" s="6"/>
    </row>
    <row r="16785" spans="55:55" hidden="1" x14ac:dyDescent="0.2">
      <c r="BC16785" s="6"/>
    </row>
    <row r="16786" spans="55:55" hidden="1" x14ac:dyDescent="0.2">
      <c r="BC16786" s="6"/>
    </row>
    <row r="16787" spans="55:55" hidden="1" x14ac:dyDescent="0.2">
      <c r="BC16787" s="6"/>
    </row>
    <row r="16788" spans="55:55" hidden="1" x14ac:dyDescent="0.2">
      <c r="BC16788" s="6"/>
    </row>
    <row r="16789" spans="55:55" hidden="1" x14ac:dyDescent="0.2">
      <c r="BC16789" s="6"/>
    </row>
    <row r="16790" spans="55:55" hidden="1" x14ac:dyDescent="0.2">
      <c r="BC16790" s="6"/>
    </row>
    <row r="16791" spans="55:55" hidden="1" x14ac:dyDescent="0.2">
      <c r="BC16791" s="6"/>
    </row>
    <row r="16792" spans="55:55" hidden="1" x14ac:dyDescent="0.2">
      <c r="BC16792" s="6"/>
    </row>
    <row r="16793" spans="55:55" hidden="1" x14ac:dyDescent="0.2">
      <c r="BC16793" s="6"/>
    </row>
    <row r="16794" spans="55:55" hidden="1" x14ac:dyDescent="0.2">
      <c r="BC16794" s="6"/>
    </row>
    <row r="16795" spans="55:55" hidden="1" x14ac:dyDescent="0.2">
      <c r="BC16795" s="6"/>
    </row>
    <row r="16796" spans="55:55" hidden="1" x14ac:dyDescent="0.2">
      <c r="BC16796" s="6"/>
    </row>
    <row r="16797" spans="55:55" hidden="1" x14ac:dyDescent="0.2">
      <c r="BC16797" s="6"/>
    </row>
    <row r="16798" spans="55:55" hidden="1" x14ac:dyDescent="0.2">
      <c r="BC16798" s="6"/>
    </row>
    <row r="16799" spans="55:55" hidden="1" x14ac:dyDescent="0.2">
      <c r="BC16799" s="6"/>
    </row>
    <row r="16800" spans="55:55" hidden="1" x14ac:dyDescent="0.2">
      <c r="BC16800" s="6"/>
    </row>
    <row r="16801" spans="55:55" hidden="1" x14ac:dyDescent="0.2">
      <c r="BC16801" s="6"/>
    </row>
    <row r="16802" spans="55:55" hidden="1" x14ac:dyDescent="0.2">
      <c r="BC16802" s="6"/>
    </row>
    <row r="16803" spans="55:55" hidden="1" x14ac:dyDescent="0.2">
      <c r="BC16803" s="6"/>
    </row>
    <row r="16804" spans="55:55" hidden="1" x14ac:dyDescent="0.2">
      <c r="BC16804" s="6"/>
    </row>
    <row r="16805" spans="55:55" hidden="1" x14ac:dyDescent="0.2">
      <c r="BC16805" s="6"/>
    </row>
    <row r="16806" spans="55:55" hidden="1" x14ac:dyDescent="0.2">
      <c r="BC16806" s="6"/>
    </row>
    <row r="16807" spans="55:55" hidden="1" x14ac:dyDescent="0.2">
      <c r="BC16807" s="6"/>
    </row>
    <row r="16808" spans="55:55" hidden="1" x14ac:dyDescent="0.2">
      <c r="BC16808" s="6"/>
    </row>
    <row r="16809" spans="55:55" hidden="1" x14ac:dyDescent="0.2">
      <c r="BC16809" s="6"/>
    </row>
    <row r="16810" spans="55:55" hidden="1" x14ac:dyDescent="0.2">
      <c r="BC16810" s="6"/>
    </row>
    <row r="16811" spans="55:55" hidden="1" x14ac:dyDescent="0.2">
      <c r="BC16811" s="6"/>
    </row>
    <row r="16812" spans="55:55" hidden="1" x14ac:dyDescent="0.2">
      <c r="BC16812" s="6"/>
    </row>
    <row r="16813" spans="55:55" hidden="1" x14ac:dyDescent="0.2">
      <c r="BC16813" s="6"/>
    </row>
    <row r="16814" spans="55:55" hidden="1" x14ac:dyDescent="0.2">
      <c r="BC16814" s="6"/>
    </row>
    <row r="16815" spans="55:55" hidden="1" x14ac:dyDescent="0.2">
      <c r="BC16815" s="6"/>
    </row>
    <row r="16816" spans="55:55" hidden="1" x14ac:dyDescent="0.2">
      <c r="BC16816" s="6"/>
    </row>
    <row r="16817" spans="55:55" hidden="1" x14ac:dyDescent="0.2">
      <c r="BC16817" s="6"/>
    </row>
    <row r="16818" spans="55:55" hidden="1" x14ac:dyDescent="0.2">
      <c r="BC16818" s="6"/>
    </row>
    <row r="16819" spans="55:55" hidden="1" x14ac:dyDescent="0.2">
      <c r="BC16819" s="6"/>
    </row>
    <row r="16820" spans="55:55" hidden="1" x14ac:dyDescent="0.2">
      <c r="BC16820" s="6"/>
    </row>
    <row r="16821" spans="55:55" hidden="1" x14ac:dyDescent="0.2">
      <c r="BC16821" s="6"/>
    </row>
    <row r="16822" spans="55:55" hidden="1" x14ac:dyDescent="0.2">
      <c r="BC16822" s="6"/>
    </row>
    <row r="16823" spans="55:55" hidden="1" x14ac:dyDescent="0.2">
      <c r="BC16823" s="6"/>
    </row>
    <row r="16824" spans="55:55" hidden="1" x14ac:dyDescent="0.2">
      <c r="BC16824" s="6"/>
    </row>
    <row r="16825" spans="55:55" hidden="1" x14ac:dyDescent="0.2">
      <c r="BC16825" s="6"/>
    </row>
    <row r="16826" spans="55:55" hidden="1" x14ac:dyDescent="0.2">
      <c r="BC16826" s="6"/>
    </row>
    <row r="16827" spans="55:55" hidden="1" x14ac:dyDescent="0.2">
      <c r="BC16827" s="6"/>
    </row>
    <row r="16828" spans="55:55" hidden="1" x14ac:dyDescent="0.2">
      <c r="BC16828" s="6"/>
    </row>
    <row r="16829" spans="55:55" hidden="1" x14ac:dyDescent="0.2">
      <c r="BC16829" s="6"/>
    </row>
    <row r="16830" spans="55:55" hidden="1" x14ac:dyDescent="0.2">
      <c r="BC16830" s="6"/>
    </row>
    <row r="16831" spans="55:55" hidden="1" x14ac:dyDescent="0.2">
      <c r="BC16831" s="6"/>
    </row>
    <row r="16832" spans="55:55" hidden="1" x14ac:dyDescent="0.2">
      <c r="BC16832" s="6"/>
    </row>
    <row r="16833" spans="55:55" hidden="1" x14ac:dyDescent="0.2">
      <c r="BC16833" s="6"/>
    </row>
    <row r="16834" spans="55:55" hidden="1" x14ac:dyDescent="0.2">
      <c r="BC16834" s="6"/>
    </row>
    <row r="16835" spans="55:55" hidden="1" x14ac:dyDescent="0.2">
      <c r="BC16835" s="6"/>
    </row>
    <row r="16836" spans="55:55" hidden="1" x14ac:dyDescent="0.2">
      <c r="BC16836" s="6"/>
    </row>
    <row r="16837" spans="55:55" hidden="1" x14ac:dyDescent="0.2">
      <c r="BC16837" s="6"/>
    </row>
    <row r="16838" spans="55:55" hidden="1" x14ac:dyDescent="0.2">
      <c r="BC16838" s="6"/>
    </row>
    <row r="16839" spans="55:55" hidden="1" x14ac:dyDescent="0.2">
      <c r="BC16839" s="6"/>
    </row>
    <row r="16840" spans="55:55" hidden="1" x14ac:dyDescent="0.2">
      <c r="BC16840" s="6"/>
    </row>
    <row r="16841" spans="55:55" hidden="1" x14ac:dyDescent="0.2">
      <c r="BC16841" s="6"/>
    </row>
    <row r="16842" spans="55:55" hidden="1" x14ac:dyDescent="0.2">
      <c r="BC16842" s="6"/>
    </row>
    <row r="16843" spans="55:55" hidden="1" x14ac:dyDescent="0.2">
      <c r="BC16843" s="6"/>
    </row>
    <row r="16844" spans="55:55" hidden="1" x14ac:dyDescent="0.2">
      <c r="BC16844" s="6"/>
    </row>
    <row r="16845" spans="55:55" hidden="1" x14ac:dyDescent="0.2">
      <c r="BC16845" s="6"/>
    </row>
    <row r="16846" spans="55:55" hidden="1" x14ac:dyDescent="0.2">
      <c r="BC16846" s="6"/>
    </row>
    <row r="16847" spans="55:55" hidden="1" x14ac:dyDescent="0.2">
      <c r="BC16847" s="6"/>
    </row>
    <row r="16848" spans="55:55" hidden="1" x14ac:dyDescent="0.2">
      <c r="BC16848" s="6"/>
    </row>
    <row r="16849" spans="55:55" hidden="1" x14ac:dyDescent="0.2">
      <c r="BC16849" s="6"/>
    </row>
    <row r="16850" spans="55:55" hidden="1" x14ac:dyDescent="0.2">
      <c r="BC16850" s="6"/>
    </row>
    <row r="16851" spans="55:55" hidden="1" x14ac:dyDescent="0.2">
      <c r="BC16851" s="6"/>
    </row>
    <row r="16852" spans="55:55" hidden="1" x14ac:dyDescent="0.2">
      <c r="BC16852" s="6"/>
    </row>
    <row r="16853" spans="55:55" hidden="1" x14ac:dyDescent="0.2">
      <c r="BC16853" s="6"/>
    </row>
    <row r="16854" spans="55:55" hidden="1" x14ac:dyDescent="0.2">
      <c r="BC16854" s="6"/>
    </row>
    <row r="16855" spans="55:55" hidden="1" x14ac:dyDescent="0.2">
      <c r="BC16855" s="6"/>
    </row>
    <row r="16856" spans="55:55" hidden="1" x14ac:dyDescent="0.2">
      <c r="BC16856" s="6"/>
    </row>
    <row r="16857" spans="55:55" hidden="1" x14ac:dyDescent="0.2">
      <c r="BC16857" s="6"/>
    </row>
    <row r="16858" spans="55:55" hidden="1" x14ac:dyDescent="0.2">
      <c r="BC16858" s="6"/>
    </row>
    <row r="16859" spans="55:55" hidden="1" x14ac:dyDescent="0.2">
      <c r="BC16859" s="6"/>
    </row>
    <row r="16860" spans="55:55" hidden="1" x14ac:dyDescent="0.2">
      <c r="BC16860" s="6"/>
    </row>
    <row r="16861" spans="55:55" hidden="1" x14ac:dyDescent="0.2">
      <c r="BC16861" s="6"/>
    </row>
    <row r="16862" spans="55:55" hidden="1" x14ac:dyDescent="0.2">
      <c r="BC16862" s="6"/>
    </row>
    <row r="16863" spans="55:55" hidden="1" x14ac:dyDescent="0.2">
      <c r="BC16863" s="6"/>
    </row>
    <row r="16864" spans="55:55" hidden="1" x14ac:dyDescent="0.2">
      <c r="BC16864" s="6"/>
    </row>
    <row r="16865" spans="55:55" hidden="1" x14ac:dyDescent="0.2">
      <c r="BC16865" s="6"/>
    </row>
    <row r="16866" spans="55:55" hidden="1" x14ac:dyDescent="0.2">
      <c r="BC16866" s="6"/>
    </row>
    <row r="16867" spans="55:55" hidden="1" x14ac:dyDescent="0.2">
      <c r="BC16867" s="6"/>
    </row>
    <row r="16868" spans="55:55" hidden="1" x14ac:dyDescent="0.2">
      <c r="BC16868" s="6"/>
    </row>
    <row r="16869" spans="55:55" hidden="1" x14ac:dyDescent="0.2">
      <c r="BC16869" s="6"/>
    </row>
    <row r="16870" spans="55:55" hidden="1" x14ac:dyDescent="0.2">
      <c r="BC16870" s="6"/>
    </row>
    <row r="16871" spans="55:55" hidden="1" x14ac:dyDescent="0.2">
      <c r="BC16871" s="6"/>
    </row>
    <row r="16872" spans="55:55" hidden="1" x14ac:dyDescent="0.2">
      <c r="BC16872" s="6"/>
    </row>
    <row r="16873" spans="55:55" hidden="1" x14ac:dyDescent="0.2">
      <c r="BC16873" s="6"/>
    </row>
    <row r="16874" spans="55:55" hidden="1" x14ac:dyDescent="0.2">
      <c r="BC16874" s="6"/>
    </row>
    <row r="16875" spans="55:55" hidden="1" x14ac:dyDescent="0.2">
      <c r="BC16875" s="6"/>
    </row>
    <row r="16876" spans="55:55" hidden="1" x14ac:dyDescent="0.2">
      <c r="BC16876" s="6"/>
    </row>
    <row r="16877" spans="55:55" hidden="1" x14ac:dyDescent="0.2">
      <c r="BC16877" s="6"/>
    </row>
    <row r="16878" spans="55:55" hidden="1" x14ac:dyDescent="0.2">
      <c r="BC16878" s="6"/>
    </row>
    <row r="16879" spans="55:55" hidden="1" x14ac:dyDescent="0.2">
      <c r="BC16879" s="6"/>
    </row>
    <row r="16880" spans="55:55" hidden="1" x14ac:dyDescent="0.2">
      <c r="BC16880" s="6"/>
    </row>
    <row r="16881" spans="55:55" hidden="1" x14ac:dyDescent="0.2">
      <c r="BC16881" s="6"/>
    </row>
    <row r="16882" spans="55:55" hidden="1" x14ac:dyDescent="0.2">
      <c r="BC16882" s="6"/>
    </row>
    <row r="16883" spans="55:55" hidden="1" x14ac:dyDescent="0.2">
      <c r="BC16883" s="6"/>
    </row>
    <row r="16884" spans="55:55" hidden="1" x14ac:dyDescent="0.2">
      <c r="BC16884" s="6"/>
    </row>
    <row r="16885" spans="55:55" hidden="1" x14ac:dyDescent="0.2">
      <c r="BC16885" s="6"/>
    </row>
    <row r="16886" spans="55:55" hidden="1" x14ac:dyDescent="0.2">
      <c r="BC16886" s="6"/>
    </row>
    <row r="16887" spans="55:55" hidden="1" x14ac:dyDescent="0.2">
      <c r="BC16887" s="6"/>
    </row>
    <row r="16888" spans="55:55" hidden="1" x14ac:dyDescent="0.2">
      <c r="BC16888" s="6"/>
    </row>
    <row r="16889" spans="55:55" hidden="1" x14ac:dyDescent="0.2">
      <c r="BC16889" s="6"/>
    </row>
    <row r="16890" spans="55:55" hidden="1" x14ac:dyDescent="0.2">
      <c r="BC16890" s="6"/>
    </row>
    <row r="16891" spans="55:55" hidden="1" x14ac:dyDescent="0.2">
      <c r="BC16891" s="6"/>
    </row>
    <row r="16892" spans="55:55" hidden="1" x14ac:dyDescent="0.2">
      <c r="BC16892" s="6"/>
    </row>
    <row r="16893" spans="55:55" hidden="1" x14ac:dyDescent="0.2">
      <c r="BC16893" s="6"/>
    </row>
    <row r="16894" spans="55:55" hidden="1" x14ac:dyDescent="0.2">
      <c r="BC16894" s="6"/>
    </row>
    <row r="16895" spans="55:55" hidden="1" x14ac:dyDescent="0.2">
      <c r="BC16895" s="6"/>
    </row>
    <row r="16896" spans="55:55" hidden="1" x14ac:dyDescent="0.2">
      <c r="BC16896" s="6"/>
    </row>
    <row r="16897" spans="55:55" hidden="1" x14ac:dyDescent="0.2">
      <c r="BC16897" s="6"/>
    </row>
    <row r="16898" spans="55:55" hidden="1" x14ac:dyDescent="0.2">
      <c r="BC16898" s="6"/>
    </row>
    <row r="16899" spans="55:55" hidden="1" x14ac:dyDescent="0.2">
      <c r="BC16899" s="6"/>
    </row>
    <row r="16900" spans="55:55" hidden="1" x14ac:dyDescent="0.2">
      <c r="BC16900" s="6"/>
    </row>
    <row r="16901" spans="55:55" hidden="1" x14ac:dyDescent="0.2">
      <c r="BC16901" s="6"/>
    </row>
    <row r="16902" spans="55:55" hidden="1" x14ac:dyDescent="0.2">
      <c r="BC16902" s="6"/>
    </row>
    <row r="16903" spans="55:55" hidden="1" x14ac:dyDescent="0.2">
      <c r="BC16903" s="6"/>
    </row>
    <row r="16904" spans="55:55" hidden="1" x14ac:dyDescent="0.2">
      <c r="BC16904" s="6"/>
    </row>
    <row r="16905" spans="55:55" hidden="1" x14ac:dyDescent="0.2">
      <c r="BC16905" s="6"/>
    </row>
    <row r="16906" spans="55:55" hidden="1" x14ac:dyDescent="0.2">
      <c r="BC16906" s="6"/>
    </row>
    <row r="16907" spans="55:55" hidden="1" x14ac:dyDescent="0.2">
      <c r="BC16907" s="6"/>
    </row>
    <row r="16908" spans="55:55" hidden="1" x14ac:dyDescent="0.2">
      <c r="BC16908" s="6"/>
    </row>
    <row r="16909" spans="55:55" hidden="1" x14ac:dyDescent="0.2">
      <c r="BC16909" s="6"/>
    </row>
    <row r="16910" spans="55:55" hidden="1" x14ac:dyDescent="0.2">
      <c r="BC16910" s="6"/>
    </row>
    <row r="16911" spans="55:55" hidden="1" x14ac:dyDescent="0.2">
      <c r="BC16911" s="6"/>
    </row>
    <row r="16912" spans="55:55" hidden="1" x14ac:dyDescent="0.2">
      <c r="BC16912" s="6"/>
    </row>
    <row r="16913" spans="55:55" hidden="1" x14ac:dyDescent="0.2">
      <c r="BC16913" s="6"/>
    </row>
    <row r="16914" spans="55:55" hidden="1" x14ac:dyDescent="0.2">
      <c r="BC16914" s="6"/>
    </row>
    <row r="16915" spans="55:55" hidden="1" x14ac:dyDescent="0.2">
      <c r="BC16915" s="6"/>
    </row>
    <row r="16916" spans="55:55" hidden="1" x14ac:dyDescent="0.2">
      <c r="BC16916" s="6"/>
    </row>
    <row r="16917" spans="55:55" hidden="1" x14ac:dyDescent="0.2">
      <c r="BC16917" s="6"/>
    </row>
    <row r="16918" spans="55:55" hidden="1" x14ac:dyDescent="0.2">
      <c r="BC16918" s="6"/>
    </row>
    <row r="16919" spans="55:55" hidden="1" x14ac:dyDescent="0.2">
      <c r="BC16919" s="6"/>
    </row>
    <row r="16920" spans="55:55" hidden="1" x14ac:dyDescent="0.2">
      <c r="BC16920" s="6"/>
    </row>
    <row r="16921" spans="55:55" hidden="1" x14ac:dyDescent="0.2">
      <c r="BC16921" s="6"/>
    </row>
    <row r="16922" spans="55:55" hidden="1" x14ac:dyDescent="0.2">
      <c r="BC16922" s="6"/>
    </row>
    <row r="16923" spans="55:55" hidden="1" x14ac:dyDescent="0.2">
      <c r="BC16923" s="6"/>
    </row>
    <row r="16924" spans="55:55" hidden="1" x14ac:dyDescent="0.2">
      <c r="BC16924" s="6"/>
    </row>
    <row r="16925" spans="55:55" hidden="1" x14ac:dyDescent="0.2">
      <c r="BC16925" s="6"/>
    </row>
    <row r="16926" spans="55:55" hidden="1" x14ac:dyDescent="0.2">
      <c r="BC16926" s="6"/>
    </row>
    <row r="16927" spans="55:55" hidden="1" x14ac:dyDescent="0.2">
      <c r="BC16927" s="6"/>
    </row>
    <row r="16928" spans="55:55" hidden="1" x14ac:dyDescent="0.2">
      <c r="BC16928" s="6"/>
    </row>
    <row r="16929" spans="55:55" hidden="1" x14ac:dyDescent="0.2">
      <c r="BC16929" s="6"/>
    </row>
    <row r="16930" spans="55:55" hidden="1" x14ac:dyDescent="0.2">
      <c r="BC16930" s="6"/>
    </row>
    <row r="16931" spans="55:55" hidden="1" x14ac:dyDescent="0.2">
      <c r="BC16931" s="6"/>
    </row>
    <row r="16932" spans="55:55" hidden="1" x14ac:dyDescent="0.2">
      <c r="BC16932" s="6"/>
    </row>
    <row r="16933" spans="55:55" hidden="1" x14ac:dyDescent="0.2">
      <c r="BC16933" s="6"/>
    </row>
    <row r="16934" spans="55:55" hidden="1" x14ac:dyDescent="0.2">
      <c r="BC16934" s="6"/>
    </row>
    <row r="16935" spans="55:55" hidden="1" x14ac:dyDescent="0.2">
      <c r="BC16935" s="6"/>
    </row>
    <row r="16936" spans="55:55" hidden="1" x14ac:dyDescent="0.2">
      <c r="BC16936" s="6"/>
    </row>
    <row r="16937" spans="55:55" hidden="1" x14ac:dyDescent="0.2">
      <c r="BC16937" s="6"/>
    </row>
    <row r="16938" spans="55:55" hidden="1" x14ac:dyDescent="0.2">
      <c r="BC16938" s="6"/>
    </row>
    <row r="16939" spans="55:55" hidden="1" x14ac:dyDescent="0.2">
      <c r="BC16939" s="6"/>
    </row>
    <row r="16940" spans="55:55" hidden="1" x14ac:dyDescent="0.2">
      <c r="BC16940" s="6"/>
    </row>
    <row r="16941" spans="55:55" hidden="1" x14ac:dyDescent="0.2">
      <c r="BC16941" s="6"/>
    </row>
    <row r="16942" spans="55:55" hidden="1" x14ac:dyDescent="0.2">
      <c r="BC16942" s="6"/>
    </row>
    <row r="16943" spans="55:55" hidden="1" x14ac:dyDescent="0.2">
      <c r="BC16943" s="6"/>
    </row>
    <row r="16944" spans="55:55" hidden="1" x14ac:dyDescent="0.2">
      <c r="BC16944" s="6"/>
    </row>
    <row r="16945" spans="55:55" hidden="1" x14ac:dyDescent="0.2">
      <c r="BC16945" s="6"/>
    </row>
    <row r="16946" spans="55:55" hidden="1" x14ac:dyDescent="0.2">
      <c r="BC16946" s="6"/>
    </row>
    <row r="16947" spans="55:55" hidden="1" x14ac:dyDescent="0.2">
      <c r="BC16947" s="6"/>
    </row>
    <row r="16948" spans="55:55" hidden="1" x14ac:dyDescent="0.2">
      <c r="BC16948" s="6"/>
    </row>
    <row r="16949" spans="55:55" hidden="1" x14ac:dyDescent="0.2">
      <c r="BC16949" s="6"/>
    </row>
    <row r="16950" spans="55:55" hidden="1" x14ac:dyDescent="0.2">
      <c r="BC16950" s="6"/>
    </row>
    <row r="16951" spans="55:55" hidden="1" x14ac:dyDescent="0.2">
      <c r="BC16951" s="6"/>
    </row>
    <row r="16952" spans="55:55" hidden="1" x14ac:dyDescent="0.2">
      <c r="BC16952" s="6"/>
    </row>
    <row r="16953" spans="55:55" hidden="1" x14ac:dyDescent="0.2">
      <c r="BC16953" s="6"/>
    </row>
    <row r="16954" spans="55:55" hidden="1" x14ac:dyDescent="0.2">
      <c r="BC16954" s="6"/>
    </row>
    <row r="16955" spans="55:55" hidden="1" x14ac:dyDescent="0.2">
      <c r="BC16955" s="6"/>
    </row>
    <row r="16956" spans="55:55" hidden="1" x14ac:dyDescent="0.2">
      <c r="BC16956" s="6"/>
    </row>
    <row r="16957" spans="55:55" hidden="1" x14ac:dyDescent="0.2">
      <c r="BC16957" s="6"/>
    </row>
    <row r="16958" spans="55:55" hidden="1" x14ac:dyDescent="0.2">
      <c r="BC16958" s="6"/>
    </row>
    <row r="16959" spans="55:55" hidden="1" x14ac:dyDescent="0.2">
      <c r="BC16959" s="6"/>
    </row>
    <row r="16960" spans="55:55" hidden="1" x14ac:dyDescent="0.2">
      <c r="BC16960" s="6"/>
    </row>
    <row r="16961" spans="55:55" hidden="1" x14ac:dyDescent="0.2">
      <c r="BC16961" s="6"/>
    </row>
    <row r="16962" spans="55:55" hidden="1" x14ac:dyDescent="0.2">
      <c r="BC16962" s="6"/>
    </row>
    <row r="16963" spans="55:55" hidden="1" x14ac:dyDescent="0.2">
      <c r="BC16963" s="6"/>
    </row>
    <row r="16964" spans="55:55" hidden="1" x14ac:dyDescent="0.2">
      <c r="BC16964" s="6"/>
    </row>
    <row r="16965" spans="55:55" hidden="1" x14ac:dyDescent="0.2">
      <c r="BC16965" s="6"/>
    </row>
    <row r="16966" spans="55:55" hidden="1" x14ac:dyDescent="0.2">
      <c r="BC16966" s="6"/>
    </row>
    <row r="16967" spans="55:55" hidden="1" x14ac:dyDescent="0.2">
      <c r="BC16967" s="6"/>
    </row>
    <row r="16968" spans="55:55" hidden="1" x14ac:dyDescent="0.2">
      <c r="BC16968" s="6"/>
    </row>
    <row r="16969" spans="55:55" hidden="1" x14ac:dyDescent="0.2">
      <c r="BC16969" s="6"/>
    </row>
    <row r="16970" spans="55:55" hidden="1" x14ac:dyDescent="0.2">
      <c r="BC16970" s="6"/>
    </row>
    <row r="16971" spans="55:55" hidden="1" x14ac:dyDescent="0.2">
      <c r="BC16971" s="6"/>
    </row>
    <row r="16972" spans="55:55" hidden="1" x14ac:dyDescent="0.2">
      <c r="BC16972" s="6"/>
    </row>
    <row r="16973" spans="55:55" hidden="1" x14ac:dyDescent="0.2">
      <c r="BC16973" s="6"/>
    </row>
    <row r="16974" spans="55:55" hidden="1" x14ac:dyDescent="0.2">
      <c r="BC16974" s="6"/>
    </row>
    <row r="16975" spans="55:55" hidden="1" x14ac:dyDescent="0.2">
      <c r="BC16975" s="6"/>
    </row>
    <row r="16976" spans="55:55" hidden="1" x14ac:dyDescent="0.2">
      <c r="BC16976" s="6"/>
    </row>
    <row r="16977" spans="55:55" hidden="1" x14ac:dyDescent="0.2">
      <c r="BC16977" s="6"/>
    </row>
    <row r="16978" spans="55:55" hidden="1" x14ac:dyDescent="0.2">
      <c r="BC16978" s="6"/>
    </row>
    <row r="16979" spans="55:55" hidden="1" x14ac:dyDescent="0.2">
      <c r="BC16979" s="6"/>
    </row>
    <row r="16980" spans="55:55" hidden="1" x14ac:dyDescent="0.2">
      <c r="BC16980" s="6"/>
    </row>
    <row r="16981" spans="55:55" hidden="1" x14ac:dyDescent="0.2">
      <c r="BC16981" s="6"/>
    </row>
    <row r="16982" spans="55:55" hidden="1" x14ac:dyDescent="0.2">
      <c r="BC16982" s="6"/>
    </row>
    <row r="16983" spans="55:55" hidden="1" x14ac:dyDescent="0.2">
      <c r="BC16983" s="6"/>
    </row>
    <row r="16984" spans="55:55" hidden="1" x14ac:dyDescent="0.2">
      <c r="BC16984" s="6"/>
    </row>
    <row r="16985" spans="55:55" hidden="1" x14ac:dyDescent="0.2">
      <c r="BC16985" s="6"/>
    </row>
    <row r="16986" spans="55:55" hidden="1" x14ac:dyDescent="0.2">
      <c r="BC16986" s="6"/>
    </row>
    <row r="16987" spans="55:55" hidden="1" x14ac:dyDescent="0.2">
      <c r="BC16987" s="6"/>
    </row>
    <row r="16988" spans="55:55" hidden="1" x14ac:dyDescent="0.2">
      <c r="BC16988" s="6"/>
    </row>
    <row r="16989" spans="55:55" hidden="1" x14ac:dyDescent="0.2">
      <c r="BC16989" s="6"/>
    </row>
    <row r="16990" spans="55:55" hidden="1" x14ac:dyDescent="0.2">
      <c r="BC16990" s="6"/>
    </row>
    <row r="16991" spans="55:55" hidden="1" x14ac:dyDescent="0.2">
      <c r="BC16991" s="6"/>
    </row>
    <row r="16992" spans="55:55" hidden="1" x14ac:dyDescent="0.2">
      <c r="BC16992" s="6"/>
    </row>
    <row r="16993" spans="55:55" hidden="1" x14ac:dyDescent="0.2">
      <c r="BC16993" s="6"/>
    </row>
    <row r="16994" spans="55:55" hidden="1" x14ac:dyDescent="0.2">
      <c r="BC16994" s="6"/>
    </row>
    <row r="16995" spans="55:55" hidden="1" x14ac:dyDescent="0.2">
      <c r="BC16995" s="6"/>
    </row>
    <row r="16996" spans="55:55" hidden="1" x14ac:dyDescent="0.2">
      <c r="BC16996" s="6"/>
    </row>
    <row r="16997" spans="55:55" hidden="1" x14ac:dyDescent="0.2">
      <c r="BC16997" s="6"/>
    </row>
    <row r="16998" spans="55:55" hidden="1" x14ac:dyDescent="0.2">
      <c r="BC16998" s="6"/>
    </row>
    <row r="16999" spans="55:55" hidden="1" x14ac:dyDescent="0.2">
      <c r="BC16999" s="6"/>
    </row>
    <row r="17000" spans="55:55" hidden="1" x14ac:dyDescent="0.2">
      <c r="BC17000" s="6"/>
    </row>
    <row r="17001" spans="55:55" hidden="1" x14ac:dyDescent="0.2">
      <c r="BC17001" s="6"/>
    </row>
    <row r="17002" spans="55:55" hidden="1" x14ac:dyDescent="0.2">
      <c r="BC17002" s="6"/>
    </row>
    <row r="17003" spans="55:55" hidden="1" x14ac:dyDescent="0.2">
      <c r="BC17003" s="6"/>
    </row>
    <row r="17004" spans="55:55" hidden="1" x14ac:dyDescent="0.2">
      <c r="BC17004" s="6"/>
    </row>
    <row r="17005" spans="55:55" hidden="1" x14ac:dyDescent="0.2">
      <c r="BC17005" s="6"/>
    </row>
    <row r="17006" spans="55:55" hidden="1" x14ac:dyDescent="0.2">
      <c r="BC17006" s="6"/>
    </row>
    <row r="17007" spans="55:55" hidden="1" x14ac:dyDescent="0.2">
      <c r="BC17007" s="6"/>
    </row>
    <row r="17008" spans="55:55" hidden="1" x14ac:dyDescent="0.2">
      <c r="BC17008" s="6"/>
    </row>
    <row r="17009" spans="55:55" hidden="1" x14ac:dyDescent="0.2">
      <c r="BC17009" s="6"/>
    </row>
    <row r="17010" spans="55:55" hidden="1" x14ac:dyDescent="0.2">
      <c r="BC17010" s="6"/>
    </row>
    <row r="17011" spans="55:55" hidden="1" x14ac:dyDescent="0.2">
      <c r="BC17011" s="6"/>
    </row>
    <row r="17012" spans="55:55" hidden="1" x14ac:dyDescent="0.2">
      <c r="BC17012" s="6"/>
    </row>
    <row r="17013" spans="55:55" hidden="1" x14ac:dyDescent="0.2">
      <c r="BC17013" s="6"/>
    </row>
    <row r="17014" spans="55:55" hidden="1" x14ac:dyDescent="0.2">
      <c r="BC17014" s="6"/>
    </row>
    <row r="17015" spans="55:55" hidden="1" x14ac:dyDescent="0.2">
      <c r="BC17015" s="6"/>
    </row>
    <row r="17016" spans="55:55" hidden="1" x14ac:dyDescent="0.2">
      <c r="BC17016" s="6"/>
    </row>
    <row r="17017" spans="55:55" hidden="1" x14ac:dyDescent="0.2">
      <c r="BC17017" s="6"/>
    </row>
    <row r="17018" spans="55:55" hidden="1" x14ac:dyDescent="0.2">
      <c r="BC17018" s="6"/>
    </row>
    <row r="17019" spans="55:55" hidden="1" x14ac:dyDescent="0.2">
      <c r="BC17019" s="6"/>
    </row>
    <row r="17020" spans="55:55" hidden="1" x14ac:dyDescent="0.2">
      <c r="BC17020" s="6"/>
    </row>
    <row r="17021" spans="55:55" hidden="1" x14ac:dyDescent="0.2">
      <c r="BC17021" s="6"/>
    </row>
    <row r="17022" spans="55:55" hidden="1" x14ac:dyDescent="0.2">
      <c r="BC17022" s="6"/>
    </row>
    <row r="17023" spans="55:55" hidden="1" x14ac:dyDescent="0.2">
      <c r="BC17023" s="6"/>
    </row>
    <row r="17024" spans="55:55" hidden="1" x14ac:dyDescent="0.2">
      <c r="BC17024" s="6"/>
    </row>
    <row r="17025" spans="55:55" hidden="1" x14ac:dyDescent="0.2">
      <c r="BC17025" s="6"/>
    </row>
    <row r="17026" spans="55:55" hidden="1" x14ac:dyDescent="0.2">
      <c r="BC17026" s="6"/>
    </row>
    <row r="17027" spans="55:55" hidden="1" x14ac:dyDescent="0.2">
      <c r="BC17027" s="6"/>
    </row>
    <row r="17028" spans="55:55" hidden="1" x14ac:dyDescent="0.2">
      <c r="BC17028" s="6"/>
    </row>
    <row r="17029" spans="55:55" hidden="1" x14ac:dyDescent="0.2">
      <c r="BC17029" s="6"/>
    </row>
    <row r="17030" spans="55:55" hidden="1" x14ac:dyDescent="0.2">
      <c r="BC17030" s="6"/>
    </row>
    <row r="17031" spans="55:55" hidden="1" x14ac:dyDescent="0.2">
      <c r="BC17031" s="6"/>
    </row>
    <row r="17032" spans="55:55" hidden="1" x14ac:dyDescent="0.2">
      <c r="BC17032" s="6"/>
    </row>
    <row r="17033" spans="55:55" hidden="1" x14ac:dyDescent="0.2">
      <c r="BC17033" s="6"/>
    </row>
    <row r="17034" spans="55:55" hidden="1" x14ac:dyDescent="0.2">
      <c r="BC17034" s="6"/>
    </row>
    <row r="17035" spans="55:55" hidden="1" x14ac:dyDescent="0.2">
      <c r="BC17035" s="6"/>
    </row>
    <row r="17036" spans="55:55" hidden="1" x14ac:dyDescent="0.2">
      <c r="BC17036" s="6"/>
    </row>
    <row r="17037" spans="55:55" hidden="1" x14ac:dyDescent="0.2">
      <c r="BC17037" s="6"/>
    </row>
    <row r="17038" spans="55:55" hidden="1" x14ac:dyDescent="0.2">
      <c r="BC17038" s="6"/>
    </row>
    <row r="17039" spans="55:55" hidden="1" x14ac:dyDescent="0.2">
      <c r="BC17039" s="6"/>
    </row>
    <row r="17040" spans="55:55" hidden="1" x14ac:dyDescent="0.2">
      <c r="BC17040" s="6"/>
    </row>
    <row r="17041" spans="55:55" hidden="1" x14ac:dyDescent="0.2">
      <c r="BC17041" s="6"/>
    </row>
    <row r="17042" spans="55:55" hidden="1" x14ac:dyDescent="0.2">
      <c r="BC17042" s="6"/>
    </row>
    <row r="17043" spans="55:55" hidden="1" x14ac:dyDescent="0.2">
      <c r="BC17043" s="6"/>
    </row>
    <row r="17044" spans="55:55" hidden="1" x14ac:dyDescent="0.2">
      <c r="BC17044" s="6"/>
    </row>
    <row r="17045" spans="55:55" hidden="1" x14ac:dyDescent="0.2">
      <c r="BC17045" s="6"/>
    </row>
    <row r="17046" spans="55:55" hidden="1" x14ac:dyDescent="0.2">
      <c r="BC17046" s="6"/>
    </row>
    <row r="17047" spans="55:55" hidden="1" x14ac:dyDescent="0.2">
      <c r="BC17047" s="6"/>
    </row>
    <row r="17048" spans="55:55" hidden="1" x14ac:dyDescent="0.2">
      <c r="BC17048" s="6"/>
    </row>
    <row r="17049" spans="55:55" hidden="1" x14ac:dyDescent="0.2">
      <c r="BC17049" s="6"/>
    </row>
    <row r="17050" spans="55:55" hidden="1" x14ac:dyDescent="0.2">
      <c r="BC17050" s="6"/>
    </row>
    <row r="17051" spans="55:55" hidden="1" x14ac:dyDescent="0.2">
      <c r="BC17051" s="6"/>
    </row>
    <row r="17052" spans="55:55" hidden="1" x14ac:dyDescent="0.2">
      <c r="BC17052" s="6"/>
    </row>
    <row r="17053" spans="55:55" hidden="1" x14ac:dyDescent="0.2">
      <c r="BC17053" s="6"/>
    </row>
    <row r="17054" spans="55:55" hidden="1" x14ac:dyDescent="0.2">
      <c r="BC17054" s="6"/>
    </row>
    <row r="17055" spans="55:55" hidden="1" x14ac:dyDescent="0.2">
      <c r="BC17055" s="6"/>
    </row>
    <row r="17056" spans="55:55" hidden="1" x14ac:dyDescent="0.2">
      <c r="BC17056" s="6"/>
    </row>
    <row r="17057" spans="55:55" hidden="1" x14ac:dyDescent="0.2">
      <c r="BC17057" s="6"/>
    </row>
    <row r="17058" spans="55:55" hidden="1" x14ac:dyDescent="0.2">
      <c r="BC17058" s="6"/>
    </row>
    <row r="17059" spans="55:55" hidden="1" x14ac:dyDescent="0.2">
      <c r="BC17059" s="6"/>
    </row>
    <row r="17060" spans="55:55" hidden="1" x14ac:dyDescent="0.2">
      <c r="BC17060" s="6"/>
    </row>
    <row r="17061" spans="55:55" hidden="1" x14ac:dyDescent="0.2">
      <c r="BC17061" s="6"/>
    </row>
    <row r="17062" spans="55:55" hidden="1" x14ac:dyDescent="0.2">
      <c r="BC17062" s="6"/>
    </row>
    <row r="17063" spans="55:55" hidden="1" x14ac:dyDescent="0.2">
      <c r="BC17063" s="6"/>
    </row>
    <row r="17064" spans="55:55" hidden="1" x14ac:dyDescent="0.2">
      <c r="BC17064" s="6"/>
    </row>
    <row r="17065" spans="55:55" hidden="1" x14ac:dyDescent="0.2">
      <c r="BC17065" s="6"/>
    </row>
    <row r="17066" spans="55:55" hidden="1" x14ac:dyDescent="0.2">
      <c r="BC17066" s="6"/>
    </row>
    <row r="17067" spans="55:55" hidden="1" x14ac:dyDescent="0.2">
      <c r="BC17067" s="6"/>
    </row>
    <row r="17068" spans="55:55" hidden="1" x14ac:dyDescent="0.2">
      <c r="BC17068" s="6"/>
    </row>
    <row r="17069" spans="55:55" hidden="1" x14ac:dyDescent="0.2">
      <c r="BC17069" s="6"/>
    </row>
    <row r="17070" spans="55:55" hidden="1" x14ac:dyDescent="0.2">
      <c r="BC17070" s="6"/>
    </row>
    <row r="17071" spans="55:55" hidden="1" x14ac:dyDescent="0.2">
      <c r="BC17071" s="6"/>
    </row>
    <row r="17072" spans="55:55" hidden="1" x14ac:dyDescent="0.2">
      <c r="BC17072" s="6"/>
    </row>
    <row r="17073" spans="55:55" hidden="1" x14ac:dyDescent="0.2">
      <c r="BC17073" s="6"/>
    </row>
    <row r="17074" spans="55:55" hidden="1" x14ac:dyDescent="0.2">
      <c r="BC17074" s="6"/>
    </row>
    <row r="17075" spans="55:55" hidden="1" x14ac:dyDescent="0.2">
      <c r="BC17075" s="6"/>
    </row>
    <row r="17076" spans="55:55" hidden="1" x14ac:dyDescent="0.2">
      <c r="BC17076" s="6"/>
    </row>
    <row r="17077" spans="55:55" hidden="1" x14ac:dyDescent="0.2">
      <c r="BC17077" s="6"/>
    </row>
    <row r="17078" spans="55:55" hidden="1" x14ac:dyDescent="0.2">
      <c r="BC17078" s="6"/>
    </row>
    <row r="17079" spans="55:55" hidden="1" x14ac:dyDescent="0.2">
      <c r="BC17079" s="6"/>
    </row>
    <row r="17080" spans="55:55" hidden="1" x14ac:dyDescent="0.2">
      <c r="BC17080" s="6"/>
    </row>
    <row r="17081" spans="55:55" hidden="1" x14ac:dyDescent="0.2">
      <c r="BC17081" s="6"/>
    </row>
    <row r="17082" spans="55:55" hidden="1" x14ac:dyDescent="0.2">
      <c r="BC17082" s="6"/>
    </row>
    <row r="17083" spans="55:55" hidden="1" x14ac:dyDescent="0.2">
      <c r="BC17083" s="6"/>
    </row>
    <row r="17084" spans="55:55" hidden="1" x14ac:dyDescent="0.2">
      <c r="BC17084" s="6"/>
    </row>
    <row r="17085" spans="55:55" hidden="1" x14ac:dyDescent="0.2">
      <c r="BC17085" s="6"/>
    </row>
    <row r="17086" spans="55:55" hidden="1" x14ac:dyDescent="0.2">
      <c r="BC17086" s="6"/>
    </row>
    <row r="17087" spans="55:55" hidden="1" x14ac:dyDescent="0.2">
      <c r="BC17087" s="6"/>
    </row>
    <row r="17088" spans="55:55" hidden="1" x14ac:dyDescent="0.2">
      <c r="BC17088" s="6"/>
    </row>
    <row r="17089" spans="55:55" hidden="1" x14ac:dyDescent="0.2">
      <c r="BC17089" s="6"/>
    </row>
    <row r="17090" spans="55:55" hidden="1" x14ac:dyDescent="0.2">
      <c r="BC17090" s="6"/>
    </row>
    <row r="17091" spans="55:55" hidden="1" x14ac:dyDescent="0.2">
      <c r="BC17091" s="6"/>
    </row>
    <row r="17092" spans="55:55" hidden="1" x14ac:dyDescent="0.2">
      <c r="BC17092" s="6"/>
    </row>
    <row r="17093" spans="55:55" hidden="1" x14ac:dyDescent="0.2">
      <c r="BC17093" s="6"/>
    </row>
    <row r="17094" spans="55:55" hidden="1" x14ac:dyDescent="0.2">
      <c r="BC17094" s="6"/>
    </row>
    <row r="17095" spans="55:55" hidden="1" x14ac:dyDescent="0.2">
      <c r="BC17095" s="6"/>
    </row>
    <row r="17096" spans="55:55" hidden="1" x14ac:dyDescent="0.2">
      <c r="BC17096" s="6"/>
    </row>
    <row r="17097" spans="55:55" hidden="1" x14ac:dyDescent="0.2">
      <c r="BC17097" s="6"/>
    </row>
    <row r="17098" spans="55:55" hidden="1" x14ac:dyDescent="0.2">
      <c r="BC17098" s="6"/>
    </row>
    <row r="17099" spans="55:55" hidden="1" x14ac:dyDescent="0.2">
      <c r="BC17099" s="6"/>
    </row>
    <row r="17100" spans="55:55" hidden="1" x14ac:dyDescent="0.2">
      <c r="BC17100" s="6"/>
    </row>
    <row r="17101" spans="55:55" hidden="1" x14ac:dyDescent="0.2">
      <c r="BC17101" s="6"/>
    </row>
    <row r="17102" spans="55:55" hidden="1" x14ac:dyDescent="0.2">
      <c r="BC17102" s="6"/>
    </row>
    <row r="17103" spans="55:55" hidden="1" x14ac:dyDescent="0.2">
      <c r="BC17103" s="6"/>
    </row>
    <row r="17104" spans="55:55" hidden="1" x14ac:dyDescent="0.2">
      <c r="BC17104" s="6"/>
    </row>
    <row r="17105" spans="55:55" hidden="1" x14ac:dyDescent="0.2">
      <c r="BC17105" s="6"/>
    </row>
    <row r="17106" spans="55:55" hidden="1" x14ac:dyDescent="0.2">
      <c r="BC17106" s="6"/>
    </row>
    <row r="17107" spans="55:55" hidden="1" x14ac:dyDescent="0.2">
      <c r="BC17107" s="6"/>
    </row>
    <row r="17108" spans="55:55" hidden="1" x14ac:dyDescent="0.2">
      <c r="BC17108" s="6"/>
    </row>
    <row r="17109" spans="55:55" hidden="1" x14ac:dyDescent="0.2">
      <c r="BC17109" s="6"/>
    </row>
    <row r="17110" spans="55:55" hidden="1" x14ac:dyDescent="0.2">
      <c r="BC17110" s="6"/>
    </row>
    <row r="17111" spans="55:55" hidden="1" x14ac:dyDescent="0.2">
      <c r="BC17111" s="6"/>
    </row>
    <row r="17112" spans="55:55" hidden="1" x14ac:dyDescent="0.2">
      <c r="BC17112" s="6"/>
    </row>
    <row r="17113" spans="55:55" hidden="1" x14ac:dyDescent="0.2">
      <c r="BC17113" s="6"/>
    </row>
    <row r="17114" spans="55:55" hidden="1" x14ac:dyDescent="0.2">
      <c r="BC17114" s="6"/>
    </row>
    <row r="17115" spans="55:55" hidden="1" x14ac:dyDescent="0.2">
      <c r="BC17115" s="6"/>
    </row>
    <row r="17116" spans="55:55" hidden="1" x14ac:dyDescent="0.2">
      <c r="BC17116" s="6"/>
    </row>
    <row r="17117" spans="55:55" hidden="1" x14ac:dyDescent="0.2">
      <c r="BC17117" s="6"/>
    </row>
    <row r="17118" spans="55:55" hidden="1" x14ac:dyDescent="0.2">
      <c r="BC17118" s="6"/>
    </row>
    <row r="17119" spans="55:55" hidden="1" x14ac:dyDescent="0.2">
      <c r="BC17119" s="6"/>
    </row>
    <row r="17120" spans="55:55" hidden="1" x14ac:dyDescent="0.2">
      <c r="BC17120" s="6"/>
    </row>
    <row r="17121" spans="55:55" hidden="1" x14ac:dyDescent="0.2">
      <c r="BC17121" s="6"/>
    </row>
    <row r="17122" spans="55:55" hidden="1" x14ac:dyDescent="0.2">
      <c r="BC17122" s="6"/>
    </row>
    <row r="17123" spans="55:55" hidden="1" x14ac:dyDescent="0.2">
      <c r="BC17123" s="6"/>
    </row>
    <row r="17124" spans="55:55" hidden="1" x14ac:dyDescent="0.2">
      <c r="BC17124" s="6"/>
    </row>
    <row r="17125" spans="55:55" hidden="1" x14ac:dyDescent="0.2">
      <c r="BC17125" s="6"/>
    </row>
    <row r="17126" spans="55:55" hidden="1" x14ac:dyDescent="0.2">
      <c r="BC17126" s="6"/>
    </row>
    <row r="17127" spans="55:55" hidden="1" x14ac:dyDescent="0.2">
      <c r="BC17127" s="6"/>
    </row>
    <row r="17128" spans="55:55" hidden="1" x14ac:dyDescent="0.2">
      <c r="BC17128" s="6"/>
    </row>
    <row r="17129" spans="55:55" hidden="1" x14ac:dyDescent="0.2">
      <c r="BC17129" s="6"/>
    </row>
    <row r="17130" spans="55:55" hidden="1" x14ac:dyDescent="0.2">
      <c r="BC17130" s="6"/>
    </row>
    <row r="17131" spans="55:55" hidden="1" x14ac:dyDescent="0.2">
      <c r="BC17131" s="6"/>
    </row>
    <row r="17132" spans="55:55" hidden="1" x14ac:dyDescent="0.2">
      <c r="BC17132" s="6"/>
    </row>
    <row r="17133" spans="55:55" hidden="1" x14ac:dyDescent="0.2">
      <c r="BC17133" s="6"/>
    </row>
    <row r="17134" spans="55:55" hidden="1" x14ac:dyDescent="0.2">
      <c r="BC17134" s="6"/>
    </row>
    <row r="17135" spans="55:55" hidden="1" x14ac:dyDescent="0.2">
      <c r="BC17135" s="6"/>
    </row>
    <row r="17136" spans="55:55" hidden="1" x14ac:dyDescent="0.2">
      <c r="BC17136" s="6"/>
    </row>
    <row r="17137" spans="55:55" hidden="1" x14ac:dyDescent="0.2">
      <c r="BC17137" s="6"/>
    </row>
    <row r="17138" spans="55:55" hidden="1" x14ac:dyDescent="0.2">
      <c r="BC17138" s="6"/>
    </row>
    <row r="17139" spans="55:55" hidden="1" x14ac:dyDescent="0.2">
      <c r="BC17139" s="6"/>
    </row>
    <row r="17140" spans="55:55" hidden="1" x14ac:dyDescent="0.2">
      <c r="BC17140" s="6"/>
    </row>
    <row r="17141" spans="55:55" hidden="1" x14ac:dyDescent="0.2">
      <c r="BC17141" s="6"/>
    </row>
    <row r="17142" spans="55:55" hidden="1" x14ac:dyDescent="0.2">
      <c r="BC17142" s="6"/>
    </row>
    <row r="17143" spans="55:55" hidden="1" x14ac:dyDescent="0.2">
      <c r="BC17143" s="6"/>
    </row>
    <row r="17144" spans="55:55" hidden="1" x14ac:dyDescent="0.2">
      <c r="BC17144" s="6"/>
    </row>
    <row r="17145" spans="55:55" hidden="1" x14ac:dyDescent="0.2">
      <c r="BC17145" s="6"/>
    </row>
    <row r="17146" spans="55:55" hidden="1" x14ac:dyDescent="0.2">
      <c r="BC17146" s="6"/>
    </row>
    <row r="17147" spans="55:55" hidden="1" x14ac:dyDescent="0.2">
      <c r="BC17147" s="6"/>
    </row>
    <row r="17148" spans="55:55" hidden="1" x14ac:dyDescent="0.2">
      <c r="BC17148" s="6"/>
    </row>
    <row r="17149" spans="55:55" hidden="1" x14ac:dyDescent="0.2">
      <c r="BC17149" s="6"/>
    </row>
    <row r="17150" spans="55:55" hidden="1" x14ac:dyDescent="0.2">
      <c r="BC17150" s="6"/>
    </row>
    <row r="17151" spans="55:55" hidden="1" x14ac:dyDescent="0.2">
      <c r="BC17151" s="6"/>
    </row>
    <row r="17152" spans="55:55" hidden="1" x14ac:dyDescent="0.2">
      <c r="BC17152" s="6"/>
    </row>
    <row r="17153" spans="55:55" hidden="1" x14ac:dyDescent="0.2">
      <c r="BC17153" s="6"/>
    </row>
    <row r="17154" spans="55:55" hidden="1" x14ac:dyDescent="0.2">
      <c r="BC17154" s="6"/>
    </row>
    <row r="17155" spans="55:55" hidden="1" x14ac:dyDescent="0.2">
      <c r="BC17155" s="6"/>
    </row>
    <row r="17156" spans="55:55" hidden="1" x14ac:dyDescent="0.2">
      <c r="BC17156" s="6"/>
    </row>
    <row r="17157" spans="55:55" hidden="1" x14ac:dyDescent="0.2">
      <c r="BC17157" s="6"/>
    </row>
    <row r="17158" spans="55:55" hidden="1" x14ac:dyDescent="0.2">
      <c r="BC17158" s="6"/>
    </row>
    <row r="17159" spans="55:55" hidden="1" x14ac:dyDescent="0.2">
      <c r="BC17159" s="6"/>
    </row>
    <row r="17160" spans="55:55" hidden="1" x14ac:dyDescent="0.2">
      <c r="BC17160" s="6"/>
    </row>
    <row r="17161" spans="55:55" hidden="1" x14ac:dyDescent="0.2">
      <c r="BC17161" s="6"/>
    </row>
    <row r="17162" spans="55:55" hidden="1" x14ac:dyDescent="0.2">
      <c r="BC17162" s="6"/>
    </row>
    <row r="17163" spans="55:55" hidden="1" x14ac:dyDescent="0.2">
      <c r="BC17163" s="6"/>
    </row>
    <row r="17164" spans="55:55" hidden="1" x14ac:dyDescent="0.2">
      <c r="BC17164" s="6"/>
    </row>
    <row r="17165" spans="55:55" hidden="1" x14ac:dyDescent="0.2">
      <c r="BC17165" s="6"/>
    </row>
    <row r="17166" spans="55:55" hidden="1" x14ac:dyDescent="0.2">
      <c r="BC17166" s="6"/>
    </row>
    <row r="17167" spans="55:55" hidden="1" x14ac:dyDescent="0.2">
      <c r="BC17167" s="6"/>
    </row>
    <row r="17168" spans="55:55" hidden="1" x14ac:dyDescent="0.2">
      <c r="BC17168" s="6"/>
    </row>
    <row r="17169" spans="55:55" hidden="1" x14ac:dyDescent="0.2">
      <c r="BC17169" s="6"/>
    </row>
    <row r="17170" spans="55:55" hidden="1" x14ac:dyDescent="0.2">
      <c r="BC17170" s="6"/>
    </row>
    <row r="17171" spans="55:55" hidden="1" x14ac:dyDescent="0.2">
      <c r="BC17171" s="6"/>
    </row>
    <row r="17172" spans="55:55" hidden="1" x14ac:dyDescent="0.2">
      <c r="BC17172" s="6"/>
    </row>
    <row r="17173" spans="55:55" hidden="1" x14ac:dyDescent="0.2">
      <c r="BC17173" s="6"/>
    </row>
    <row r="17174" spans="55:55" hidden="1" x14ac:dyDescent="0.2">
      <c r="BC17174" s="6"/>
    </row>
    <row r="17175" spans="55:55" hidden="1" x14ac:dyDescent="0.2">
      <c r="BC17175" s="6"/>
    </row>
    <row r="17176" spans="55:55" hidden="1" x14ac:dyDescent="0.2">
      <c r="BC17176" s="6"/>
    </row>
    <row r="17177" spans="55:55" hidden="1" x14ac:dyDescent="0.2">
      <c r="BC17177" s="6"/>
    </row>
    <row r="17178" spans="55:55" hidden="1" x14ac:dyDescent="0.2">
      <c r="BC17178" s="6"/>
    </row>
    <row r="17179" spans="55:55" hidden="1" x14ac:dyDescent="0.2">
      <c r="BC17179" s="6"/>
    </row>
    <row r="17180" spans="55:55" hidden="1" x14ac:dyDescent="0.2">
      <c r="BC17180" s="6"/>
    </row>
    <row r="17181" spans="55:55" hidden="1" x14ac:dyDescent="0.2">
      <c r="BC17181" s="6"/>
    </row>
    <row r="17182" spans="55:55" hidden="1" x14ac:dyDescent="0.2">
      <c r="BC17182" s="6"/>
    </row>
    <row r="17183" spans="55:55" hidden="1" x14ac:dyDescent="0.2">
      <c r="BC17183" s="6"/>
    </row>
    <row r="17184" spans="55:55" hidden="1" x14ac:dyDescent="0.2">
      <c r="BC17184" s="6"/>
    </row>
    <row r="17185" spans="55:55" hidden="1" x14ac:dyDescent="0.2">
      <c r="BC17185" s="6"/>
    </row>
    <row r="17186" spans="55:55" hidden="1" x14ac:dyDescent="0.2">
      <c r="BC17186" s="6"/>
    </row>
    <row r="17187" spans="55:55" hidden="1" x14ac:dyDescent="0.2">
      <c r="BC17187" s="6"/>
    </row>
    <row r="17188" spans="55:55" hidden="1" x14ac:dyDescent="0.2">
      <c r="BC17188" s="6"/>
    </row>
    <row r="17189" spans="55:55" hidden="1" x14ac:dyDescent="0.2">
      <c r="BC17189" s="6"/>
    </row>
    <row r="17190" spans="55:55" hidden="1" x14ac:dyDescent="0.2">
      <c r="BC17190" s="6"/>
    </row>
    <row r="17191" spans="55:55" hidden="1" x14ac:dyDescent="0.2">
      <c r="BC17191" s="6"/>
    </row>
    <row r="17192" spans="55:55" hidden="1" x14ac:dyDescent="0.2">
      <c r="BC17192" s="6"/>
    </row>
    <row r="17193" spans="55:55" hidden="1" x14ac:dyDescent="0.2">
      <c r="BC17193" s="6"/>
    </row>
    <row r="17194" spans="55:55" hidden="1" x14ac:dyDescent="0.2">
      <c r="BC17194" s="6"/>
    </row>
    <row r="17195" spans="55:55" hidden="1" x14ac:dyDescent="0.2">
      <c r="BC17195" s="6"/>
    </row>
    <row r="17196" spans="55:55" hidden="1" x14ac:dyDescent="0.2">
      <c r="BC17196" s="6"/>
    </row>
    <row r="17197" spans="55:55" hidden="1" x14ac:dyDescent="0.2">
      <c r="BC17197" s="6"/>
    </row>
    <row r="17198" spans="55:55" hidden="1" x14ac:dyDescent="0.2">
      <c r="BC17198" s="6"/>
    </row>
    <row r="17199" spans="55:55" hidden="1" x14ac:dyDescent="0.2">
      <c r="BC17199" s="6"/>
    </row>
    <row r="17200" spans="55:55" hidden="1" x14ac:dyDescent="0.2">
      <c r="BC17200" s="6"/>
    </row>
    <row r="17201" spans="55:55" hidden="1" x14ac:dyDescent="0.2">
      <c r="BC17201" s="6"/>
    </row>
    <row r="17202" spans="55:55" hidden="1" x14ac:dyDescent="0.2">
      <c r="BC17202" s="6"/>
    </row>
    <row r="17203" spans="55:55" hidden="1" x14ac:dyDescent="0.2">
      <c r="BC17203" s="6"/>
    </row>
    <row r="17204" spans="55:55" hidden="1" x14ac:dyDescent="0.2">
      <c r="BC17204" s="6"/>
    </row>
    <row r="17205" spans="55:55" hidden="1" x14ac:dyDescent="0.2">
      <c r="BC17205" s="6"/>
    </row>
    <row r="17206" spans="55:55" hidden="1" x14ac:dyDescent="0.2">
      <c r="BC17206" s="6"/>
    </row>
    <row r="17207" spans="55:55" hidden="1" x14ac:dyDescent="0.2">
      <c r="BC17207" s="6"/>
    </row>
    <row r="17208" spans="55:55" hidden="1" x14ac:dyDescent="0.2">
      <c r="BC17208" s="6"/>
    </row>
    <row r="17209" spans="55:55" hidden="1" x14ac:dyDescent="0.2">
      <c r="BC17209" s="6"/>
    </row>
    <row r="17210" spans="55:55" hidden="1" x14ac:dyDescent="0.2">
      <c r="BC17210" s="6"/>
    </row>
    <row r="17211" spans="55:55" hidden="1" x14ac:dyDescent="0.2">
      <c r="BC17211" s="6"/>
    </row>
    <row r="17212" spans="55:55" hidden="1" x14ac:dyDescent="0.2">
      <c r="BC17212" s="6"/>
    </row>
    <row r="17213" spans="55:55" hidden="1" x14ac:dyDescent="0.2">
      <c r="BC17213" s="6"/>
    </row>
    <row r="17214" spans="55:55" hidden="1" x14ac:dyDescent="0.2">
      <c r="BC17214" s="6"/>
    </row>
    <row r="17215" spans="55:55" hidden="1" x14ac:dyDescent="0.2">
      <c r="BC17215" s="6"/>
    </row>
    <row r="17216" spans="55:55" hidden="1" x14ac:dyDescent="0.2">
      <c r="BC17216" s="6"/>
    </row>
    <row r="17217" spans="55:55" hidden="1" x14ac:dyDescent="0.2">
      <c r="BC17217" s="6"/>
    </row>
    <row r="17218" spans="55:55" hidden="1" x14ac:dyDescent="0.2">
      <c r="BC17218" s="6"/>
    </row>
    <row r="17219" spans="55:55" hidden="1" x14ac:dyDescent="0.2">
      <c r="BC17219" s="6"/>
    </row>
    <row r="17220" spans="55:55" hidden="1" x14ac:dyDescent="0.2">
      <c r="BC17220" s="6"/>
    </row>
    <row r="17221" spans="55:55" hidden="1" x14ac:dyDescent="0.2">
      <c r="BC17221" s="6"/>
    </row>
    <row r="17222" spans="55:55" hidden="1" x14ac:dyDescent="0.2">
      <c r="BC17222" s="6"/>
    </row>
    <row r="17223" spans="55:55" hidden="1" x14ac:dyDescent="0.2">
      <c r="BC17223" s="6"/>
    </row>
    <row r="17224" spans="55:55" hidden="1" x14ac:dyDescent="0.2">
      <c r="BC17224" s="6"/>
    </row>
    <row r="17225" spans="55:55" hidden="1" x14ac:dyDescent="0.2">
      <c r="BC17225" s="6"/>
    </row>
    <row r="17226" spans="55:55" hidden="1" x14ac:dyDescent="0.2">
      <c r="BC17226" s="6"/>
    </row>
    <row r="17227" spans="55:55" hidden="1" x14ac:dyDescent="0.2">
      <c r="BC17227" s="6"/>
    </row>
    <row r="17228" spans="55:55" hidden="1" x14ac:dyDescent="0.2">
      <c r="BC17228" s="6"/>
    </row>
    <row r="17229" spans="55:55" hidden="1" x14ac:dyDescent="0.2">
      <c r="BC17229" s="6"/>
    </row>
    <row r="17230" spans="55:55" hidden="1" x14ac:dyDescent="0.2">
      <c r="BC17230" s="6"/>
    </row>
    <row r="17231" spans="55:55" hidden="1" x14ac:dyDescent="0.2">
      <c r="BC17231" s="6"/>
    </row>
    <row r="17232" spans="55:55" hidden="1" x14ac:dyDescent="0.2">
      <c r="BC17232" s="6"/>
    </row>
    <row r="17233" spans="55:55" hidden="1" x14ac:dyDescent="0.2">
      <c r="BC17233" s="6"/>
    </row>
    <row r="17234" spans="55:55" hidden="1" x14ac:dyDescent="0.2">
      <c r="BC17234" s="6"/>
    </row>
    <row r="17235" spans="55:55" hidden="1" x14ac:dyDescent="0.2">
      <c r="BC17235" s="6"/>
    </row>
    <row r="17236" spans="55:55" hidden="1" x14ac:dyDescent="0.2">
      <c r="BC17236" s="6"/>
    </row>
    <row r="17237" spans="55:55" hidden="1" x14ac:dyDescent="0.2">
      <c r="BC17237" s="6"/>
    </row>
    <row r="17238" spans="55:55" hidden="1" x14ac:dyDescent="0.2">
      <c r="BC17238" s="6"/>
    </row>
    <row r="17239" spans="55:55" hidden="1" x14ac:dyDescent="0.2">
      <c r="BC17239" s="6"/>
    </row>
    <row r="17240" spans="55:55" hidden="1" x14ac:dyDescent="0.2">
      <c r="BC17240" s="6"/>
    </row>
    <row r="17241" spans="55:55" hidden="1" x14ac:dyDescent="0.2">
      <c r="BC17241" s="6"/>
    </row>
    <row r="17242" spans="55:55" hidden="1" x14ac:dyDescent="0.2">
      <c r="BC17242" s="6"/>
    </row>
    <row r="17243" spans="55:55" hidden="1" x14ac:dyDescent="0.2">
      <c r="BC17243" s="6"/>
    </row>
    <row r="17244" spans="55:55" hidden="1" x14ac:dyDescent="0.2">
      <c r="BC17244" s="6"/>
    </row>
    <row r="17245" spans="55:55" hidden="1" x14ac:dyDescent="0.2">
      <c r="BC17245" s="6"/>
    </row>
    <row r="17246" spans="55:55" hidden="1" x14ac:dyDescent="0.2">
      <c r="BC17246" s="6"/>
    </row>
    <row r="17247" spans="55:55" hidden="1" x14ac:dyDescent="0.2">
      <c r="BC17247" s="6"/>
    </row>
    <row r="17248" spans="55:55" hidden="1" x14ac:dyDescent="0.2">
      <c r="BC17248" s="6"/>
    </row>
    <row r="17249" spans="55:55" hidden="1" x14ac:dyDescent="0.2">
      <c r="BC17249" s="6"/>
    </row>
    <row r="17250" spans="55:55" hidden="1" x14ac:dyDescent="0.2">
      <c r="BC17250" s="6"/>
    </row>
    <row r="17251" spans="55:55" hidden="1" x14ac:dyDescent="0.2">
      <c r="BC17251" s="6"/>
    </row>
    <row r="17252" spans="55:55" hidden="1" x14ac:dyDescent="0.2">
      <c r="BC17252" s="6"/>
    </row>
    <row r="17253" spans="55:55" hidden="1" x14ac:dyDescent="0.2">
      <c r="BC17253" s="6"/>
    </row>
    <row r="17254" spans="55:55" hidden="1" x14ac:dyDescent="0.2">
      <c r="BC17254" s="6"/>
    </row>
    <row r="17255" spans="55:55" hidden="1" x14ac:dyDescent="0.2">
      <c r="BC17255" s="6"/>
    </row>
    <row r="17256" spans="55:55" hidden="1" x14ac:dyDescent="0.2">
      <c r="BC17256" s="6"/>
    </row>
    <row r="17257" spans="55:55" hidden="1" x14ac:dyDescent="0.2">
      <c r="BC17257" s="6"/>
    </row>
    <row r="17258" spans="55:55" hidden="1" x14ac:dyDescent="0.2">
      <c r="BC17258" s="6"/>
    </row>
    <row r="17259" spans="55:55" hidden="1" x14ac:dyDescent="0.2">
      <c r="BC17259" s="6"/>
    </row>
    <row r="17260" spans="55:55" hidden="1" x14ac:dyDescent="0.2">
      <c r="BC17260" s="6"/>
    </row>
    <row r="17261" spans="55:55" hidden="1" x14ac:dyDescent="0.2">
      <c r="BC17261" s="6"/>
    </row>
    <row r="17262" spans="55:55" hidden="1" x14ac:dyDescent="0.2">
      <c r="BC17262" s="6"/>
    </row>
    <row r="17263" spans="55:55" hidden="1" x14ac:dyDescent="0.2">
      <c r="BC17263" s="6"/>
    </row>
    <row r="17264" spans="55:55" hidden="1" x14ac:dyDescent="0.2">
      <c r="BC17264" s="6"/>
    </row>
    <row r="17265" spans="55:55" hidden="1" x14ac:dyDescent="0.2">
      <c r="BC17265" s="6"/>
    </row>
    <row r="17266" spans="55:55" hidden="1" x14ac:dyDescent="0.2">
      <c r="BC17266" s="6"/>
    </row>
    <row r="17267" spans="55:55" hidden="1" x14ac:dyDescent="0.2">
      <c r="BC17267" s="6"/>
    </row>
    <row r="17268" spans="55:55" hidden="1" x14ac:dyDescent="0.2">
      <c r="BC17268" s="6"/>
    </row>
    <row r="17269" spans="55:55" hidden="1" x14ac:dyDescent="0.2">
      <c r="BC17269" s="6"/>
    </row>
    <row r="17270" spans="55:55" hidden="1" x14ac:dyDescent="0.2">
      <c r="BC17270" s="6"/>
    </row>
    <row r="17271" spans="55:55" hidden="1" x14ac:dyDescent="0.2">
      <c r="BC17271" s="6"/>
    </row>
    <row r="17272" spans="55:55" hidden="1" x14ac:dyDescent="0.2">
      <c r="BC17272" s="6"/>
    </row>
    <row r="17273" spans="55:55" hidden="1" x14ac:dyDescent="0.2">
      <c r="BC17273" s="6"/>
    </row>
    <row r="17274" spans="55:55" hidden="1" x14ac:dyDescent="0.2">
      <c r="BC17274" s="6"/>
    </row>
    <row r="17275" spans="55:55" hidden="1" x14ac:dyDescent="0.2">
      <c r="BC17275" s="6"/>
    </row>
    <row r="17276" spans="55:55" hidden="1" x14ac:dyDescent="0.2">
      <c r="BC17276" s="6"/>
    </row>
    <row r="17277" spans="55:55" hidden="1" x14ac:dyDescent="0.2">
      <c r="BC17277" s="6"/>
    </row>
    <row r="17278" spans="55:55" hidden="1" x14ac:dyDescent="0.2">
      <c r="BC17278" s="6"/>
    </row>
    <row r="17279" spans="55:55" hidden="1" x14ac:dyDescent="0.2">
      <c r="BC17279" s="6"/>
    </row>
    <row r="17280" spans="55:55" hidden="1" x14ac:dyDescent="0.2">
      <c r="BC17280" s="6"/>
    </row>
    <row r="17281" spans="55:55" hidden="1" x14ac:dyDescent="0.2">
      <c r="BC17281" s="6"/>
    </row>
    <row r="17282" spans="55:55" hidden="1" x14ac:dyDescent="0.2">
      <c r="BC17282" s="6"/>
    </row>
    <row r="17283" spans="55:55" hidden="1" x14ac:dyDescent="0.2">
      <c r="BC17283" s="6"/>
    </row>
    <row r="17284" spans="55:55" hidden="1" x14ac:dyDescent="0.2">
      <c r="BC17284" s="6"/>
    </row>
    <row r="17285" spans="55:55" hidden="1" x14ac:dyDescent="0.2">
      <c r="BC17285" s="6"/>
    </row>
    <row r="17286" spans="55:55" hidden="1" x14ac:dyDescent="0.2">
      <c r="BC17286" s="6"/>
    </row>
    <row r="17287" spans="55:55" hidden="1" x14ac:dyDescent="0.2">
      <c r="BC17287" s="6"/>
    </row>
    <row r="17288" spans="55:55" hidden="1" x14ac:dyDescent="0.2">
      <c r="BC17288" s="6"/>
    </row>
    <row r="17289" spans="55:55" hidden="1" x14ac:dyDescent="0.2">
      <c r="BC17289" s="6"/>
    </row>
    <row r="17290" spans="55:55" hidden="1" x14ac:dyDescent="0.2">
      <c r="BC17290" s="6"/>
    </row>
    <row r="17291" spans="55:55" hidden="1" x14ac:dyDescent="0.2">
      <c r="BC17291" s="6"/>
    </row>
    <row r="17292" spans="55:55" hidden="1" x14ac:dyDescent="0.2">
      <c r="BC17292" s="6"/>
    </row>
    <row r="17293" spans="55:55" hidden="1" x14ac:dyDescent="0.2">
      <c r="BC17293" s="6"/>
    </row>
    <row r="17294" spans="55:55" hidden="1" x14ac:dyDescent="0.2">
      <c r="BC17294" s="6"/>
    </row>
    <row r="17295" spans="55:55" hidden="1" x14ac:dyDescent="0.2">
      <c r="BC17295" s="6"/>
    </row>
    <row r="17296" spans="55:55" hidden="1" x14ac:dyDescent="0.2">
      <c r="BC17296" s="6"/>
    </row>
    <row r="17297" spans="55:55" hidden="1" x14ac:dyDescent="0.2">
      <c r="BC17297" s="6"/>
    </row>
    <row r="17298" spans="55:55" hidden="1" x14ac:dyDescent="0.2">
      <c r="BC17298" s="6"/>
    </row>
    <row r="17299" spans="55:55" hidden="1" x14ac:dyDescent="0.2">
      <c r="BC17299" s="6"/>
    </row>
    <row r="17300" spans="55:55" hidden="1" x14ac:dyDescent="0.2">
      <c r="BC17300" s="6"/>
    </row>
    <row r="17301" spans="55:55" hidden="1" x14ac:dyDescent="0.2">
      <c r="BC17301" s="6"/>
    </row>
    <row r="17302" spans="55:55" hidden="1" x14ac:dyDescent="0.2">
      <c r="BC17302" s="6"/>
    </row>
    <row r="17303" spans="55:55" hidden="1" x14ac:dyDescent="0.2">
      <c r="BC17303" s="6"/>
    </row>
    <row r="17304" spans="55:55" hidden="1" x14ac:dyDescent="0.2">
      <c r="BC17304" s="6"/>
    </row>
    <row r="17305" spans="55:55" hidden="1" x14ac:dyDescent="0.2">
      <c r="BC17305" s="6"/>
    </row>
    <row r="17306" spans="55:55" hidden="1" x14ac:dyDescent="0.2">
      <c r="BC17306" s="6"/>
    </row>
    <row r="17307" spans="55:55" hidden="1" x14ac:dyDescent="0.2">
      <c r="BC17307" s="6"/>
    </row>
    <row r="17308" spans="55:55" hidden="1" x14ac:dyDescent="0.2">
      <c r="BC17308" s="6"/>
    </row>
    <row r="17309" spans="55:55" hidden="1" x14ac:dyDescent="0.2">
      <c r="BC17309" s="6"/>
    </row>
    <row r="17310" spans="55:55" hidden="1" x14ac:dyDescent="0.2">
      <c r="BC17310" s="6"/>
    </row>
    <row r="17311" spans="55:55" hidden="1" x14ac:dyDescent="0.2">
      <c r="BC17311" s="6"/>
    </row>
    <row r="17312" spans="55:55" hidden="1" x14ac:dyDescent="0.2">
      <c r="BC17312" s="6"/>
    </row>
    <row r="17313" spans="55:55" hidden="1" x14ac:dyDescent="0.2">
      <c r="BC17313" s="6"/>
    </row>
    <row r="17314" spans="55:55" hidden="1" x14ac:dyDescent="0.2">
      <c r="BC17314" s="6"/>
    </row>
    <row r="17315" spans="55:55" hidden="1" x14ac:dyDescent="0.2">
      <c r="BC17315" s="6"/>
    </row>
    <row r="17316" spans="55:55" hidden="1" x14ac:dyDescent="0.2">
      <c r="BC17316" s="6"/>
    </row>
    <row r="17317" spans="55:55" hidden="1" x14ac:dyDescent="0.2">
      <c r="BC17317" s="6"/>
    </row>
    <row r="17318" spans="55:55" hidden="1" x14ac:dyDescent="0.2">
      <c r="BC17318" s="6"/>
    </row>
    <row r="17319" spans="55:55" hidden="1" x14ac:dyDescent="0.2">
      <c r="BC17319" s="6"/>
    </row>
    <row r="17320" spans="55:55" hidden="1" x14ac:dyDescent="0.2">
      <c r="BC17320" s="6"/>
    </row>
    <row r="17321" spans="55:55" hidden="1" x14ac:dyDescent="0.2">
      <c r="BC17321" s="6"/>
    </row>
    <row r="17322" spans="55:55" hidden="1" x14ac:dyDescent="0.2">
      <c r="BC17322" s="6"/>
    </row>
    <row r="17323" spans="55:55" hidden="1" x14ac:dyDescent="0.2">
      <c r="BC17323" s="6"/>
    </row>
    <row r="17324" spans="55:55" hidden="1" x14ac:dyDescent="0.2">
      <c r="BC17324" s="6"/>
    </row>
    <row r="17325" spans="55:55" hidden="1" x14ac:dyDescent="0.2">
      <c r="BC17325" s="6"/>
    </row>
    <row r="17326" spans="55:55" hidden="1" x14ac:dyDescent="0.2">
      <c r="BC17326" s="6"/>
    </row>
    <row r="17327" spans="55:55" hidden="1" x14ac:dyDescent="0.2">
      <c r="BC17327" s="6"/>
    </row>
    <row r="17328" spans="55:55" hidden="1" x14ac:dyDescent="0.2">
      <c r="BC17328" s="6"/>
    </row>
    <row r="17329" spans="55:55" hidden="1" x14ac:dyDescent="0.2">
      <c r="BC17329" s="6"/>
    </row>
    <row r="17330" spans="55:55" hidden="1" x14ac:dyDescent="0.2">
      <c r="BC17330" s="6"/>
    </row>
    <row r="17331" spans="55:55" hidden="1" x14ac:dyDescent="0.2">
      <c r="BC17331" s="6"/>
    </row>
    <row r="17332" spans="55:55" hidden="1" x14ac:dyDescent="0.2">
      <c r="BC17332" s="6"/>
    </row>
    <row r="17333" spans="55:55" hidden="1" x14ac:dyDescent="0.2">
      <c r="BC17333" s="6"/>
    </row>
    <row r="17334" spans="55:55" hidden="1" x14ac:dyDescent="0.2">
      <c r="BC17334" s="6"/>
    </row>
    <row r="17335" spans="55:55" hidden="1" x14ac:dyDescent="0.2">
      <c r="BC17335" s="6"/>
    </row>
    <row r="17336" spans="55:55" hidden="1" x14ac:dyDescent="0.2">
      <c r="BC17336" s="6"/>
    </row>
    <row r="17337" spans="55:55" hidden="1" x14ac:dyDescent="0.2">
      <c r="BC17337" s="6"/>
    </row>
    <row r="17338" spans="55:55" hidden="1" x14ac:dyDescent="0.2">
      <c r="BC17338" s="6"/>
    </row>
    <row r="17339" spans="55:55" hidden="1" x14ac:dyDescent="0.2">
      <c r="BC17339" s="6"/>
    </row>
    <row r="17340" spans="55:55" hidden="1" x14ac:dyDescent="0.2">
      <c r="BC17340" s="6"/>
    </row>
    <row r="17341" spans="55:55" hidden="1" x14ac:dyDescent="0.2">
      <c r="BC17341" s="6"/>
    </row>
    <row r="17342" spans="55:55" hidden="1" x14ac:dyDescent="0.2">
      <c r="BC17342" s="6"/>
    </row>
    <row r="17343" spans="55:55" hidden="1" x14ac:dyDescent="0.2">
      <c r="BC17343" s="6"/>
    </row>
    <row r="17344" spans="55:55" hidden="1" x14ac:dyDescent="0.2">
      <c r="BC17344" s="6"/>
    </row>
    <row r="17345" spans="55:55" hidden="1" x14ac:dyDescent="0.2">
      <c r="BC17345" s="6"/>
    </row>
    <row r="17346" spans="55:55" hidden="1" x14ac:dyDescent="0.2">
      <c r="BC17346" s="6"/>
    </row>
    <row r="17347" spans="55:55" hidden="1" x14ac:dyDescent="0.2">
      <c r="BC17347" s="6"/>
    </row>
    <row r="17348" spans="55:55" hidden="1" x14ac:dyDescent="0.2">
      <c r="BC17348" s="6"/>
    </row>
    <row r="17349" spans="55:55" hidden="1" x14ac:dyDescent="0.2">
      <c r="BC17349" s="6"/>
    </row>
    <row r="17350" spans="55:55" hidden="1" x14ac:dyDescent="0.2">
      <c r="BC17350" s="6"/>
    </row>
    <row r="17351" spans="55:55" hidden="1" x14ac:dyDescent="0.2">
      <c r="BC17351" s="6"/>
    </row>
    <row r="17352" spans="55:55" hidden="1" x14ac:dyDescent="0.2">
      <c r="BC17352" s="6"/>
    </row>
    <row r="17353" spans="55:55" hidden="1" x14ac:dyDescent="0.2">
      <c r="BC17353" s="6"/>
    </row>
    <row r="17354" spans="55:55" hidden="1" x14ac:dyDescent="0.2">
      <c r="BC17354" s="6"/>
    </row>
    <row r="17355" spans="55:55" hidden="1" x14ac:dyDescent="0.2">
      <c r="BC17355" s="6"/>
    </row>
    <row r="17356" spans="55:55" hidden="1" x14ac:dyDescent="0.2">
      <c r="BC17356" s="6"/>
    </row>
    <row r="17357" spans="55:55" hidden="1" x14ac:dyDescent="0.2">
      <c r="BC17357" s="6"/>
    </row>
    <row r="17358" spans="55:55" hidden="1" x14ac:dyDescent="0.2">
      <c r="BC17358" s="6"/>
    </row>
    <row r="17359" spans="55:55" hidden="1" x14ac:dyDescent="0.2">
      <c r="BC17359" s="6"/>
    </row>
    <row r="17360" spans="55:55" hidden="1" x14ac:dyDescent="0.2">
      <c r="BC17360" s="6"/>
    </row>
    <row r="17361" spans="55:55" hidden="1" x14ac:dyDescent="0.2">
      <c r="BC17361" s="6"/>
    </row>
    <row r="17362" spans="55:55" hidden="1" x14ac:dyDescent="0.2">
      <c r="BC17362" s="6"/>
    </row>
    <row r="17363" spans="55:55" hidden="1" x14ac:dyDescent="0.2">
      <c r="BC17363" s="6"/>
    </row>
    <row r="17364" spans="55:55" hidden="1" x14ac:dyDescent="0.2">
      <c r="BC17364" s="6"/>
    </row>
    <row r="17365" spans="55:55" hidden="1" x14ac:dyDescent="0.2">
      <c r="BC17365" s="6"/>
    </row>
    <row r="17366" spans="55:55" hidden="1" x14ac:dyDescent="0.2">
      <c r="BC17366" s="6"/>
    </row>
    <row r="17367" spans="55:55" hidden="1" x14ac:dyDescent="0.2">
      <c r="BC17367" s="6"/>
    </row>
    <row r="17368" spans="55:55" hidden="1" x14ac:dyDescent="0.2">
      <c r="BC17368" s="6"/>
    </row>
    <row r="17369" spans="55:55" hidden="1" x14ac:dyDescent="0.2">
      <c r="BC17369" s="6"/>
    </row>
    <row r="17370" spans="55:55" hidden="1" x14ac:dyDescent="0.2">
      <c r="BC17370" s="6"/>
    </row>
    <row r="17371" spans="55:55" hidden="1" x14ac:dyDescent="0.2">
      <c r="BC17371" s="6"/>
    </row>
    <row r="17372" spans="55:55" hidden="1" x14ac:dyDescent="0.2">
      <c r="BC17372" s="6"/>
    </row>
    <row r="17373" spans="55:55" hidden="1" x14ac:dyDescent="0.2">
      <c r="BC17373" s="6"/>
    </row>
    <row r="17374" spans="55:55" hidden="1" x14ac:dyDescent="0.2">
      <c r="BC17374" s="6"/>
    </row>
    <row r="17375" spans="55:55" hidden="1" x14ac:dyDescent="0.2">
      <c r="BC17375" s="6"/>
    </row>
    <row r="17376" spans="55:55" hidden="1" x14ac:dyDescent="0.2">
      <c r="BC17376" s="6"/>
    </row>
    <row r="17377" spans="55:55" hidden="1" x14ac:dyDescent="0.2">
      <c r="BC17377" s="6"/>
    </row>
    <row r="17378" spans="55:55" hidden="1" x14ac:dyDescent="0.2">
      <c r="BC17378" s="6"/>
    </row>
    <row r="17379" spans="55:55" hidden="1" x14ac:dyDescent="0.2">
      <c r="BC17379" s="6"/>
    </row>
    <row r="17380" spans="55:55" hidden="1" x14ac:dyDescent="0.2">
      <c r="BC17380" s="6"/>
    </row>
    <row r="17381" spans="55:55" hidden="1" x14ac:dyDescent="0.2">
      <c r="BC17381" s="6"/>
    </row>
    <row r="17382" spans="55:55" hidden="1" x14ac:dyDescent="0.2">
      <c r="BC17382" s="6"/>
    </row>
    <row r="17383" spans="55:55" hidden="1" x14ac:dyDescent="0.2">
      <c r="BC17383" s="6"/>
    </row>
    <row r="17384" spans="55:55" hidden="1" x14ac:dyDescent="0.2">
      <c r="BC17384" s="6"/>
    </row>
    <row r="17385" spans="55:55" hidden="1" x14ac:dyDescent="0.2">
      <c r="BC17385" s="6"/>
    </row>
    <row r="17386" spans="55:55" hidden="1" x14ac:dyDescent="0.2">
      <c r="BC17386" s="6"/>
    </row>
    <row r="17387" spans="55:55" hidden="1" x14ac:dyDescent="0.2">
      <c r="BC17387" s="6"/>
    </row>
    <row r="17388" spans="55:55" hidden="1" x14ac:dyDescent="0.2">
      <c r="BC17388" s="6"/>
    </row>
    <row r="17389" spans="55:55" hidden="1" x14ac:dyDescent="0.2">
      <c r="BC17389" s="6"/>
    </row>
    <row r="17390" spans="55:55" hidden="1" x14ac:dyDescent="0.2">
      <c r="BC17390" s="6"/>
    </row>
    <row r="17391" spans="55:55" hidden="1" x14ac:dyDescent="0.2">
      <c r="BC17391" s="6"/>
    </row>
    <row r="17392" spans="55:55" hidden="1" x14ac:dyDescent="0.2">
      <c r="BC17392" s="6"/>
    </row>
    <row r="17393" spans="55:55" hidden="1" x14ac:dyDescent="0.2">
      <c r="BC17393" s="6"/>
    </row>
    <row r="17394" spans="55:55" hidden="1" x14ac:dyDescent="0.2">
      <c r="BC17394" s="6"/>
    </row>
    <row r="17395" spans="55:55" hidden="1" x14ac:dyDescent="0.2">
      <c r="BC17395" s="6"/>
    </row>
    <row r="17396" spans="55:55" hidden="1" x14ac:dyDescent="0.2">
      <c r="BC17396" s="6"/>
    </row>
    <row r="17397" spans="55:55" hidden="1" x14ac:dyDescent="0.2">
      <c r="BC17397" s="6"/>
    </row>
    <row r="17398" spans="55:55" hidden="1" x14ac:dyDescent="0.2">
      <c r="BC17398" s="6"/>
    </row>
    <row r="17399" spans="55:55" hidden="1" x14ac:dyDescent="0.2">
      <c r="BC17399" s="6"/>
    </row>
    <row r="17400" spans="55:55" hidden="1" x14ac:dyDescent="0.2">
      <c r="BC17400" s="6"/>
    </row>
    <row r="17401" spans="55:55" hidden="1" x14ac:dyDescent="0.2">
      <c r="BC17401" s="6"/>
    </row>
    <row r="17402" spans="55:55" hidden="1" x14ac:dyDescent="0.2">
      <c r="BC17402" s="6"/>
    </row>
    <row r="17403" spans="55:55" hidden="1" x14ac:dyDescent="0.2">
      <c r="BC17403" s="6"/>
    </row>
    <row r="17404" spans="55:55" hidden="1" x14ac:dyDescent="0.2">
      <c r="BC17404" s="6"/>
    </row>
    <row r="17405" spans="55:55" hidden="1" x14ac:dyDescent="0.2">
      <c r="BC17405" s="6"/>
    </row>
    <row r="17406" spans="55:55" hidden="1" x14ac:dyDescent="0.2">
      <c r="BC17406" s="6"/>
    </row>
    <row r="17407" spans="55:55" hidden="1" x14ac:dyDescent="0.2">
      <c r="BC17407" s="6"/>
    </row>
    <row r="17408" spans="55:55" hidden="1" x14ac:dyDescent="0.2">
      <c r="BC17408" s="6"/>
    </row>
    <row r="17409" spans="55:55" hidden="1" x14ac:dyDescent="0.2">
      <c r="BC17409" s="6"/>
    </row>
    <row r="17410" spans="55:55" hidden="1" x14ac:dyDescent="0.2">
      <c r="BC17410" s="6"/>
    </row>
    <row r="17411" spans="55:55" hidden="1" x14ac:dyDescent="0.2">
      <c r="BC17411" s="6"/>
    </row>
    <row r="17412" spans="55:55" hidden="1" x14ac:dyDescent="0.2">
      <c r="BC17412" s="6"/>
    </row>
    <row r="17413" spans="55:55" hidden="1" x14ac:dyDescent="0.2">
      <c r="BC17413" s="6"/>
    </row>
    <row r="17414" spans="55:55" hidden="1" x14ac:dyDescent="0.2">
      <c r="BC17414" s="6"/>
    </row>
    <row r="17415" spans="55:55" hidden="1" x14ac:dyDescent="0.2">
      <c r="BC17415" s="6"/>
    </row>
    <row r="17416" spans="55:55" hidden="1" x14ac:dyDescent="0.2">
      <c r="BC17416" s="6"/>
    </row>
    <row r="17417" spans="55:55" hidden="1" x14ac:dyDescent="0.2">
      <c r="BC17417" s="6"/>
    </row>
    <row r="17418" spans="55:55" hidden="1" x14ac:dyDescent="0.2">
      <c r="BC17418" s="6"/>
    </row>
    <row r="17419" spans="55:55" hidden="1" x14ac:dyDescent="0.2">
      <c r="BC17419" s="6"/>
    </row>
    <row r="17420" spans="55:55" hidden="1" x14ac:dyDescent="0.2">
      <c r="BC17420" s="6"/>
    </row>
    <row r="17421" spans="55:55" hidden="1" x14ac:dyDescent="0.2">
      <c r="BC17421" s="6"/>
    </row>
    <row r="17422" spans="55:55" hidden="1" x14ac:dyDescent="0.2">
      <c r="BC17422" s="6"/>
    </row>
    <row r="17423" spans="55:55" hidden="1" x14ac:dyDescent="0.2">
      <c r="BC17423" s="6"/>
    </row>
    <row r="17424" spans="55:55" hidden="1" x14ac:dyDescent="0.2">
      <c r="BC17424" s="6"/>
    </row>
    <row r="17425" spans="55:55" hidden="1" x14ac:dyDescent="0.2">
      <c r="BC17425" s="6"/>
    </row>
    <row r="17426" spans="55:55" hidden="1" x14ac:dyDescent="0.2">
      <c r="BC17426" s="6"/>
    </row>
    <row r="17427" spans="55:55" hidden="1" x14ac:dyDescent="0.2">
      <c r="BC17427" s="6"/>
    </row>
    <row r="17428" spans="55:55" hidden="1" x14ac:dyDescent="0.2">
      <c r="BC17428" s="6"/>
    </row>
    <row r="17429" spans="55:55" hidden="1" x14ac:dyDescent="0.2">
      <c r="BC17429" s="6"/>
    </row>
    <row r="17430" spans="55:55" hidden="1" x14ac:dyDescent="0.2">
      <c r="BC17430" s="6"/>
    </row>
    <row r="17431" spans="55:55" hidden="1" x14ac:dyDescent="0.2">
      <c r="BC17431" s="6"/>
    </row>
    <row r="17432" spans="55:55" hidden="1" x14ac:dyDescent="0.2">
      <c r="BC17432" s="6"/>
    </row>
    <row r="17433" spans="55:55" hidden="1" x14ac:dyDescent="0.2">
      <c r="BC17433" s="6"/>
    </row>
    <row r="17434" spans="55:55" hidden="1" x14ac:dyDescent="0.2">
      <c r="BC17434" s="6"/>
    </row>
    <row r="17435" spans="55:55" hidden="1" x14ac:dyDescent="0.2">
      <c r="BC17435" s="6"/>
    </row>
    <row r="17436" spans="55:55" hidden="1" x14ac:dyDescent="0.2">
      <c r="BC17436" s="6"/>
    </row>
    <row r="17437" spans="55:55" hidden="1" x14ac:dyDescent="0.2">
      <c r="BC17437" s="6"/>
    </row>
    <row r="17438" spans="55:55" hidden="1" x14ac:dyDescent="0.2">
      <c r="BC17438" s="6"/>
    </row>
    <row r="17439" spans="55:55" hidden="1" x14ac:dyDescent="0.2">
      <c r="BC17439" s="6"/>
    </row>
    <row r="17440" spans="55:55" hidden="1" x14ac:dyDescent="0.2">
      <c r="BC17440" s="6"/>
    </row>
    <row r="17441" spans="55:55" hidden="1" x14ac:dyDescent="0.2">
      <c r="BC17441" s="6"/>
    </row>
    <row r="17442" spans="55:55" hidden="1" x14ac:dyDescent="0.2">
      <c r="BC17442" s="6"/>
    </row>
    <row r="17443" spans="55:55" hidden="1" x14ac:dyDescent="0.2">
      <c r="BC17443" s="6"/>
    </row>
    <row r="17444" spans="55:55" hidden="1" x14ac:dyDescent="0.2">
      <c r="BC17444" s="6"/>
    </row>
    <row r="17445" spans="55:55" hidden="1" x14ac:dyDescent="0.2">
      <c r="BC17445" s="6"/>
    </row>
    <row r="17446" spans="55:55" hidden="1" x14ac:dyDescent="0.2">
      <c r="BC17446" s="6"/>
    </row>
    <row r="17447" spans="55:55" hidden="1" x14ac:dyDescent="0.2">
      <c r="BC17447" s="6"/>
    </row>
    <row r="17448" spans="55:55" hidden="1" x14ac:dyDescent="0.2">
      <c r="BC17448" s="6"/>
    </row>
    <row r="17449" spans="55:55" hidden="1" x14ac:dyDescent="0.2">
      <c r="BC17449" s="6"/>
    </row>
    <row r="17450" spans="55:55" hidden="1" x14ac:dyDescent="0.2">
      <c r="BC17450" s="6"/>
    </row>
    <row r="17451" spans="55:55" hidden="1" x14ac:dyDescent="0.2">
      <c r="BC17451" s="6"/>
    </row>
    <row r="17452" spans="55:55" hidden="1" x14ac:dyDescent="0.2">
      <c r="BC17452" s="6"/>
    </row>
    <row r="17453" spans="55:55" hidden="1" x14ac:dyDescent="0.2">
      <c r="BC17453" s="6"/>
    </row>
    <row r="17454" spans="55:55" hidden="1" x14ac:dyDescent="0.2">
      <c r="BC17454" s="6"/>
    </row>
    <row r="17455" spans="55:55" hidden="1" x14ac:dyDescent="0.2">
      <c r="BC17455" s="6"/>
    </row>
    <row r="17456" spans="55:55" hidden="1" x14ac:dyDescent="0.2">
      <c r="BC17456" s="6"/>
    </row>
    <row r="17457" spans="55:55" hidden="1" x14ac:dyDescent="0.2">
      <c r="BC17457" s="6"/>
    </row>
    <row r="17458" spans="55:55" hidden="1" x14ac:dyDescent="0.2">
      <c r="BC17458" s="6"/>
    </row>
    <row r="17459" spans="55:55" hidden="1" x14ac:dyDescent="0.2">
      <c r="BC17459" s="6"/>
    </row>
    <row r="17460" spans="55:55" hidden="1" x14ac:dyDescent="0.2">
      <c r="BC17460" s="6"/>
    </row>
    <row r="17461" spans="55:55" hidden="1" x14ac:dyDescent="0.2">
      <c r="BC17461" s="6"/>
    </row>
    <row r="17462" spans="55:55" hidden="1" x14ac:dyDescent="0.2">
      <c r="BC17462" s="6"/>
    </row>
    <row r="17463" spans="55:55" hidden="1" x14ac:dyDescent="0.2">
      <c r="BC17463" s="6"/>
    </row>
    <row r="17464" spans="55:55" hidden="1" x14ac:dyDescent="0.2">
      <c r="BC17464" s="6"/>
    </row>
    <row r="17465" spans="55:55" hidden="1" x14ac:dyDescent="0.2">
      <c r="BC17465" s="6"/>
    </row>
    <row r="17466" spans="55:55" hidden="1" x14ac:dyDescent="0.2">
      <c r="BC17466" s="6"/>
    </row>
    <row r="17467" spans="55:55" hidden="1" x14ac:dyDescent="0.2">
      <c r="BC17467" s="6"/>
    </row>
    <row r="17468" spans="55:55" hidden="1" x14ac:dyDescent="0.2">
      <c r="BC17468" s="6"/>
    </row>
    <row r="17469" spans="55:55" hidden="1" x14ac:dyDescent="0.2">
      <c r="BC17469" s="6"/>
    </row>
    <row r="17470" spans="55:55" hidden="1" x14ac:dyDescent="0.2">
      <c r="BC17470" s="6"/>
    </row>
    <row r="17471" spans="55:55" hidden="1" x14ac:dyDescent="0.2">
      <c r="BC17471" s="6"/>
    </row>
    <row r="17472" spans="55:55" hidden="1" x14ac:dyDescent="0.2">
      <c r="BC17472" s="6"/>
    </row>
    <row r="17473" spans="55:55" hidden="1" x14ac:dyDescent="0.2">
      <c r="BC17473" s="6"/>
    </row>
    <row r="17474" spans="55:55" hidden="1" x14ac:dyDescent="0.2">
      <c r="BC17474" s="6"/>
    </row>
    <row r="17475" spans="55:55" hidden="1" x14ac:dyDescent="0.2">
      <c r="BC17475" s="6"/>
    </row>
    <row r="17476" spans="55:55" hidden="1" x14ac:dyDescent="0.2">
      <c r="BC17476" s="6"/>
    </row>
    <row r="17477" spans="55:55" hidden="1" x14ac:dyDescent="0.2">
      <c r="BC17477" s="6"/>
    </row>
    <row r="17478" spans="55:55" hidden="1" x14ac:dyDescent="0.2">
      <c r="BC17478" s="6"/>
    </row>
    <row r="17479" spans="55:55" hidden="1" x14ac:dyDescent="0.2">
      <c r="BC17479" s="6"/>
    </row>
    <row r="17480" spans="55:55" hidden="1" x14ac:dyDescent="0.2">
      <c r="BC17480" s="6"/>
    </row>
    <row r="17481" spans="55:55" hidden="1" x14ac:dyDescent="0.2">
      <c r="BC17481" s="6"/>
    </row>
    <row r="17482" spans="55:55" hidden="1" x14ac:dyDescent="0.2">
      <c r="BC17482" s="6"/>
    </row>
    <row r="17483" spans="55:55" hidden="1" x14ac:dyDescent="0.2">
      <c r="BC17483" s="6"/>
    </row>
    <row r="17484" spans="55:55" hidden="1" x14ac:dyDescent="0.2">
      <c r="BC17484" s="6"/>
    </row>
    <row r="17485" spans="55:55" hidden="1" x14ac:dyDescent="0.2">
      <c r="BC17485" s="6"/>
    </row>
    <row r="17486" spans="55:55" hidden="1" x14ac:dyDescent="0.2">
      <c r="BC17486" s="6"/>
    </row>
    <row r="17487" spans="55:55" hidden="1" x14ac:dyDescent="0.2">
      <c r="BC17487" s="6"/>
    </row>
    <row r="17488" spans="55:55" hidden="1" x14ac:dyDescent="0.2">
      <c r="BC17488" s="6"/>
    </row>
    <row r="17489" spans="55:55" hidden="1" x14ac:dyDescent="0.2">
      <c r="BC17489" s="6"/>
    </row>
    <row r="17490" spans="55:55" hidden="1" x14ac:dyDescent="0.2">
      <c r="BC17490" s="6"/>
    </row>
    <row r="17491" spans="55:55" hidden="1" x14ac:dyDescent="0.2">
      <c r="BC17491" s="6"/>
    </row>
    <row r="17492" spans="55:55" hidden="1" x14ac:dyDescent="0.2">
      <c r="BC17492" s="6"/>
    </row>
    <row r="17493" spans="55:55" hidden="1" x14ac:dyDescent="0.2">
      <c r="BC17493" s="6"/>
    </row>
    <row r="17494" spans="55:55" hidden="1" x14ac:dyDescent="0.2">
      <c r="BC17494" s="6"/>
    </row>
    <row r="17495" spans="55:55" hidden="1" x14ac:dyDescent="0.2">
      <c r="BC17495" s="6"/>
    </row>
    <row r="17496" spans="55:55" hidden="1" x14ac:dyDescent="0.2">
      <c r="BC17496" s="6"/>
    </row>
    <row r="17497" spans="55:55" hidden="1" x14ac:dyDescent="0.2">
      <c r="BC17497" s="6"/>
    </row>
    <row r="17498" spans="55:55" hidden="1" x14ac:dyDescent="0.2">
      <c r="BC17498" s="6"/>
    </row>
    <row r="17499" spans="55:55" hidden="1" x14ac:dyDescent="0.2">
      <c r="BC17499" s="6"/>
    </row>
    <row r="17500" spans="55:55" hidden="1" x14ac:dyDescent="0.2">
      <c r="BC17500" s="6"/>
    </row>
    <row r="17501" spans="55:55" hidden="1" x14ac:dyDescent="0.2">
      <c r="BC17501" s="6"/>
    </row>
    <row r="17502" spans="55:55" hidden="1" x14ac:dyDescent="0.2">
      <c r="BC17502" s="6"/>
    </row>
    <row r="17503" spans="55:55" hidden="1" x14ac:dyDescent="0.2">
      <c r="BC17503" s="6"/>
    </row>
    <row r="17504" spans="55:55" hidden="1" x14ac:dyDescent="0.2">
      <c r="BC17504" s="6"/>
    </row>
    <row r="17505" spans="55:55" hidden="1" x14ac:dyDescent="0.2">
      <c r="BC17505" s="6"/>
    </row>
    <row r="17506" spans="55:55" hidden="1" x14ac:dyDescent="0.2">
      <c r="BC17506" s="6"/>
    </row>
    <row r="17507" spans="55:55" hidden="1" x14ac:dyDescent="0.2">
      <c r="BC17507" s="6"/>
    </row>
    <row r="17508" spans="55:55" hidden="1" x14ac:dyDescent="0.2">
      <c r="BC17508" s="6"/>
    </row>
    <row r="17509" spans="55:55" hidden="1" x14ac:dyDescent="0.2">
      <c r="BC17509" s="6"/>
    </row>
    <row r="17510" spans="55:55" hidden="1" x14ac:dyDescent="0.2">
      <c r="BC17510" s="6"/>
    </row>
    <row r="17511" spans="55:55" hidden="1" x14ac:dyDescent="0.2">
      <c r="BC17511" s="6"/>
    </row>
    <row r="17512" spans="55:55" hidden="1" x14ac:dyDescent="0.2">
      <c r="BC17512" s="6"/>
    </row>
    <row r="17513" spans="55:55" hidden="1" x14ac:dyDescent="0.2">
      <c r="BC17513" s="6"/>
    </row>
    <row r="17514" spans="55:55" hidden="1" x14ac:dyDescent="0.2">
      <c r="BC17514" s="6"/>
    </row>
    <row r="17515" spans="55:55" hidden="1" x14ac:dyDescent="0.2">
      <c r="BC17515" s="6"/>
    </row>
    <row r="17516" spans="55:55" hidden="1" x14ac:dyDescent="0.2">
      <c r="BC17516" s="6"/>
    </row>
    <row r="17517" spans="55:55" hidden="1" x14ac:dyDescent="0.2">
      <c r="BC17517" s="6"/>
    </row>
    <row r="17518" spans="55:55" hidden="1" x14ac:dyDescent="0.2">
      <c r="BC17518" s="6"/>
    </row>
    <row r="17519" spans="55:55" hidden="1" x14ac:dyDescent="0.2">
      <c r="BC17519" s="6"/>
    </row>
    <row r="17520" spans="55:55" hidden="1" x14ac:dyDescent="0.2">
      <c r="BC17520" s="6"/>
    </row>
    <row r="17521" spans="55:55" hidden="1" x14ac:dyDescent="0.2">
      <c r="BC17521" s="6"/>
    </row>
    <row r="17522" spans="55:55" hidden="1" x14ac:dyDescent="0.2">
      <c r="BC17522" s="6"/>
    </row>
    <row r="17523" spans="55:55" hidden="1" x14ac:dyDescent="0.2">
      <c r="BC17523" s="6"/>
    </row>
    <row r="17524" spans="55:55" hidden="1" x14ac:dyDescent="0.2">
      <c r="BC17524" s="6"/>
    </row>
    <row r="17525" spans="55:55" hidden="1" x14ac:dyDescent="0.2">
      <c r="BC17525" s="6"/>
    </row>
    <row r="17526" spans="55:55" hidden="1" x14ac:dyDescent="0.2">
      <c r="BC17526" s="6"/>
    </row>
    <row r="17527" spans="55:55" hidden="1" x14ac:dyDescent="0.2">
      <c r="BC17527" s="6"/>
    </row>
    <row r="17528" spans="55:55" hidden="1" x14ac:dyDescent="0.2">
      <c r="BC17528" s="6"/>
    </row>
    <row r="17529" spans="55:55" hidden="1" x14ac:dyDescent="0.2">
      <c r="BC17529" s="6"/>
    </row>
    <row r="17530" spans="55:55" hidden="1" x14ac:dyDescent="0.2">
      <c r="BC17530" s="6"/>
    </row>
    <row r="17531" spans="55:55" hidden="1" x14ac:dyDescent="0.2">
      <c r="BC17531" s="6"/>
    </row>
    <row r="17532" spans="55:55" hidden="1" x14ac:dyDescent="0.2">
      <c r="BC17532" s="6"/>
    </row>
    <row r="17533" spans="55:55" hidden="1" x14ac:dyDescent="0.2">
      <c r="BC17533" s="6"/>
    </row>
    <row r="17534" spans="55:55" hidden="1" x14ac:dyDescent="0.2">
      <c r="BC17534" s="6"/>
    </row>
    <row r="17535" spans="55:55" hidden="1" x14ac:dyDescent="0.2">
      <c r="BC17535" s="6"/>
    </row>
    <row r="17536" spans="55:55" hidden="1" x14ac:dyDescent="0.2">
      <c r="BC17536" s="6"/>
    </row>
    <row r="17537" spans="55:55" hidden="1" x14ac:dyDescent="0.2">
      <c r="BC17537" s="6"/>
    </row>
    <row r="17538" spans="55:55" hidden="1" x14ac:dyDescent="0.2">
      <c r="BC17538" s="6"/>
    </row>
    <row r="17539" spans="55:55" hidden="1" x14ac:dyDescent="0.2">
      <c r="BC17539" s="6"/>
    </row>
    <row r="17540" spans="55:55" hidden="1" x14ac:dyDescent="0.2">
      <c r="BC17540" s="6"/>
    </row>
    <row r="17541" spans="55:55" hidden="1" x14ac:dyDescent="0.2">
      <c r="BC17541" s="6"/>
    </row>
    <row r="17542" spans="55:55" hidden="1" x14ac:dyDescent="0.2">
      <c r="BC17542" s="6"/>
    </row>
    <row r="17543" spans="55:55" hidden="1" x14ac:dyDescent="0.2">
      <c r="BC17543" s="6"/>
    </row>
    <row r="17544" spans="55:55" hidden="1" x14ac:dyDescent="0.2">
      <c r="BC17544" s="6"/>
    </row>
    <row r="17545" spans="55:55" hidden="1" x14ac:dyDescent="0.2">
      <c r="BC17545" s="6"/>
    </row>
    <row r="17546" spans="55:55" hidden="1" x14ac:dyDescent="0.2">
      <c r="BC17546" s="6"/>
    </row>
    <row r="17547" spans="55:55" hidden="1" x14ac:dyDescent="0.2">
      <c r="BC17547" s="6"/>
    </row>
    <row r="17548" spans="55:55" hidden="1" x14ac:dyDescent="0.2">
      <c r="BC17548" s="6"/>
    </row>
    <row r="17549" spans="55:55" hidden="1" x14ac:dyDescent="0.2">
      <c r="BC17549" s="6"/>
    </row>
    <row r="17550" spans="55:55" hidden="1" x14ac:dyDescent="0.2">
      <c r="BC17550" s="6"/>
    </row>
    <row r="17551" spans="55:55" hidden="1" x14ac:dyDescent="0.2">
      <c r="BC17551" s="6"/>
    </row>
    <row r="17552" spans="55:55" hidden="1" x14ac:dyDescent="0.2">
      <c r="BC17552" s="6"/>
    </row>
    <row r="17553" spans="55:55" hidden="1" x14ac:dyDescent="0.2">
      <c r="BC17553" s="6"/>
    </row>
    <row r="17554" spans="55:55" hidden="1" x14ac:dyDescent="0.2">
      <c r="BC17554" s="6"/>
    </row>
    <row r="17555" spans="55:55" hidden="1" x14ac:dyDescent="0.2">
      <c r="BC17555" s="6"/>
    </row>
    <row r="17556" spans="55:55" hidden="1" x14ac:dyDescent="0.2">
      <c r="BC17556" s="6"/>
    </row>
    <row r="17557" spans="55:55" hidden="1" x14ac:dyDescent="0.2">
      <c r="BC17557" s="6"/>
    </row>
    <row r="17558" spans="55:55" hidden="1" x14ac:dyDescent="0.2">
      <c r="BC17558" s="6"/>
    </row>
    <row r="17559" spans="55:55" hidden="1" x14ac:dyDescent="0.2">
      <c r="BC17559" s="6"/>
    </row>
    <row r="17560" spans="55:55" hidden="1" x14ac:dyDescent="0.2">
      <c r="BC17560" s="6"/>
    </row>
    <row r="17561" spans="55:55" hidden="1" x14ac:dyDescent="0.2">
      <c r="BC17561" s="6"/>
    </row>
    <row r="17562" spans="55:55" hidden="1" x14ac:dyDescent="0.2">
      <c r="BC17562" s="6"/>
    </row>
    <row r="17563" spans="55:55" hidden="1" x14ac:dyDescent="0.2">
      <c r="BC17563" s="6"/>
    </row>
    <row r="17564" spans="55:55" hidden="1" x14ac:dyDescent="0.2">
      <c r="BC17564" s="6"/>
    </row>
    <row r="17565" spans="55:55" hidden="1" x14ac:dyDescent="0.2">
      <c r="BC17565" s="6"/>
    </row>
    <row r="17566" spans="55:55" hidden="1" x14ac:dyDescent="0.2">
      <c r="BC17566" s="6"/>
    </row>
    <row r="17567" spans="55:55" hidden="1" x14ac:dyDescent="0.2">
      <c r="BC17567" s="6"/>
    </row>
    <row r="17568" spans="55:55" hidden="1" x14ac:dyDescent="0.2">
      <c r="BC17568" s="6"/>
    </row>
    <row r="17569" spans="55:55" hidden="1" x14ac:dyDescent="0.2">
      <c r="BC17569" s="6"/>
    </row>
    <row r="17570" spans="55:55" hidden="1" x14ac:dyDescent="0.2">
      <c r="BC17570" s="6"/>
    </row>
    <row r="17571" spans="55:55" hidden="1" x14ac:dyDescent="0.2">
      <c r="BC17571" s="6"/>
    </row>
    <row r="17572" spans="55:55" hidden="1" x14ac:dyDescent="0.2">
      <c r="BC17572" s="6"/>
    </row>
    <row r="17573" spans="55:55" hidden="1" x14ac:dyDescent="0.2">
      <c r="BC17573" s="6"/>
    </row>
    <row r="17574" spans="55:55" hidden="1" x14ac:dyDescent="0.2">
      <c r="BC17574" s="6"/>
    </row>
    <row r="17575" spans="55:55" hidden="1" x14ac:dyDescent="0.2">
      <c r="BC17575" s="6"/>
    </row>
    <row r="17576" spans="55:55" hidden="1" x14ac:dyDescent="0.2">
      <c r="BC17576" s="6"/>
    </row>
    <row r="17577" spans="55:55" hidden="1" x14ac:dyDescent="0.2">
      <c r="BC17577" s="6"/>
    </row>
    <row r="17578" spans="55:55" hidden="1" x14ac:dyDescent="0.2">
      <c r="BC17578" s="6"/>
    </row>
    <row r="17579" spans="55:55" hidden="1" x14ac:dyDescent="0.2">
      <c r="BC17579" s="6"/>
    </row>
    <row r="17580" spans="55:55" hidden="1" x14ac:dyDescent="0.2">
      <c r="BC17580" s="6"/>
    </row>
    <row r="17581" spans="55:55" hidden="1" x14ac:dyDescent="0.2">
      <c r="BC17581" s="6"/>
    </row>
    <row r="17582" spans="55:55" hidden="1" x14ac:dyDescent="0.2">
      <c r="BC17582" s="6"/>
    </row>
    <row r="17583" spans="55:55" hidden="1" x14ac:dyDescent="0.2">
      <c r="BC17583" s="6"/>
    </row>
    <row r="17584" spans="55:55" hidden="1" x14ac:dyDescent="0.2">
      <c r="BC17584" s="6"/>
    </row>
    <row r="17585" spans="55:55" hidden="1" x14ac:dyDescent="0.2">
      <c r="BC17585" s="6"/>
    </row>
    <row r="17586" spans="55:55" hidden="1" x14ac:dyDescent="0.2">
      <c r="BC17586" s="6"/>
    </row>
    <row r="17587" spans="55:55" hidden="1" x14ac:dyDescent="0.2">
      <c r="BC17587" s="6"/>
    </row>
    <row r="17588" spans="55:55" hidden="1" x14ac:dyDescent="0.2">
      <c r="BC17588" s="6"/>
    </row>
    <row r="17589" spans="55:55" hidden="1" x14ac:dyDescent="0.2">
      <c r="BC17589" s="6"/>
    </row>
    <row r="17590" spans="55:55" hidden="1" x14ac:dyDescent="0.2">
      <c r="BC17590" s="6"/>
    </row>
    <row r="17591" spans="55:55" hidden="1" x14ac:dyDescent="0.2">
      <c r="BC17591" s="6"/>
    </row>
    <row r="17592" spans="55:55" hidden="1" x14ac:dyDescent="0.2">
      <c r="BC17592" s="6"/>
    </row>
    <row r="17593" spans="55:55" hidden="1" x14ac:dyDescent="0.2">
      <c r="BC17593" s="6"/>
    </row>
    <row r="17594" spans="55:55" hidden="1" x14ac:dyDescent="0.2">
      <c r="BC17594" s="6"/>
    </row>
    <row r="17595" spans="55:55" hidden="1" x14ac:dyDescent="0.2">
      <c r="BC17595" s="6"/>
    </row>
    <row r="17596" spans="55:55" hidden="1" x14ac:dyDescent="0.2">
      <c r="BC17596" s="6"/>
    </row>
    <row r="17597" spans="55:55" hidden="1" x14ac:dyDescent="0.2">
      <c r="BC17597" s="6"/>
    </row>
    <row r="17598" spans="55:55" hidden="1" x14ac:dyDescent="0.2">
      <c r="BC17598" s="6"/>
    </row>
    <row r="17599" spans="55:55" hidden="1" x14ac:dyDescent="0.2">
      <c r="BC17599" s="6"/>
    </row>
    <row r="17600" spans="55:55" hidden="1" x14ac:dyDescent="0.2">
      <c r="BC17600" s="6"/>
    </row>
    <row r="17601" spans="55:55" hidden="1" x14ac:dyDescent="0.2">
      <c r="BC17601" s="6"/>
    </row>
    <row r="17602" spans="55:55" hidden="1" x14ac:dyDescent="0.2">
      <c r="BC17602" s="6"/>
    </row>
    <row r="17603" spans="55:55" hidden="1" x14ac:dyDescent="0.2">
      <c r="BC17603" s="6"/>
    </row>
    <row r="17604" spans="55:55" hidden="1" x14ac:dyDescent="0.2">
      <c r="BC17604" s="6"/>
    </row>
    <row r="17605" spans="55:55" hidden="1" x14ac:dyDescent="0.2">
      <c r="BC17605" s="6"/>
    </row>
    <row r="17606" spans="55:55" hidden="1" x14ac:dyDescent="0.2">
      <c r="BC17606" s="6"/>
    </row>
    <row r="17607" spans="55:55" hidden="1" x14ac:dyDescent="0.2">
      <c r="BC17607" s="6"/>
    </row>
    <row r="17608" spans="55:55" hidden="1" x14ac:dyDescent="0.2">
      <c r="BC17608" s="6"/>
    </row>
    <row r="17609" spans="55:55" hidden="1" x14ac:dyDescent="0.2">
      <c r="BC17609" s="6"/>
    </row>
    <row r="17610" spans="55:55" hidden="1" x14ac:dyDescent="0.2">
      <c r="BC17610" s="6"/>
    </row>
    <row r="17611" spans="55:55" hidden="1" x14ac:dyDescent="0.2">
      <c r="BC17611" s="6"/>
    </row>
    <row r="17612" spans="55:55" hidden="1" x14ac:dyDescent="0.2">
      <c r="BC17612" s="6"/>
    </row>
    <row r="17613" spans="55:55" hidden="1" x14ac:dyDescent="0.2">
      <c r="BC17613" s="6"/>
    </row>
    <row r="17614" spans="55:55" hidden="1" x14ac:dyDescent="0.2">
      <c r="BC17614" s="6"/>
    </row>
    <row r="17615" spans="55:55" hidden="1" x14ac:dyDescent="0.2">
      <c r="BC17615" s="6"/>
    </row>
    <row r="17616" spans="55:55" hidden="1" x14ac:dyDescent="0.2">
      <c r="BC17616" s="6"/>
    </row>
    <row r="17617" spans="55:55" hidden="1" x14ac:dyDescent="0.2">
      <c r="BC17617" s="6"/>
    </row>
    <row r="17618" spans="55:55" hidden="1" x14ac:dyDescent="0.2">
      <c r="BC17618" s="6"/>
    </row>
    <row r="17619" spans="55:55" hidden="1" x14ac:dyDescent="0.2">
      <c r="BC17619" s="6"/>
    </row>
    <row r="17620" spans="55:55" hidden="1" x14ac:dyDescent="0.2">
      <c r="BC17620" s="6"/>
    </row>
    <row r="17621" spans="55:55" hidden="1" x14ac:dyDescent="0.2">
      <c r="BC17621" s="6"/>
    </row>
    <row r="17622" spans="55:55" hidden="1" x14ac:dyDescent="0.2">
      <c r="BC17622" s="6"/>
    </row>
    <row r="17623" spans="55:55" hidden="1" x14ac:dyDescent="0.2">
      <c r="BC17623" s="6"/>
    </row>
    <row r="17624" spans="55:55" hidden="1" x14ac:dyDescent="0.2">
      <c r="BC17624" s="6"/>
    </row>
    <row r="17625" spans="55:55" hidden="1" x14ac:dyDescent="0.2">
      <c r="BC17625" s="6"/>
    </row>
    <row r="17626" spans="55:55" hidden="1" x14ac:dyDescent="0.2">
      <c r="BC17626" s="6"/>
    </row>
    <row r="17627" spans="55:55" hidden="1" x14ac:dyDescent="0.2">
      <c r="BC17627" s="6"/>
    </row>
    <row r="17628" spans="55:55" hidden="1" x14ac:dyDescent="0.2">
      <c r="BC17628" s="6"/>
    </row>
    <row r="17629" spans="55:55" hidden="1" x14ac:dyDescent="0.2">
      <c r="BC17629" s="6"/>
    </row>
    <row r="17630" spans="55:55" hidden="1" x14ac:dyDescent="0.2">
      <c r="BC17630" s="6"/>
    </row>
    <row r="17631" spans="55:55" hidden="1" x14ac:dyDescent="0.2">
      <c r="BC17631" s="6"/>
    </row>
    <row r="17632" spans="55:55" hidden="1" x14ac:dyDescent="0.2">
      <c r="BC17632" s="6"/>
    </row>
    <row r="17633" spans="55:55" hidden="1" x14ac:dyDescent="0.2">
      <c r="BC17633" s="6"/>
    </row>
    <row r="17634" spans="55:55" hidden="1" x14ac:dyDescent="0.2">
      <c r="BC17634" s="6"/>
    </row>
    <row r="17635" spans="55:55" hidden="1" x14ac:dyDescent="0.2">
      <c r="BC17635" s="6"/>
    </row>
    <row r="17636" spans="55:55" hidden="1" x14ac:dyDescent="0.2">
      <c r="BC17636" s="6"/>
    </row>
    <row r="17637" spans="55:55" hidden="1" x14ac:dyDescent="0.2">
      <c r="BC17637" s="6"/>
    </row>
    <row r="17638" spans="55:55" hidden="1" x14ac:dyDescent="0.2">
      <c r="BC17638" s="6"/>
    </row>
    <row r="17639" spans="55:55" hidden="1" x14ac:dyDescent="0.2">
      <c r="BC17639" s="6"/>
    </row>
    <row r="17640" spans="55:55" hidden="1" x14ac:dyDescent="0.2">
      <c r="BC17640" s="6"/>
    </row>
    <row r="17641" spans="55:55" hidden="1" x14ac:dyDescent="0.2">
      <c r="BC17641" s="6"/>
    </row>
    <row r="17642" spans="55:55" hidden="1" x14ac:dyDescent="0.2">
      <c r="BC17642" s="6"/>
    </row>
    <row r="17643" spans="55:55" hidden="1" x14ac:dyDescent="0.2">
      <c r="BC17643" s="6"/>
    </row>
    <row r="17644" spans="55:55" hidden="1" x14ac:dyDescent="0.2">
      <c r="BC17644" s="6"/>
    </row>
    <row r="17645" spans="55:55" hidden="1" x14ac:dyDescent="0.2">
      <c r="BC17645" s="6"/>
    </row>
    <row r="17646" spans="55:55" hidden="1" x14ac:dyDescent="0.2">
      <c r="BC17646" s="6"/>
    </row>
    <row r="17647" spans="55:55" hidden="1" x14ac:dyDescent="0.2">
      <c r="BC17647" s="6"/>
    </row>
    <row r="17648" spans="55:55" hidden="1" x14ac:dyDescent="0.2">
      <c r="BC17648" s="6"/>
    </row>
    <row r="17649" spans="55:55" hidden="1" x14ac:dyDescent="0.2">
      <c r="BC17649" s="6"/>
    </row>
    <row r="17650" spans="55:55" hidden="1" x14ac:dyDescent="0.2">
      <c r="BC17650" s="6"/>
    </row>
    <row r="17651" spans="55:55" hidden="1" x14ac:dyDescent="0.2">
      <c r="BC17651" s="6"/>
    </row>
    <row r="17652" spans="55:55" hidden="1" x14ac:dyDescent="0.2">
      <c r="BC17652" s="6"/>
    </row>
    <row r="17653" spans="55:55" hidden="1" x14ac:dyDescent="0.2">
      <c r="BC17653" s="6"/>
    </row>
    <row r="17654" spans="55:55" hidden="1" x14ac:dyDescent="0.2">
      <c r="BC17654" s="6"/>
    </row>
    <row r="17655" spans="55:55" hidden="1" x14ac:dyDescent="0.2">
      <c r="BC17655" s="6"/>
    </row>
    <row r="17656" spans="55:55" hidden="1" x14ac:dyDescent="0.2">
      <c r="BC17656" s="6"/>
    </row>
    <row r="17657" spans="55:55" hidden="1" x14ac:dyDescent="0.2">
      <c r="BC17657" s="6"/>
    </row>
    <row r="17658" spans="55:55" hidden="1" x14ac:dyDescent="0.2">
      <c r="BC17658" s="6"/>
    </row>
    <row r="17659" spans="55:55" hidden="1" x14ac:dyDescent="0.2">
      <c r="BC17659" s="6"/>
    </row>
    <row r="17660" spans="55:55" hidden="1" x14ac:dyDescent="0.2">
      <c r="BC17660" s="6"/>
    </row>
    <row r="17661" spans="55:55" hidden="1" x14ac:dyDescent="0.2">
      <c r="BC17661" s="6"/>
    </row>
    <row r="17662" spans="55:55" hidden="1" x14ac:dyDescent="0.2">
      <c r="BC17662" s="6"/>
    </row>
    <row r="17663" spans="55:55" hidden="1" x14ac:dyDescent="0.2">
      <c r="BC17663" s="6"/>
    </row>
    <row r="17664" spans="55:55" hidden="1" x14ac:dyDescent="0.2">
      <c r="BC17664" s="6"/>
    </row>
    <row r="17665" spans="55:55" hidden="1" x14ac:dyDescent="0.2">
      <c r="BC17665" s="6"/>
    </row>
    <row r="17666" spans="55:55" hidden="1" x14ac:dyDescent="0.2">
      <c r="BC17666" s="6"/>
    </row>
    <row r="17667" spans="55:55" hidden="1" x14ac:dyDescent="0.2">
      <c r="BC17667" s="6"/>
    </row>
    <row r="17668" spans="55:55" hidden="1" x14ac:dyDescent="0.2">
      <c r="BC17668" s="6"/>
    </row>
    <row r="17669" spans="55:55" hidden="1" x14ac:dyDescent="0.2">
      <c r="BC17669" s="6"/>
    </row>
    <row r="17670" spans="55:55" hidden="1" x14ac:dyDescent="0.2">
      <c r="BC17670" s="6"/>
    </row>
    <row r="17671" spans="55:55" hidden="1" x14ac:dyDescent="0.2">
      <c r="BC17671" s="6"/>
    </row>
    <row r="17672" spans="55:55" hidden="1" x14ac:dyDescent="0.2">
      <c r="BC17672" s="6"/>
    </row>
    <row r="17673" spans="55:55" hidden="1" x14ac:dyDescent="0.2">
      <c r="BC17673" s="6"/>
    </row>
    <row r="17674" spans="55:55" hidden="1" x14ac:dyDescent="0.2">
      <c r="BC17674" s="6"/>
    </row>
    <row r="17675" spans="55:55" hidden="1" x14ac:dyDescent="0.2">
      <c r="BC17675" s="6"/>
    </row>
    <row r="17676" spans="55:55" hidden="1" x14ac:dyDescent="0.2">
      <c r="BC17676" s="6"/>
    </row>
    <row r="17677" spans="55:55" hidden="1" x14ac:dyDescent="0.2">
      <c r="BC17677" s="6"/>
    </row>
    <row r="17678" spans="55:55" hidden="1" x14ac:dyDescent="0.2">
      <c r="BC17678" s="6"/>
    </row>
    <row r="17679" spans="55:55" hidden="1" x14ac:dyDescent="0.2">
      <c r="BC17679" s="6"/>
    </row>
    <row r="17680" spans="55:55" hidden="1" x14ac:dyDescent="0.2">
      <c r="BC17680" s="6"/>
    </row>
    <row r="17681" spans="55:55" hidden="1" x14ac:dyDescent="0.2">
      <c r="BC17681" s="6"/>
    </row>
    <row r="17682" spans="55:55" hidden="1" x14ac:dyDescent="0.2">
      <c r="BC17682" s="6"/>
    </row>
    <row r="17683" spans="55:55" hidden="1" x14ac:dyDescent="0.2">
      <c r="BC17683" s="6"/>
    </row>
    <row r="17684" spans="55:55" hidden="1" x14ac:dyDescent="0.2">
      <c r="BC17684" s="6"/>
    </row>
    <row r="17685" spans="55:55" hidden="1" x14ac:dyDescent="0.2">
      <c r="BC17685" s="6"/>
    </row>
    <row r="17686" spans="55:55" hidden="1" x14ac:dyDescent="0.2">
      <c r="BC17686" s="6"/>
    </row>
    <row r="17687" spans="55:55" hidden="1" x14ac:dyDescent="0.2">
      <c r="BC17687" s="6"/>
    </row>
    <row r="17688" spans="55:55" hidden="1" x14ac:dyDescent="0.2">
      <c r="BC17688" s="6"/>
    </row>
    <row r="17689" spans="55:55" hidden="1" x14ac:dyDescent="0.2">
      <c r="BC17689" s="6"/>
    </row>
    <row r="17690" spans="55:55" hidden="1" x14ac:dyDescent="0.2">
      <c r="BC17690" s="6"/>
    </row>
    <row r="17691" spans="55:55" hidden="1" x14ac:dyDescent="0.2">
      <c r="BC17691" s="6"/>
    </row>
    <row r="17692" spans="55:55" hidden="1" x14ac:dyDescent="0.2">
      <c r="BC17692" s="6"/>
    </row>
    <row r="17693" spans="55:55" hidden="1" x14ac:dyDescent="0.2">
      <c r="BC17693" s="6"/>
    </row>
    <row r="17694" spans="55:55" hidden="1" x14ac:dyDescent="0.2">
      <c r="BC17694" s="6"/>
    </row>
    <row r="17695" spans="55:55" hidden="1" x14ac:dyDescent="0.2">
      <c r="BC17695" s="6"/>
    </row>
    <row r="17696" spans="55:55" hidden="1" x14ac:dyDescent="0.2">
      <c r="BC17696" s="6"/>
    </row>
    <row r="17697" spans="55:55" hidden="1" x14ac:dyDescent="0.2">
      <c r="BC17697" s="6"/>
    </row>
    <row r="17698" spans="55:55" hidden="1" x14ac:dyDescent="0.2">
      <c r="BC17698" s="6"/>
    </row>
    <row r="17699" spans="55:55" hidden="1" x14ac:dyDescent="0.2">
      <c r="BC17699" s="6"/>
    </row>
    <row r="17700" spans="55:55" hidden="1" x14ac:dyDescent="0.2">
      <c r="BC17700" s="6"/>
    </row>
    <row r="17701" spans="55:55" hidden="1" x14ac:dyDescent="0.2">
      <c r="BC17701" s="6"/>
    </row>
    <row r="17702" spans="55:55" hidden="1" x14ac:dyDescent="0.2">
      <c r="BC17702" s="6"/>
    </row>
    <row r="17703" spans="55:55" hidden="1" x14ac:dyDescent="0.2">
      <c r="BC17703" s="6"/>
    </row>
    <row r="17704" spans="55:55" hidden="1" x14ac:dyDescent="0.2">
      <c r="BC17704" s="6"/>
    </row>
    <row r="17705" spans="55:55" hidden="1" x14ac:dyDescent="0.2">
      <c r="BC17705" s="6"/>
    </row>
    <row r="17706" spans="55:55" hidden="1" x14ac:dyDescent="0.2">
      <c r="BC17706" s="6"/>
    </row>
    <row r="17707" spans="55:55" hidden="1" x14ac:dyDescent="0.2">
      <c r="BC17707" s="6"/>
    </row>
    <row r="17708" spans="55:55" hidden="1" x14ac:dyDescent="0.2">
      <c r="BC17708" s="6"/>
    </row>
    <row r="17709" spans="55:55" hidden="1" x14ac:dyDescent="0.2">
      <c r="BC17709" s="6"/>
    </row>
    <row r="17710" spans="55:55" hidden="1" x14ac:dyDescent="0.2">
      <c r="BC17710" s="6"/>
    </row>
    <row r="17711" spans="55:55" hidden="1" x14ac:dyDescent="0.2">
      <c r="BC17711" s="6"/>
    </row>
    <row r="17712" spans="55:55" hidden="1" x14ac:dyDescent="0.2">
      <c r="BC17712" s="6"/>
    </row>
    <row r="17713" spans="55:55" hidden="1" x14ac:dyDescent="0.2">
      <c r="BC17713" s="6"/>
    </row>
    <row r="17714" spans="55:55" hidden="1" x14ac:dyDescent="0.2">
      <c r="BC17714" s="6"/>
    </row>
    <row r="17715" spans="55:55" hidden="1" x14ac:dyDescent="0.2">
      <c r="BC17715" s="6"/>
    </row>
    <row r="17716" spans="55:55" hidden="1" x14ac:dyDescent="0.2">
      <c r="BC17716" s="6"/>
    </row>
    <row r="17717" spans="55:55" hidden="1" x14ac:dyDescent="0.2">
      <c r="BC17717" s="6"/>
    </row>
    <row r="17718" spans="55:55" hidden="1" x14ac:dyDescent="0.2">
      <c r="BC17718" s="6"/>
    </row>
    <row r="17719" spans="55:55" hidden="1" x14ac:dyDescent="0.2">
      <c r="BC17719" s="6"/>
    </row>
    <row r="17720" spans="55:55" hidden="1" x14ac:dyDescent="0.2">
      <c r="BC17720" s="6"/>
    </row>
    <row r="17721" spans="55:55" hidden="1" x14ac:dyDescent="0.2">
      <c r="BC17721" s="6"/>
    </row>
    <row r="17722" spans="55:55" hidden="1" x14ac:dyDescent="0.2">
      <c r="BC17722" s="6"/>
    </row>
    <row r="17723" spans="55:55" hidden="1" x14ac:dyDescent="0.2">
      <c r="BC17723" s="6"/>
    </row>
    <row r="17724" spans="55:55" hidden="1" x14ac:dyDescent="0.2">
      <c r="BC17724" s="6"/>
    </row>
    <row r="17725" spans="55:55" hidden="1" x14ac:dyDescent="0.2">
      <c r="BC17725" s="6"/>
    </row>
    <row r="17726" spans="55:55" hidden="1" x14ac:dyDescent="0.2">
      <c r="BC17726" s="6"/>
    </row>
    <row r="17727" spans="55:55" hidden="1" x14ac:dyDescent="0.2">
      <c r="BC17727" s="6"/>
    </row>
    <row r="17728" spans="55:55" hidden="1" x14ac:dyDescent="0.2">
      <c r="BC17728" s="6"/>
    </row>
    <row r="17729" spans="55:55" hidden="1" x14ac:dyDescent="0.2">
      <c r="BC17729" s="6"/>
    </row>
    <row r="17730" spans="55:55" hidden="1" x14ac:dyDescent="0.2">
      <c r="BC17730" s="6"/>
    </row>
    <row r="17731" spans="55:55" hidden="1" x14ac:dyDescent="0.2">
      <c r="BC17731" s="6"/>
    </row>
    <row r="17732" spans="55:55" hidden="1" x14ac:dyDescent="0.2">
      <c r="BC17732" s="6"/>
    </row>
    <row r="17733" spans="55:55" hidden="1" x14ac:dyDescent="0.2">
      <c r="BC17733" s="6"/>
    </row>
    <row r="17734" spans="55:55" hidden="1" x14ac:dyDescent="0.2">
      <c r="BC17734" s="6"/>
    </row>
    <row r="17735" spans="55:55" hidden="1" x14ac:dyDescent="0.2">
      <c r="BC17735" s="6"/>
    </row>
    <row r="17736" spans="55:55" hidden="1" x14ac:dyDescent="0.2">
      <c r="BC17736" s="6"/>
    </row>
    <row r="17737" spans="55:55" hidden="1" x14ac:dyDescent="0.2">
      <c r="BC17737" s="6"/>
    </row>
    <row r="17738" spans="55:55" hidden="1" x14ac:dyDescent="0.2">
      <c r="BC17738" s="6"/>
    </row>
    <row r="17739" spans="55:55" hidden="1" x14ac:dyDescent="0.2">
      <c r="BC17739" s="6"/>
    </row>
    <row r="17740" spans="55:55" hidden="1" x14ac:dyDescent="0.2">
      <c r="BC17740" s="6"/>
    </row>
    <row r="17741" spans="55:55" hidden="1" x14ac:dyDescent="0.2">
      <c r="BC17741" s="6"/>
    </row>
    <row r="17742" spans="55:55" hidden="1" x14ac:dyDescent="0.2">
      <c r="BC17742" s="6"/>
    </row>
    <row r="17743" spans="55:55" hidden="1" x14ac:dyDescent="0.2">
      <c r="BC17743" s="6"/>
    </row>
    <row r="17744" spans="55:55" hidden="1" x14ac:dyDescent="0.2">
      <c r="BC17744" s="6"/>
    </row>
    <row r="17745" spans="55:55" hidden="1" x14ac:dyDescent="0.2">
      <c r="BC17745" s="6"/>
    </row>
    <row r="17746" spans="55:55" hidden="1" x14ac:dyDescent="0.2">
      <c r="BC17746" s="6"/>
    </row>
    <row r="17747" spans="55:55" hidden="1" x14ac:dyDescent="0.2">
      <c r="BC17747" s="6"/>
    </row>
    <row r="17748" spans="55:55" hidden="1" x14ac:dyDescent="0.2">
      <c r="BC17748" s="6"/>
    </row>
    <row r="17749" spans="55:55" hidden="1" x14ac:dyDescent="0.2">
      <c r="BC17749" s="6"/>
    </row>
    <row r="17750" spans="55:55" hidden="1" x14ac:dyDescent="0.2">
      <c r="BC17750" s="6"/>
    </row>
    <row r="17751" spans="55:55" hidden="1" x14ac:dyDescent="0.2">
      <c r="BC17751" s="6"/>
    </row>
    <row r="17752" spans="55:55" hidden="1" x14ac:dyDescent="0.2">
      <c r="BC17752" s="6"/>
    </row>
    <row r="17753" spans="55:55" hidden="1" x14ac:dyDescent="0.2">
      <c r="BC17753" s="6"/>
    </row>
    <row r="17754" spans="55:55" hidden="1" x14ac:dyDescent="0.2">
      <c r="BC17754" s="6"/>
    </row>
    <row r="17755" spans="55:55" hidden="1" x14ac:dyDescent="0.2">
      <c r="BC17755" s="6"/>
    </row>
    <row r="17756" spans="55:55" hidden="1" x14ac:dyDescent="0.2">
      <c r="BC17756" s="6"/>
    </row>
    <row r="17757" spans="55:55" hidden="1" x14ac:dyDescent="0.2">
      <c r="BC17757" s="6"/>
    </row>
    <row r="17758" spans="55:55" hidden="1" x14ac:dyDescent="0.2">
      <c r="BC17758" s="6"/>
    </row>
    <row r="17759" spans="55:55" hidden="1" x14ac:dyDescent="0.2">
      <c r="BC17759" s="6"/>
    </row>
    <row r="17760" spans="55:55" hidden="1" x14ac:dyDescent="0.2">
      <c r="BC17760" s="6"/>
    </row>
    <row r="17761" spans="55:55" hidden="1" x14ac:dyDescent="0.2">
      <c r="BC17761" s="6"/>
    </row>
    <row r="17762" spans="55:55" hidden="1" x14ac:dyDescent="0.2">
      <c r="BC17762" s="6"/>
    </row>
    <row r="17763" spans="55:55" hidden="1" x14ac:dyDescent="0.2">
      <c r="BC17763" s="6"/>
    </row>
    <row r="17764" spans="55:55" hidden="1" x14ac:dyDescent="0.2">
      <c r="BC17764" s="6"/>
    </row>
    <row r="17765" spans="55:55" hidden="1" x14ac:dyDescent="0.2">
      <c r="BC17765" s="6"/>
    </row>
    <row r="17766" spans="55:55" hidden="1" x14ac:dyDescent="0.2">
      <c r="BC17766" s="6"/>
    </row>
    <row r="17767" spans="55:55" hidden="1" x14ac:dyDescent="0.2">
      <c r="BC17767" s="6"/>
    </row>
    <row r="17768" spans="55:55" hidden="1" x14ac:dyDescent="0.2">
      <c r="BC17768" s="6"/>
    </row>
    <row r="17769" spans="55:55" hidden="1" x14ac:dyDescent="0.2">
      <c r="BC17769" s="6"/>
    </row>
    <row r="17770" spans="55:55" hidden="1" x14ac:dyDescent="0.2">
      <c r="BC17770" s="6"/>
    </row>
    <row r="17771" spans="55:55" hidden="1" x14ac:dyDescent="0.2">
      <c r="BC17771" s="6"/>
    </row>
    <row r="17772" spans="55:55" hidden="1" x14ac:dyDescent="0.2">
      <c r="BC17772" s="6"/>
    </row>
    <row r="17773" spans="55:55" hidden="1" x14ac:dyDescent="0.2">
      <c r="BC17773" s="6"/>
    </row>
    <row r="17774" spans="55:55" hidden="1" x14ac:dyDescent="0.2">
      <c r="BC17774" s="6"/>
    </row>
    <row r="17775" spans="55:55" hidden="1" x14ac:dyDescent="0.2">
      <c r="BC17775" s="6"/>
    </row>
    <row r="17776" spans="55:55" hidden="1" x14ac:dyDescent="0.2">
      <c r="BC17776" s="6"/>
    </row>
    <row r="17777" spans="55:55" hidden="1" x14ac:dyDescent="0.2">
      <c r="BC17777" s="6"/>
    </row>
    <row r="17778" spans="55:55" hidden="1" x14ac:dyDescent="0.2">
      <c r="BC17778" s="6"/>
    </row>
    <row r="17779" spans="55:55" hidden="1" x14ac:dyDescent="0.2">
      <c r="BC17779" s="6"/>
    </row>
    <row r="17780" spans="55:55" hidden="1" x14ac:dyDescent="0.2">
      <c r="BC17780" s="6"/>
    </row>
    <row r="17781" spans="55:55" hidden="1" x14ac:dyDescent="0.2">
      <c r="BC17781" s="6"/>
    </row>
    <row r="17782" spans="55:55" hidden="1" x14ac:dyDescent="0.2">
      <c r="BC17782" s="6"/>
    </row>
    <row r="17783" spans="55:55" hidden="1" x14ac:dyDescent="0.2">
      <c r="BC17783" s="6"/>
    </row>
    <row r="17784" spans="55:55" hidden="1" x14ac:dyDescent="0.2">
      <c r="BC17784" s="6"/>
    </row>
    <row r="17785" spans="55:55" hidden="1" x14ac:dyDescent="0.2">
      <c r="BC17785" s="6"/>
    </row>
    <row r="17786" spans="55:55" hidden="1" x14ac:dyDescent="0.2">
      <c r="BC17786" s="6"/>
    </row>
    <row r="17787" spans="55:55" hidden="1" x14ac:dyDescent="0.2">
      <c r="BC17787" s="6"/>
    </row>
    <row r="17788" spans="55:55" hidden="1" x14ac:dyDescent="0.2">
      <c r="BC17788" s="6"/>
    </row>
    <row r="17789" spans="55:55" hidden="1" x14ac:dyDescent="0.2">
      <c r="BC17789" s="6"/>
    </row>
    <row r="17790" spans="55:55" hidden="1" x14ac:dyDescent="0.2">
      <c r="BC17790" s="6"/>
    </row>
    <row r="17791" spans="55:55" hidden="1" x14ac:dyDescent="0.2">
      <c r="BC17791" s="6"/>
    </row>
    <row r="17792" spans="55:55" hidden="1" x14ac:dyDescent="0.2">
      <c r="BC17792" s="6"/>
    </row>
    <row r="17793" spans="55:55" hidden="1" x14ac:dyDescent="0.2">
      <c r="BC17793" s="6"/>
    </row>
    <row r="17794" spans="55:55" hidden="1" x14ac:dyDescent="0.2">
      <c r="BC17794" s="6"/>
    </row>
    <row r="17795" spans="55:55" hidden="1" x14ac:dyDescent="0.2">
      <c r="BC17795" s="6"/>
    </row>
    <row r="17796" spans="55:55" hidden="1" x14ac:dyDescent="0.2">
      <c r="BC17796" s="6"/>
    </row>
    <row r="17797" spans="55:55" hidden="1" x14ac:dyDescent="0.2">
      <c r="BC17797" s="6"/>
    </row>
    <row r="17798" spans="55:55" hidden="1" x14ac:dyDescent="0.2">
      <c r="BC17798" s="6"/>
    </row>
    <row r="17799" spans="55:55" hidden="1" x14ac:dyDescent="0.2">
      <c r="BC17799" s="6"/>
    </row>
    <row r="17800" spans="55:55" hidden="1" x14ac:dyDescent="0.2">
      <c r="BC17800" s="6"/>
    </row>
    <row r="17801" spans="55:55" hidden="1" x14ac:dyDescent="0.2">
      <c r="BC17801" s="6"/>
    </row>
    <row r="17802" spans="55:55" hidden="1" x14ac:dyDescent="0.2">
      <c r="BC17802" s="6"/>
    </row>
    <row r="17803" spans="55:55" hidden="1" x14ac:dyDescent="0.2">
      <c r="BC17803" s="6"/>
    </row>
    <row r="17804" spans="55:55" hidden="1" x14ac:dyDescent="0.2">
      <c r="BC17804" s="6"/>
    </row>
    <row r="17805" spans="55:55" hidden="1" x14ac:dyDescent="0.2">
      <c r="BC17805" s="6"/>
    </row>
    <row r="17806" spans="55:55" hidden="1" x14ac:dyDescent="0.2">
      <c r="BC17806" s="6"/>
    </row>
    <row r="17807" spans="55:55" hidden="1" x14ac:dyDescent="0.2">
      <c r="BC17807" s="6"/>
    </row>
    <row r="17808" spans="55:55" hidden="1" x14ac:dyDescent="0.2">
      <c r="BC17808" s="6"/>
    </row>
    <row r="17809" spans="55:55" hidden="1" x14ac:dyDescent="0.2">
      <c r="BC17809" s="6"/>
    </row>
    <row r="17810" spans="55:55" hidden="1" x14ac:dyDescent="0.2">
      <c r="BC17810" s="6"/>
    </row>
    <row r="17811" spans="55:55" hidden="1" x14ac:dyDescent="0.2">
      <c r="BC17811" s="6"/>
    </row>
    <row r="17812" spans="55:55" hidden="1" x14ac:dyDescent="0.2">
      <c r="BC17812" s="6"/>
    </row>
    <row r="17813" spans="55:55" hidden="1" x14ac:dyDescent="0.2">
      <c r="BC17813" s="6"/>
    </row>
    <row r="17814" spans="55:55" hidden="1" x14ac:dyDescent="0.2">
      <c r="BC17814" s="6"/>
    </row>
    <row r="17815" spans="55:55" hidden="1" x14ac:dyDescent="0.2">
      <c r="BC17815" s="6"/>
    </row>
    <row r="17816" spans="55:55" hidden="1" x14ac:dyDescent="0.2">
      <c r="BC17816" s="6"/>
    </row>
    <row r="17817" spans="55:55" hidden="1" x14ac:dyDescent="0.2">
      <c r="BC17817" s="6"/>
    </row>
    <row r="17818" spans="55:55" hidden="1" x14ac:dyDescent="0.2">
      <c r="BC17818" s="6"/>
    </row>
    <row r="17819" spans="55:55" hidden="1" x14ac:dyDescent="0.2">
      <c r="BC17819" s="6"/>
    </row>
    <row r="17820" spans="55:55" hidden="1" x14ac:dyDescent="0.2">
      <c r="BC17820" s="6"/>
    </row>
    <row r="17821" spans="55:55" hidden="1" x14ac:dyDescent="0.2">
      <c r="BC17821" s="6"/>
    </row>
    <row r="17822" spans="55:55" hidden="1" x14ac:dyDescent="0.2">
      <c r="BC17822" s="6"/>
    </row>
    <row r="17823" spans="55:55" hidden="1" x14ac:dyDescent="0.2">
      <c r="BC17823" s="6"/>
    </row>
    <row r="17824" spans="55:55" hidden="1" x14ac:dyDescent="0.2">
      <c r="BC17824" s="6"/>
    </row>
    <row r="17825" spans="55:55" hidden="1" x14ac:dyDescent="0.2">
      <c r="BC17825" s="6"/>
    </row>
    <row r="17826" spans="55:55" hidden="1" x14ac:dyDescent="0.2">
      <c r="BC17826" s="6"/>
    </row>
    <row r="17827" spans="55:55" hidden="1" x14ac:dyDescent="0.2">
      <c r="BC17827" s="6"/>
    </row>
    <row r="17828" spans="55:55" hidden="1" x14ac:dyDescent="0.2">
      <c r="BC17828" s="6"/>
    </row>
    <row r="17829" spans="55:55" hidden="1" x14ac:dyDescent="0.2">
      <c r="BC17829" s="6"/>
    </row>
    <row r="17830" spans="55:55" hidden="1" x14ac:dyDescent="0.2">
      <c r="BC17830" s="6"/>
    </row>
    <row r="17831" spans="55:55" hidden="1" x14ac:dyDescent="0.2">
      <c r="BC17831" s="6"/>
    </row>
    <row r="17832" spans="55:55" hidden="1" x14ac:dyDescent="0.2">
      <c r="BC17832" s="6"/>
    </row>
    <row r="17833" spans="55:55" hidden="1" x14ac:dyDescent="0.2">
      <c r="BC17833" s="6"/>
    </row>
    <row r="17834" spans="55:55" hidden="1" x14ac:dyDescent="0.2">
      <c r="BC17834" s="6"/>
    </row>
    <row r="17835" spans="55:55" hidden="1" x14ac:dyDescent="0.2">
      <c r="BC17835" s="6"/>
    </row>
    <row r="17836" spans="55:55" hidden="1" x14ac:dyDescent="0.2">
      <c r="BC17836" s="6"/>
    </row>
    <row r="17837" spans="55:55" hidden="1" x14ac:dyDescent="0.2">
      <c r="BC17837" s="6"/>
    </row>
    <row r="17838" spans="55:55" hidden="1" x14ac:dyDescent="0.2">
      <c r="BC17838" s="6"/>
    </row>
    <row r="17839" spans="55:55" hidden="1" x14ac:dyDescent="0.2">
      <c r="BC17839" s="6"/>
    </row>
    <row r="17840" spans="55:55" hidden="1" x14ac:dyDescent="0.2">
      <c r="BC17840" s="6"/>
    </row>
    <row r="17841" spans="55:55" hidden="1" x14ac:dyDescent="0.2">
      <c r="BC17841" s="6"/>
    </row>
    <row r="17842" spans="55:55" hidden="1" x14ac:dyDescent="0.2">
      <c r="BC17842" s="6"/>
    </row>
    <row r="17843" spans="55:55" hidden="1" x14ac:dyDescent="0.2">
      <c r="BC17843" s="6"/>
    </row>
    <row r="17844" spans="55:55" hidden="1" x14ac:dyDescent="0.2">
      <c r="BC17844" s="6"/>
    </row>
    <row r="17845" spans="55:55" hidden="1" x14ac:dyDescent="0.2">
      <c r="BC17845" s="6"/>
    </row>
    <row r="17846" spans="55:55" hidden="1" x14ac:dyDescent="0.2">
      <c r="BC17846" s="6"/>
    </row>
    <row r="17847" spans="55:55" hidden="1" x14ac:dyDescent="0.2">
      <c r="BC17847" s="6"/>
    </row>
    <row r="17848" spans="55:55" hidden="1" x14ac:dyDescent="0.2">
      <c r="BC17848" s="6"/>
    </row>
    <row r="17849" spans="55:55" hidden="1" x14ac:dyDescent="0.2">
      <c r="BC17849" s="6"/>
    </row>
    <row r="17850" spans="55:55" hidden="1" x14ac:dyDescent="0.2">
      <c r="BC17850" s="6"/>
    </row>
    <row r="17851" spans="55:55" hidden="1" x14ac:dyDescent="0.2">
      <c r="BC17851" s="6"/>
    </row>
    <row r="17852" spans="55:55" hidden="1" x14ac:dyDescent="0.2">
      <c r="BC17852" s="6"/>
    </row>
    <row r="17853" spans="55:55" hidden="1" x14ac:dyDescent="0.2">
      <c r="BC17853" s="6"/>
    </row>
    <row r="17854" spans="55:55" hidden="1" x14ac:dyDescent="0.2">
      <c r="BC17854" s="6"/>
    </row>
    <row r="17855" spans="55:55" hidden="1" x14ac:dyDescent="0.2">
      <c r="BC17855" s="6"/>
    </row>
    <row r="17856" spans="55:55" hidden="1" x14ac:dyDescent="0.2">
      <c r="BC17856" s="6"/>
    </row>
    <row r="17857" spans="55:55" hidden="1" x14ac:dyDescent="0.2">
      <c r="BC17857" s="6"/>
    </row>
    <row r="17858" spans="55:55" hidden="1" x14ac:dyDescent="0.2">
      <c r="BC17858" s="6"/>
    </row>
    <row r="17859" spans="55:55" hidden="1" x14ac:dyDescent="0.2">
      <c r="BC17859" s="6"/>
    </row>
    <row r="17860" spans="55:55" hidden="1" x14ac:dyDescent="0.2">
      <c r="BC17860" s="6"/>
    </row>
    <row r="17861" spans="55:55" hidden="1" x14ac:dyDescent="0.2">
      <c r="BC17861" s="6"/>
    </row>
    <row r="17862" spans="55:55" hidden="1" x14ac:dyDescent="0.2">
      <c r="BC17862" s="6"/>
    </row>
    <row r="17863" spans="55:55" hidden="1" x14ac:dyDescent="0.2">
      <c r="BC17863" s="6"/>
    </row>
    <row r="17864" spans="55:55" hidden="1" x14ac:dyDescent="0.2">
      <c r="BC17864" s="6"/>
    </row>
    <row r="17865" spans="55:55" hidden="1" x14ac:dyDescent="0.2">
      <c r="BC17865" s="6"/>
    </row>
    <row r="17866" spans="55:55" hidden="1" x14ac:dyDescent="0.2">
      <c r="BC17866" s="6"/>
    </row>
    <row r="17867" spans="55:55" hidden="1" x14ac:dyDescent="0.2">
      <c r="BC17867" s="6"/>
    </row>
    <row r="17868" spans="55:55" hidden="1" x14ac:dyDescent="0.2">
      <c r="BC17868" s="6"/>
    </row>
    <row r="17869" spans="55:55" hidden="1" x14ac:dyDescent="0.2">
      <c r="BC17869" s="6"/>
    </row>
    <row r="17870" spans="55:55" hidden="1" x14ac:dyDescent="0.2">
      <c r="BC17870" s="6"/>
    </row>
    <row r="17871" spans="55:55" hidden="1" x14ac:dyDescent="0.2">
      <c r="BC17871" s="6"/>
    </row>
    <row r="17872" spans="55:55" hidden="1" x14ac:dyDescent="0.2">
      <c r="BC17872" s="6"/>
    </row>
    <row r="17873" spans="55:55" hidden="1" x14ac:dyDescent="0.2">
      <c r="BC17873" s="6"/>
    </row>
    <row r="17874" spans="55:55" hidden="1" x14ac:dyDescent="0.2">
      <c r="BC17874" s="6"/>
    </row>
    <row r="17875" spans="55:55" hidden="1" x14ac:dyDescent="0.2">
      <c r="BC17875" s="6"/>
    </row>
    <row r="17876" spans="55:55" hidden="1" x14ac:dyDescent="0.2">
      <c r="BC17876" s="6"/>
    </row>
    <row r="17877" spans="55:55" hidden="1" x14ac:dyDescent="0.2">
      <c r="BC17877" s="6"/>
    </row>
    <row r="17878" spans="55:55" hidden="1" x14ac:dyDescent="0.2">
      <c r="BC17878" s="6"/>
    </row>
    <row r="17879" spans="55:55" hidden="1" x14ac:dyDescent="0.2">
      <c r="BC17879" s="6"/>
    </row>
    <row r="17880" spans="55:55" hidden="1" x14ac:dyDescent="0.2">
      <c r="BC17880" s="6"/>
    </row>
    <row r="17881" spans="55:55" hidden="1" x14ac:dyDescent="0.2">
      <c r="BC17881" s="6"/>
    </row>
    <row r="17882" spans="55:55" hidden="1" x14ac:dyDescent="0.2">
      <c r="BC17882" s="6"/>
    </row>
    <row r="17883" spans="55:55" hidden="1" x14ac:dyDescent="0.2">
      <c r="BC17883" s="6"/>
    </row>
    <row r="17884" spans="55:55" hidden="1" x14ac:dyDescent="0.2">
      <c r="BC17884" s="6"/>
    </row>
    <row r="17885" spans="55:55" hidden="1" x14ac:dyDescent="0.2">
      <c r="BC17885" s="6"/>
    </row>
    <row r="17886" spans="55:55" hidden="1" x14ac:dyDescent="0.2">
      <c r="BC17886" s="6"/>
    </row>
    <row r="17887" spans="55:55" hidden="1" x14ac:dyDescent="0.2">
      <c r="BC17887" s="6"/>
    </row>
    <row r="17888" spans="55:55" hidden="1" x14ac:dyDescent="0.2">
      <c r="BC17888" s="6"/>
    </row>
    <row r="17889" spans="55:55" hidden="1" x14ac:dyDescent="0.2">
      <c r="BC17889" s="6"/>
    </row>
    <row r="17890" spans="55:55" hidden="1" x14ac:dyDescent="0.2">
      <c r="BC17890" s="6"/>
    </row>
    <row r="17891" spans="55:55" hidden="1" x14ac:dyDescent="0.2">
      <c r="BC17891" s="6"/>
    </row>
    <row r="17892" spans="55:55" hidden="1" x14ac:dyDescent="0.2">
      <c r="BC17892" s="6"/>
    </row>
    <row r="17893" spans="55:55" hidden="1" x14ac:dyDescent="0.2">
      <c r="BC17893" s="6"/>
    </row>
    <row r="17894" spans="55:55" hidden="1" x14ac:dyDescent="0.2">
      <c r="BC17894" s="6"/>
    </row>
    <row r="17895" spans="55:55" hidden="1" x14ac:dyDescent="0.2">
      <c r="BC17895" s="6"/>
    </row>
    <row r="17896" spans="55:55" hidden="1" x14ac:dyDescent="0.2">
      <c r="BC17896" s="6"/>
    </row>
    <row r="17897" spans="55:55" hidden="1" x14ac:dyDescent="0.2">
      <c r="BC17897" s="6"/>
    </row>
    <row r="17898" spans="55:55" hidden="1" x14ac:dyDescent="0.2">
      <c r="BC17898" s="6"/>
    </row>
    <row r="17899" spans="55:55" hidden="1" x14ac:dyDescent="0.2">
      <c r="BC17899" s="6"/>
    </row>
    <row r="17900" spans="55:55" hidden="1" x14ac:dyDescent="0.2">
      <c r="BC17900" s="6"/>
    </row>
    <row r="17901" spans="55:55" hidden="1" x14ac:dyDescent="0.2">
      <c r="BC17901" s="6"/>
    </row>
    <row r="17902" spans="55:55" hidden="1" x14ac:dyDescent="0.2">
      <c r="BC17902" s="6"/>
    </row>
    <row r="17903" spans="55:55" hidden="1" x14ac:dyDescent="0.2">
      <c r="BC17903" s="6"/>
    </row>
    <row r="17904" spans="55:55" hidden="1" x14ac:dyDescent="0.2">
      <c r="BC17904" s="6"/>
    </row>
    <row r="17905" spans="55:55" hidden="1" x14ac:dyDescent="0.2">
      <c r="BC17905" s="6"/>
    </row>
    <row r="17906" spans="55:55" hidden="1" x14ac:dyDescent="0.2">
      <c r="BC17906" s="6"/>
    </row>
    <row r="17907" spans="55:55" hidden="1" x14ac:dyDescent="0.2">
      <c r="BC17907" s="6"/>
    </row>
    <row r="17908" spans="55:55" hidden="1" x14ac:dyDescent="0.2">
      <c r="BC17908" s="6"/>
    </row>
    <row r="17909" spans="55:55" hidden="1" x14ac:dyDescent="0.2">
      <c r="BC17909" s="6"/>
    </row>
    <row r="17910" spans="55:55" hidden="1" x14ac:dyDescent="0.2">
      <c r="BC17910" s="6"/>
    </row>
    <row r="17911" spans="55:55" hidden="1" x14ac:dyDescent="0.2">
      <c r="BC17911" s="6"/>
    </row>
    <row r="17912" spans="55:55" hidden="1" x14ac:dyDescent="0.2">
      <c r="BC17912" s="6"/>
    </row>
    <row r="17913" spans="55:55" hidden="1" x14ac:dyDescent="0.2">
      <c r="BC17913" s="6"/>
    </row>
    <row r="17914" spans="55:55" hidden="1" x14ac:dyDescent="0.2">
      <c r="BC17914" s="6"/>
    </row>
    <row r="17915" spans="55:55" hidden="1" x14ac:dyDescent="0.2">
      <c r="BC17915" s="6"/>
    </row>
    <row r="17916" spans="55:55" hidden="1" x14ac:dyDescent="0.2">
      <c r="BC17916" s="6"/>
    </row>
    <row r="17917" spans="55:55" hidden="1" x14ac:dyDescent="0.2">
      <c r="BC17917" s="6"/>
    </row>
    <row r="17918" spans="55:55" hidden="1" x14ac:dyDescent="0.2">
      <c r="BC17918" s="6"/>
    </row>
    <row r="17919" spans="55:55" hidden="1" x14ac:dyDescent="0.2">
      <c r="BC17919" s="6"/>
    </row>
    <row r="17920" spans="55:55" hidden="1" x14ac:dyDescent="0.2">
      <c r="BC17920" s="6"/>
    </row>
    <row r="17921" spans="55:55" hidden="1" x14ac:dyDescent="0.2">
      <c r="BC17921" s="6"/>
    </row>
    <row r="17922" spans="55:55" hidden="1" x14ac:dyDescent="0.2">
      <c r="BC17922" s="6"/>
    </row>
    <row r="17923" spans="55:55" hidden="1" x14ac:dyDescent="0.2">
      <c r="BC17923" s="6"/>
    </row>
    <row r="17924" spans="55:55" hidden="1" x14ac:dyDescent="0.2">
      <c r="BC17924" s="6"/>
    </row>
    <row r="17925" spans="55:55" hidden="1" x14ac:dyDescent="0.2">
      <c r="BC17925" s="6"/>
    </row>
    <row r="17926" spans="55:55" hidden="1" x14ac:dyDescent="0.2">
      <c r="BC17926" s="6"/>
    </row>
    <row r="17927" spans="55:55" hidden="1" x14ac:dyDescent="0.2">
      <c r="BC17927" s="6"/>
    </row>
    <row r="17928" spans="55:55" hidden="1" x14ac:dyDescent="0.2">
      <c r="BC17928" s="6"/>
    </row>
    <row r="17929" spans="55:55" hidden="1" x14ac:dyDescent="0.2">
      <c r="BC17929" s="6"/>
    </row>
    <row r="17930" spans="55:55" hidden="1" x14ac:dyDescent="0.2">
      <c r="BC17930" s="6"/>
    </row>
    <row r="17931" spans="55:55" hidden="1" x14ac:dyDescent="0.2">
      <c r="BC17931" s="6"/>
    </row>
    <row r="17932" spans="55:55" hidden="1" x14ac:dyDescent="0.2">
      <c r="BC17932" s="6"/>
    </row>
    <row r="17933" spans="55:55" hidden="1" x14ac:dyDescent="0.2">
      <c r="BC17933" s="6"/>
    </row>
    <row r="17934" spans="55:55" hidden="1" x14ac:dyDescent="0.2">
      <c r="BC17934" s="6"/>
    </row>
    <row r="17935" spans="55:55" hidden="1" x14ac:dyDescent="0.2">
      <c r="BC17935" s="6"/>
    </row>
    <row r="17936" spans="55:55" hidden="1" x14ac:dyDescent="0.2">
      <c r="BC17936" s="6"/>
    </row>
    <row r="17937" spans="55:55" hidden="1" x14ac:dyDescent="0.2">
      <c r="BC17937" s="6"/>
    </row>
    <row r="17938" spans="55:55" hidden="1" x14ac:dyDescent="0.2">
      <c r="BC17938" s="6"/>
    </row>
    <row r="17939" spans="55:55" hidden="1" x14ac:dyDescent="0.2">
      <c r="BC17939" s="6"/>
    </row>
    <row r="17940" spans="55:55" hidden="1" x14ac:dyDescent="0.2">
      <c r="BC17940" s="6"/>
    </row>
    <row r="17941" spans="55:55" hidden="1" x14ac:dyDescent="0.2">
      <c r="BC17941" s="6"/>
    </row>
    <row r="17942" spans="55:55" hidden="1" x14ac:dyDescent="0.2">
      <c r="BC17942" s="6"/>
    </row>
    <row r="17943" spans="55:55" hidden="1" x14ac:dyDescent="0.2">
      <c r="BC17943" s="6"/>
    </row>
    <row r="17944" spans="55:55" hidden="1" x14ac:dyDescent="0.2">
      <c r="BC17944" s="6"/>
    </row>
    <row r="17945" spans="55:55" hidden="1" x14ac:dyDescent="0.2">
      <c r="BC17945" s="6"/>
    </row>
    <row r="17946" spans="55:55" hidden="1" x14ac:dyDescent="0.2">
      <c r="BC17946" s="6"/>
    </row>
    <row r="17947" spans="55:55" hidden="1" x14ac:dyDescent="0.2">
      <c r="BC17947" s="6"/>
    </row>
    <row r="17948" spans="55:55" hidden="1" x14ac:dyDescent="0.2">
      <c r="BC17948" s="6"/>
    </row>
    <row r="17949" spans="55:55" hidden="1" x14ac:dyDescent="0.2">
      <c r="BC17949" s="6"/>
    </row>
    <row r="17950" spans="55:55" hidden="1" x14ac:dyDescent="0.2">
      <c r="BC17950" s="6"/>
    </row>
    <row r="17951" spans="55:55" hidden="1" x14ac:dyDescent="0.2">
      <c r="BC17951" s="6"/>
    </row>
    <row r="17952" spans="55:55" hidden="1" x14ac:dyDescent="0.2">
      <c r="BC17952" s="6"/>
    </row>
    <row r="17953" spans="55:55" hidden="1" x14ac:dyDescent="0.2">
      <c r="BC17953" s="6"/>
    </row>
    <row r="17954" spans="55:55" hidden="1" x14ac:dyDescent="0.2">
      <c r="BC17954" s="6"/>
    </row>
    <row r="17955" spans="55:55" hidden="1" x14ac:dyDescent="0.2">
      <c r="BC17955" s="6"/>
    </row>
    <row r="17956" spans="55:55" hidden="1" x14ac:dyDescent="0.2">
      <c r="BC17956" s="6"/>
    </row>
    <row r="17957" spans="55:55" hidden="1" x14ac:dyDescent="0.2">
      <c r="BC17957" s="6"/>
    </row>
    <row r="17958" spans="55:55" hidden="1" x14ac:dyDescent="0.2">
      <c r="BC17958" s="6"/>
    </row>
    <row r="17959" spans="55:55" hidden="1" x14ac:dyDescent="0.2">
      <c r="BC17959" s="6"/>
    </row>
    <row r="17960" spans="55:55" hidden="1" x14ac:dyDescent="0.2">
      <c r="BC17960" s="6"/>
    </row>
    <row r="17961" spans="55:55" hidden="1" x14ac:dyDescent="0.2">
      <c r="BC17961" s="6"/>
    </row>
    <row r="17962" spans="55:55" hidden="1" x14ac:dyDescent="0.2">
      <c r="BC17962" s="6"/>
    </row>
    <row r="17963" spans="55:55" hidden="1" x14ac:dyDescent="0.2">
      <c r="BC17963" s="6"/>
    </row>
    <row r="17964" spans="55:55" hidden="1" x14ac:dyDescent="0.2">
      <c r="BC17964" s="6"/>
    </row>
    <row r="17965" spans="55:55" hidden="1" x14ac:dyDescent="0.2">
      <c r="BC17965" s="6"/>
    </row>
    <row r="17966" spans="55:55" hidden="1" x14ac:dyDescent="0.2">
      <c r="BC17966" s="6"/>
    </row>
    <row r="17967" spans="55:55" hidden="1" x14ac:dyDescent="0.2">
      <c r="BC17967" s="6"/>
    </row>
    <row r="17968" spans="55:55" hidden="1" x14ac:dyDescent="0.2">
      <c r="BC17968" s="6"/>
    </row>
    <row r="17969" spans="55:55" hidden="1" x14ac:dyDescent="0.2">
      <c r="BC17969" s="6"/>
    </row>
    <row r="17970" spans="55:55" hidden="1" x14ac:dyDescent="0.2">
      <c r="BC17970" s="6"/>
    </row>
    <row r="17971" spans="55:55" hidden="1" x14ac:dyDescent="0.2">
      <c r="BC17971" s="6"/>
    </row>
    <row r="17972" spans="55:55" hidden="1" x14ac:dyDescent="0.2">
      <c r="BC17972" s="6"/>
    </row>
    <row r="17973" spans="55:55" hidden="1" x14ac:dyDescent="0.2">
      <c r="BC17973" s="6"/>
    </row>
    <row r="17974" spans="55:55" hidden="1" x14ac:dyDescent="0.2">
      <c r="BC17974" s="6"/>
    </row>
    <row r="17975" spans="55:55" hidden="1" x14ac:dyDescent="0.2">
      <c r="BC17975" s="6"/>
    </row>
    <row r="17976" spans="55:55" hidden="1" x14ac:dyDescent="0.2">
      <c r="BC17976" s="6"/>
    </row>
    <row r="17977" spans="55:55" hidden="1" x14ac:dyDescent="0.2">
      <c r="BC17977" s="6"/>
    </row>
    <row r="17978" spans="55:55" hidden="1" x14ac:dyDescent="0.2">
      <c r="BC17978" s="6"/>
    </row>
    <row r="17979" spans="55:55" hidden="1" x14ac:dyDescent="0.2">
      <c r="BC17979" s="6"/>
    </row>
    <row r="17980" spans="55:55" hidden="1" x14ac:dyDescent="0.2">
      <c r="BC17980" s="6"/>
    </row>
    <row r="17981" spans="55:55" hidden="1" x14ac:dyDescent="0.2">
      <c r="BC17981" s="6"/>
    </row>
    <row r="17982" spans="55:55" hidden="1" x14ac:dyDescent="0.2">
      <c r="BC17982" s="6"/>
    </row>
    <row r="17983" spans="55:55" hidden="1" x14ac:dyDescent="0.2">
      <c r="BC17983" s="6"/>
    </row>
    <row r="17984" spans="55:55" hidden="1" x14ac:dyDescent="0.2">
      <c r="BC17984" s="6"/>
    </row>
    <row r="17985" spans="55:55" hidden="1" x14ac:dyDescent="0.2">
      <c r="BC17985" s="6"/>
    </row>
    <row r="17986" spans="55:55" hidden="1" x14ac:dyDescent="0.2">
      <c r="BC17986" s="6"/>
    </row>
    <row r="17987" spans="55:55" hidden="1" x14ac:dyDescent="0.2">
      <c r="BC17987" s="6"/>
    </row>
    <row r="17988" spans="55:55" hidden="1" x14ac:dyDescent="0.2">
      <c r="BC17988" s="6"/>
    </row>
    <row r="17989" spans="55:55" hidden="1" x14ac:dyDescent="0.2">
      <c r="BC17989" s="6"/>
    </row>
    <row r="17990" spans="55:55" hidden="1" x14ac:dyDescent="0.2">
      <c r="BC17990" s="6"/>
    </row>
    <row r="17991" spans="55:55" hidden="1" x14ac:dyDescent="0.2">
      <c r="BC17991" s="6"/>
    </row>
    <row r="17992" spans="55:55" hidden="1" x14ac:dyDescent="0.2">
      <c r="BC17992" s="6"/>
    </row>
    <row r="17993" spans="55:55" hidden="1" x14ac:dyDescent="0.2">
      <c r="BC17993" s="6"/>
    </row>
    <row r="17994" spans="55:55" hidden="1" x14ac:dyDescent="0.2">
      <c r="BC17994" s="6"/>
    </row>
    <row r="17995" spans="55:55" hidden="1" x14ac:dyDescent="0.2">
      <c r="BC17995" s="6"/>
    </row>
    <row r="17996" spans="55:55" hidden="1" x14ac:dyDescent="0.2">
      <c r="BC17996" s="6"/>
    </row>
    <row r="17997" spans="55:55" hidden="1" x14ac:dyDescent="0.2">
      <c r="BC17997" s="6"/>
    </row>
    <row r="17998" spans="55:55" hidden="1" x14ac:dyDescent="0.2">
      <c r="BC17998" s="6"/>
    </row>
    <row r="17999" spans="55:55" hidden="1" x14ac:dyDescent="0.2">
      <c r="BC17999" s="6"/>
    </row>
    <row r="18000" spans="55:55" hidden="1" x14ac:dyDescent="0.2">
      <c r="BC18000" s="6"/>
    </row>
    <row r="18001" spans="55:55" hidden="1" x14ac:dyDescent="0.2">
      <c r="BC18001" s="6"/>
    </row>
    <row r="18002" spans="55:55" hidden="1" x14ac:dyDescent="0.2">
      <c r="BC18002" s="6"/>
    </row>
    <row r="18003" spans="55:55" hidden="1" x14ac:dyDescent="0.2">
      <c r="BC18003" s="6"/>
    </row>
    <row r="18004" spans="55:55" hidden="1" x14ac:dyDescent="0.2">
      <c r="BC18004" s="6"/>
    </row>
    <row r="18005" spans="55:55" hidden="1" x14ac:dyDescent="0.2">
      <c r="BC18005" s="6"/>
    </row>
    <row r="18006" spans="55:55" hidden="1" x14ac:dyDescent="0.2">
      <c r="BC18006" s="6"/>
    </row>
    <row r="18007" spans="55:55" hidden="1" x14ac:dyDescent="0.2">
      <c r="BC18007" s="6"/>
    </row>
    <row r="18008" spans="55:55" hidden="1" x14ac:dyDescent="0.2">
      <c r="BC18008" s="6"/>
    </row>
    <row r="18009" spans="55:55" hidden="1" x14ac:dyDescent="0.2">
      <c r="BC18009" s="6"/>
    </row>
    <row r="18010" spans="55:55" hidden="1" x14ac:dyDescent="0.2">
      <c r="BC18010" s="6"/>
    </row>
    <row r="18011" spans="55:55" hidden="1" x14ac:dyDescent="0.2">
      <c r="BC18011" s="6"/>
    </row>
    <row r="18012" spans="55:55" hidden="1" x14ac:dyDescent="0.2">
      <c r="BC18012" s="6"/>
    </row>
    <row r="18013" spans="55:55" hidden="1" x14ac:dyDescent="0.2">
      <c r="BC18013" s="6"/>
    </row>
    <row r="18014" spans="55:55" hidden="1" x14ac:dyDescent="0.2">
      <c r="BC18014" s="6"/>
    </row>
    <row r="18015" spans="55:55" hidden="1" x14ac:dyDescent="0.2">
      <c r="BC18015" s="6"/>
    </row>
    <row r="18016" spans="55:55" hidden="1" x14ac:dyDescent="0.2">
      <c r="BC18016" s="6"/>
    </row>
    <row r="18017" spans="55:55" hidden="1" x14ac:dyDescent="0.2">
      <c r="BC18017" s="6"/>
    </row>
    <row r="18018" spans="55:55" hidden="1" x14ac:dyDescent="0.2">
      <c r="BC18018" s="6"/>
    </row>
    <row r="18019" spans="55:55" hidden="1" x14ac:dyDescent="0.2">
      <c r="BC18019" s="6"/>
    </row>
    <row r="18020" spans="55:55" hidden="1" x14ac:dyDescent="0.2">
      <c r="BC18020" s="6"/>
    </row>
    <row r="18021" spans="55:55" hidden="1" x14ac:dyDescent="0.2">
      <c r="BC18021" s="6"/>
    </row>
    <row r="18022" spans="55:55" hidden="1" x14ac:dyDescent="0.2">
      <c r="BC18022" s="6"/>
    </row>
    <row r="18023" spans="55:55" hidden="1" x14ac:dyDescent="0.2">
      <c r="BC18023" s="6"/>
    </row>
    <row r="18024" spans="55:55" hidden="1" x14ac:dyDescent="0.2">
      <c r="BC18024" s="6"/>
    </row>
    <row r="18025" spans="55:55" hidden="1" x14ac:dyDescent="0.2">
      <c r="BC18025" s="6"/>
    </row>
    <row r="18026" spans="55:55" hidden="1" x14ac:dyDescent="0.2">
      <c r="BC18026" s="6"/>
    </row>
    <row r="18027" spans="55:55" hidden="1" x14ac:dyDescent="0.2">
      <c r="BC18027" s="6"/>
    </row>
    <row r="18028" spans="55:55" hidden="1" x14ac:dyDescent="0.2">
      <c r="BC18028" s="6"/>
    </row>
    <row r="18029" spans="55:55" hidden="1" x14ac:dyDescent="0.2">
      <c r="BC18029" s="6"/>
    </row>
    <row r="18030" spans="55:55" hidden="1" x14ac:dyDescent="0.2">
      <c r="BC18030" s="6"/>
    </row>
    <row r="18031" spans="55:55" hidden="1" x14ac:dyDescent="0.2">
      <c r="BC18031" s="6"/>
    </row>
    <row r="18032" spans="55:55" hidden="1" x14ac:dyDescent="0.2">
      <c r="BC18032" s="6"/>
    </row>
    <row r="18033" spans="55:55" hidden="1" x14ac:dyDescent="0.2">
      <c r="BC18033" s="6"/>
    </row>
    <row r="18034" spans="55:55" hidden="1" x14ac:dyDescent="0.2">
      <c r="BC18034" s="6"/>
    </row>
    <row r="18035" spans="55:55" hidden="1" x14ac:dyDescent="0.2">
      <c r="BC18035" s="6"/>
    </row>
    <row r="18036" spans="55:55" hidden="1" x14ac:dyDescent="0.2">
      <c r="BC18036" s="6"/>
    </row>
    <row r="18037" spans="55:55" hidden="1" x14ac:dyDescent="0.2">
      <c r="BC18037" s="6"/>
    </row>
    <row r="18038" spans="55:55" hidden="1" x14ac:dyDescent="0.2">
      <c r="BC18038" s="6"/>
    </row>
    <row r="18039" spans="55:55" hidden="1" x14ac:dyDescent="0.2">
      <c r="BC18039" s="6"/>
    </row>
    <row r="18040" spans="55:55" hidden="1" x14ac:dyDescent="0.2">
      <c r="BC18040" s="6"/>
    </row>
    <row r="18041" spans="55:55" hidden="1" x14ac:dyDescent="0.2">
      <c r="BC18041" s="6"/>
    </row>
    <row r="18042" spans="55:55" hidden="1" x14ac:dyDescent="0.2">
      <c r="BC18042" s="6"/>
    </row>
    <row r="18043" spans="55:55" hidden="1" x14ac:dyDescent="0.2">
      <c r="BC18043" s="6"/>
    </row>
    <row r="18044" spans="55:55" hidden="1" x14ac:dyDescent="0.2">
      <c r="BC18044" s="6"/>
    </row>
    <row r="18045" spans="55:55" hidden="1" x14ac:dyDescent="0.2">
      <c r="BC18045" s="6"/>
    </row>
    <row r="18046" spans="55:55" hidden="1" x14ac:dyDescent="0.2">
      <c r="BC18046" s="6"/>
    </row>
    <row r="18047" spans="55:55" hidden="1" x14ac:dyDescent="0.2">
      <c r="BC18047" s="6"/>
    </row>
    <row r="18048" spans="55:55" hidden="1" x14ac:dyDescent="0.2">
      <c r="BC18048" s="6"/>
    </row>
    <row r="18049" spans="55:55" hidden="1" x14ac:dyDescent="0.2">
      <c r="BC18049" s="6"/>
    </row>
    <row r="18050" spans="55:55" hidden="1" x14ac:dyDescent="0.2">
      <c r="BC18050" s="6"/>
    </row>
    <row r="18051" spans="55:55" hidden="1" x14ac:dyDescent="0.2">
      <c r="BC18051" s="6"/>
    </row>
    <row r="18052" spans="55:55" hidden="1" x14ac:dyDescent="0.2">
      <c r="BC18052" s="6"/>
    </row>
    <row r="18053" spans="55:55" hidden="1" x14ac:dyDescent="0.2">
      <c r="BC18053" s="6"/>
    </row>
    <row r="18054" spans="55:55" hidden="1" x14ac:dyDescent="0.2">
      <c r="BC18054" s="6"/>
    </row>
    <row r="18055" spans="55:55" hidden="1" x14ac:dyDescent="0.2">
      <c r="BC18055" s="6"/>
    </row>
    <row r="18056" spans="55:55" hidden="1" x14ac:dyDescent="0.2">
      <c r="BC18056" s="6"/>
    </row>
    <row r="18057" spans="55:55" hidden="1" x14ac:dyDescent="0.2">
      <c r="BC18057" s="6"/>
    </row>
    <row r="18058" spans="55:55" hidden="1" x14ac:dyDescent="0.2">
      <c r="BC18058" s="6"/>
    </row>
    <row r="18059" spans="55:55" hidden="1" x14ac:dyDescent="0.2">
      <c r="BC18059" s="6"/>
    </row>
    <row r="18060" spans="55:55" hidden="1" x14ac:dyDescent="0.2">
      <c r="BC18060" s="6"/>
    </row>
    <row r="18061" spans="55:55" hidden="1" x14ac:dyDescent="0.2">
      <c r="BC18061" s="6"/>
    </row>
    <row r="18062" spans="55:55" hidden="1" x14ac:dyDescent="0.2">
      <c r="BC18062" s="6"/>
    </row>
    <row r="18063" spans="55:55" hidden="1" x14ac:dyDescent="0.2">
      <c r="BC18063" s="6"/>
    </row>
    <row r="18064" spans="55:55" hidden="1" x14ac:dyDescent="0.2">
      <c r="BC18064" s="6"/>
    </row>
    <row r="18065" spans="55:55" hidden="1" x14ac:dyDescent="0.2">
      <c r="BC18065" s="6"/>
    </row>
    <row r="18066" spans="55:55" hidden="1" x14ac:dyDescent="0.2">
      <c r="BC18066" s="6"/>
    </row>
    <row r="18067" spans="55:55" hidden="1" x14ac:dyDescent="0.2">
      <c r="BC18067" s="6"/>
    </row>
    <row r="18068" spans="55:55" hidden="1" x14ac:dyDescent="0.2">
      <c r="BC18068" s="6"/>
    </row>
    <row r="18069" spans="55:55" hidden="1" x14ac:dyDescent="0.2">
      <c r="BC18069" s="6"/>
    </row>
    <row r="18070" spans="55:55" hidden="1" x14ac:dyDescent="0.2">
      <c r="BC18070" s="6"/>
    </row>
    <row r="18071" spans="55:55" hidden="1" x14ac:dyDescent="0.2">
      <c r="BC18071" s="6"/>
    </row>
    <row r="18072" spans="55:55" hidden="1" x14ac:dyDescent="0.2">
      <c r="BC18072" s="6"/>
    </row>
    <row r="18073" spans="55:55" hidden="1" x14ac:dyDescent="0.2">
      <c r="BC18073" s="6"/>
    </row>
    <row r="18074" spans="55:55" hidden="1" x14ac:dyDescent="0.2">
      <c r="BC18074" s="6"/>
    </row>
    <row r="18075" spans="55:55" hidden="1" x14ac:dyDescent="0.2">
      <c r="BC18075" s="6"/>
    </row>
    <row r="18076" spans="55:55" hidden="1" x14ac:dyDescent="0.2">
      <c r="BC18076" s="6"/>
    </row>
    <row r="18077" spans="55:55" hidden="1" x14ac:dyDescent="0.2">
      <c r="BC18077" s="6"/>
    </row>
    <row r="18078" spans="55:55" hidden="1" x14ac:dyDescent="0.2">
      <c r="BC18078" s="6"/>
    </row>
    <row r="18079" spans="55:55" hidden="1" x14ac:dyDescent="0.2">
      <c r="BC18079" s="6"/>
    </row>
    <row r="18080" spans="55:55" hidden="1" x14ac:dyDescent="0.2">
      <c r="BC18080" s="6"/>
    </row>
    <row r="18081" spans="55:55" hidden="1" x14ac:dyDescent="0.2">
      <c r="BC18081" s="6"/>
    </row>
    <row r="18082" spans="55:55" hidden="1" x14ac:dyDescent="0.2">
      <c r="BC18082" s="6"/>
    </row>
    <row r="18083" spans="55:55" hidden="1" x14ac:dyDescent="0.2">
      <c r="BC18083" s="6"/>
    </row>
    <row r="18084" spans="55:55" hidden="1" x14ac:dyDescent="0.2">
      <c r="BC18084" s="6"/>
    </row>
    <row r="18085" spans="55:55" hidden="1" x14ac:dyDescent="0.2">
      <c r="BC18085" s="6"/>
    </row>
    <row r="18086" spans="55:55" hidden="1" x14ac:dyDescent="0.2">
      <c r="BC18086" s="6"/>
    </row>
    <row r="18087" spans="55:55" hidden="1" x14ac:dyDescent="0.2">
      <c r="BC18087" s="6"/>
    </row>
    <row r="18088" spans="55:55" hidden="1" x14ac:dyDescent="0.2">
      <c r="BC18088" s="6"/>
    </row>
    <row r="18089" spans="55:55" hidden="1" x14ac:dyDescent="0.2">
      <c r="BC18089" s="6"/>
    </row>
    <row r="18090" spans="55:55" hidden="1" x14ac:dyDescent="0.2">
      <c r="BC18090" s="6"/>
    </row>
    <row r="18091" spans="55:55" hidden="1" x14ac:dyDescent="0.2">
      <c r="BC18091" s="6"/>
    </row>
    <row r="18092" spans="55:55" hidden="1" x14ac:dyDescent="0.2">
      <c r="BC18092" s="6"/>
    </row>
    <row r="18093" spans="55:55" hidden="1" x14ac:dyDescent="0.2">
      <c r="BC18093" s="6"/>
    </row>
    <row r="18094" spans="55:55" hidden="1" x14ac:dyDescent="0.2">
      <c r="BC18094" s="6"/>
    </row>
    <row r="18095" spans="55:55" hidden="1" x14ac:dyDescent="0.2">
      <c r="BC18095" s="6"/>
    </row>
    <row r="18096" spans="55:55" hidden="1" x14ac:dyDescent="0.2">
      <c r="BC18096" s="6"/>
    </row>
    <row r="18097" spans="55:55" hidden="1" x14ac:dyDescent="0.2">
      <c r="BC18097" s="6"/>
    </row>
    <row r="18098" spans="55:55" hidden="1" x14ac:dyDescent="0.2">
      <c r="BC18098" s="6"/>
    </row>
    <row r="18099" spans="55:55" hidden="1" x14ac:dyDescent="0.2">
      <c r="BC18099" s="6"/>
    </row>
    <row r="18100" spans="55:55" hidden="1" x14ac:dyDescent="0.2">
      <c r="BC18100" s="6"/>
    </row>
    <row r="18101" spans="55:55" hidden="1" x14ac:dyDescent="0.2">
      <c r="BC18101" s="6"/>
    </row>
    <row r="18102" spans="55:55" hidden="1" x14ac:dyDescent="0.2">
      <c r="BC18102" s="6"/>
    </row>
    <row r="18103" spans="55:55" hidden="1" x14ac:dyDescent="0.2">
      <c r="BC18103" s="6"/>
    </row>
    <row r="18104" spans="55:55" hidden="1" x14ac:dyDescent="0.2">
      <c r="BC18104" s="6"/>
    </row>
    <row r="18105" spans="55:55" hidden="1" x14ac:dyDescent="0.2">
      <c r="BC18105" s="6"/>
    </row>
    <row r="18106" spans="55:55" hidden="1" x14ac:dyDescent="0.2">
      <c r="BC18106" s="6"/>
    </row>
    <row r="18107" spans="55:55" hidden="1" x14ac:dyDescent="0.2">
      <c r="BC18107" s="6"/>
    </row>
    <row r="18108" spans="55:55" hidden="1" x14ac:dyDescent="0.2">
      <c r="BC18108" s="6"/>
    </row>
    <row r="18109" spans="55:55" hidden="1" x14ac:dyDescent="0.2">
      <c r="BC18109" s="6"/>
    </row>
    <row r="18110" spans="55:55" hidden="1" x14ac:dyDescent="0.2">
      <c r="BC18110" s="6"/>
    </row>
    <row r="18111" spans="55:55" hidden="1" x14ac:dyDescent="0.2">
      <c r="BC18111" s="6"/>
    </row>
    <row r="18112" spans="55:55" hidden="1" x14ac:dyDescent="0.2">
      <c r="BC18112" s="6"/>
    </row>
    <row r="18113" spans="55:55" hidden="1" x14ac:dyDescent="0.2">
      <c r="BC18113" s="6"/>
    </row>
    <row r="18114" spans="55:55" hidden="1" x14ac:dyDescent="0.2">
      <c r="BC18114" s="6"/>
    </row>
    <row r="18115" spans="55:55" hidden="1" x14ac:dyDescent="0.2">
      <c r="BC18115" s="6"/>
    </row>
    <row r="18116" spans="55:55" hidden="1" x14ac:dyDescent="0.2">
      <c r="BC18116" s="6"/>
    </row>
    <row r="18117" spans="55:55" hidden="1" x14ac:dyDescent="0.2">
      <c r="BC18117" s="6"/>
    </row>
    <row r="18118" spans="55:55" hidden="1" x14ac:dyDescent="0.2">
      <c r="BC18118" s="6"/>
    </row>
    <row r="18119" spans="55:55" hidden="1" x14ac:dyDescent="0.2">
      <c r="BC18119" s="6"/>
    </row>
    <row r="18120" spans="55:55" hidden="1" x14ac:dyDescent="0.2">
      <c r="BC18120" s="6"/>
    </row>
    <row r="18121" spans="55:55" hidden="1" x14ac:dyDescent="0.2">
      <c r="BC18121" s="6"/>
    </row>
    <row r="18122" spans="55:55" hidden="1" x14ac:dyDescent="0.2">
      <c r="BC18122" s="6"/>
    </row>
    <row r="18123" spans="55:55" hidden="1" x14ac:dyDescent="0.2">
      <c r="BC18123" s="6"/>
    </row>
    <row r="18124" spans="55:55" hidden="1" x14ac:dyDescent="0.2">
      <c r="BC18124" s="6"/>
    </row>
    <row r="18125" spans="55:55" hidden="1" x14ac:dyDescent="0.2">
      <c r="BC18125" s="6"/>
    </row>
    <row r="18126" spans="55:55" hidden="1" x14ac:dyDescent="0.2">
      <c r="BC18126" s="6"/>
    </row>
    <row r="18127" spans="55:55" hidden="1" x14ac:dyDescent="0.2">
      <c r="BC18127" s="6"/>
    </row>
    <row r="18128" spans="55:55" hidden="1" x14ac:dyDescent="0.2">
      <c r="BC18128" s="6"/>
    </row>
    <row r="18129" spans="55:55" hidden="1" x14ac:dyDescent="0.2">
      <c r="BC18129" s="6"/>
    </row>
    <row r="18130" spans="55:55" hidden="1" x14ac:dyDescent="0.2">
      <c r="BC18130" s="6"/>
    </row>
    <row r="18131" spans="55:55" hidden="1" x14ac:dyDescent="0.2">
      <c r="BC18131" s="6"/>
    </row>
    <row r="18132" spans="55:55" hidden="1" x14ac:dyDescent="0.2">
      <c r="BC18132" s="6"/>
    </row>
    <row r="18133" spans="55:55" hidden="1" x14ac:dyDescent="0.2">
      <c r="BC18133" s="6"/>
    </row>
    <row r="18134" spans="55:55" hidden="1" x14ac:dyDescent="0.2">
      <c r="BC18134" s="6"/>
    </row>
    <row r="18135" spans="55:55" hidden="1" x14ac:dyDescent="0.2">
      <c r="BC18135" s="6"/>
    </row>
    <row r="18136" spans="55:55" hidden="1" x14ac:dyDescent="0.2">
      <c r="BC18136" s="6"/>
    </row>
    <row r="18137" spans="55:55" hidden="1" x14ac:dyDescent="0.2">
      <c r="BC18137" s="6"/>
    </row>
    <row r="18138" spans="55:55" hidden="1" x14ac:dyDescent="0.2">
      <c r="BC18138" s="6"/>
    </row>
    <row r="18139" spans="55:55" hidden="1" x14ac:dyDescent="0.2">
      <c r="BC18139" s="6"/>
    </row>
    <row r="18140" spans="55:55" hidden="1" x14ac:dyDescent="0.2">
      <c r="BC18140" s="6"/>
    </row>
    <row r="18141" spans="55:55" hidden="1" x14ac:dyDescent="0.2">
      <c r="BC18141" s="6"/>
    </row>
    <row r="18142" spans="55:55" hidden="1" x14ac:dyDescent="0.2">
      <c r="BC18142" s="6"/>
    </row>
    <row r="18143" spans="55:55" hidden="1" x14ac:dyDescent="0.2">
      <c r="BC18143" s="6"/>
    </row>
    <row r="18144" spans="55:55" hidden="1" x14ac:dyDescent="0.2">
      <c r="BC18144" s="6"/>
    </row>
    <row r="18145" spans="55:55" hidden="1" x14ac:dyDescent="0.2">
      <c r="BC18145" s="6"/>
    </row>
    <row r="18146" spans="55:55" hidden="1" x14ac:dyDescent="0.2">
      <c r="BC18146" s="6"/>
    </row>
    <row r="18147" spans="55:55" hidden="1" x14ac:dyDescent="0.2">
      <c r="BC18147" s="6"/>
    </row>
    <row r="18148" spans="55:55" hidden="1" x14ac:dyDescent="0.2">
      <c r="BC18148" s="6"/>
    </row>
    <row r="18149" spans="55:55" hidden="1" x14ac:dyDescent="0.2">
      <c r="BC18149" s="6"/>
    </row>
    <row r="18150" spans="55:55" hidden="1" x14ac:dyDescent="0.2">
      <c r="BC18150" s="6"/>
    </row>
    <row r="18151" spans="55:55" hidden="1" x14ac:dyDescent="0.2">
      <c r="BC18151" s="6"/>
    </row>
    <row r="18152" spans="55:55" hidden="1" x14ac:dyDescent="0.2">
      <c r="BC18152" s="6"/>
    </row>
    <row r="18153" spans="55:55" hidden="1" x14ac:dyDescent="0.2">
      <c r="BC18153" s="6"/>
    </row>
    <row r="18154" spans="55:55" hidden="1" x14ac:dyDescent="0.2">
      <c r="BC18154" s="6"/>
    </row>
    <row r="18155" spans="55:55" hidden="1" x14ac:dyDescent="0.2">
      <c r="BC18155" s="6"/>
    </row>
    <row r="18156" spans="55:55" hidden="1" x14ac:dyDescent="0.2">
      <c r="BC18156" s="6"/>
    </row>
    <row r="18157" spans="55:55" hidden="1" x14ac:dyDescent="0.2">
      <c r="BC18157" s="6"/>
    </row>
    <row r="18158" spans="55:55" hidden="1" x14ac:dyDescent="0.2">
      <c r="BC18158" s="6"/>
    </row>
    <row r="18159" spans="55:55" hidden="1" x14ac:dyDescent="0.2">
      <c r="BC18159" s="6"/>
    </row>
    <row r="18160" spans="55:55" hidden="1" x14ac:dyDescent="0.2">
      <c r="BC18160" s="6"/>
    </row>
    <row r="18161" spans="55:55" hidden="1" x14ac:dyDescent="0.2">
      <c r="BC18161" s="6"/>
    </row>
    <row r="18162" spans="55:55" hidden="1" x14ac:dyDescent="0.2">
      <c r="BC18162" s="6"/>
    </row>
    <row r="18163" spans="55:55" hidden="1" x14ac:dyDescent="0.2">
      <c r="BC18163" s="6"/>
    </row>
    <row r="18164" spans="55:55" hidden="1" x14ac:dyDescent="0.2">
      <c r="BC18164" s="6"/>
    </row>
    <row r="18165" spans="55:55" hidden="1" x14ac:dyDescent="0.2">
      <c r="BC18165" s="6"/>
    </row>
    <row r="18166" spans="55:55" hidden="1" x14ac:dyDescent="0.2">
      <c r="BC18166" s="6"/>
    </row>
    <row r="18167" spans="55:55" hidden="1" x14ac:dyDescent="0.2">
      <c r="BC18167" s="6"/>
    </row>
    <row r="18168" spans="55:55" hidden="1" x14ac:dyDescent="0.2">
      <c r="BC18168" s="6"/>
    </row>
    <row r="18169" spans="55:55" hidden="1" x14ac:dyDescent="0.2">
      <c r="BC18169" s="6"/>
    </row>
    <row r="18170" spans="55:55" hidden="1" x14ac:dyDescent="0.2">
      <c r="BC18170" s="6"/>
    </row>
    <row r="18171" spans="55:55" hidden="1" x14ac:dyDescent="0.2">
      <c r="BC18171" s="6"/>
    </row>
    <row r="18172" spans="55:55" hidden="1" x14ac:dyDescent="0.2">
      <c r="BC18172" s="6"/>
    </row>
    <row r="18173" spans="55:55" hidden="1" x14ac:dyDescent="0.2">
      <c r="BC18173" s="6"/>
    </row>
    <row r="18174" spans="55:55" hidden="1" x14ac:dyDescent="0.2">
      <c r="BC18174" s="6"/>
    </row>
    <row r="18175" spans="55:55" hidden="1" x14ac:dyDescent="0.2">
      <c r="BC18175" s="6"/>
    </row>
    <row r="18176" spans="55:55" hidden="1" x14ac:dyDescent="0.2">
      <c r="BC18176" s="6"/>
    </row>
    <row r="18177" spans="55:55" hidden="1" x14ac:dyDescent="0.2">
      <c r="BC18177" s="6"/>
    </row>
    <row r="18178" spans="55:55" hidden="1" x14ac:dyDescent="0.2">
      <c r="BC18178" s="6"/>
    </row>
    <row r="18179" spans="55:55" hidden="1" x14ac:dyDescent="0.2">
      <c r="BC18179" s="6"/>
    </row>
    <row r="18180" spans="55:55" hidden="1" x14ac:dyDescent="0.2">
      <c r="BC18180" s="6"/>
    </row>
    <row r="18181" spans="55:55" hidden="1" x14ac:dyDescent="0.2">
      <c r="BC18181" s="6"/>
    </row>
    <row r="18182" spans="55:55" hidden="1" x14ac:dyDescent="0.2">
      <c r="BC18182" s="6"/>
    </row>
    <row r="18183" spans="55:55" hidden="1" x14ac:dyDescent="0.2">
      <c r="BC18183" s="6"/>
    </row>
    <row r="18184" spans="55:55" hidden="1" x14ac:dyDescent="0.2">
      <c r="BC18184" s="6"/>
    </row>
    <row r="18185" spans="55:55" hidden="1" x14ac:dyDescent="0.2">
      <c r="BC18185" s="6"/>
    </row>
    <row r="18186" spans="55:55" hidden="1" x14ac:dyDescent="0.2">
      <c r="BC18186" s="6"/>
    </row>
    <row r="18187" spans="55:55" hidden="1" x14ac:dyDescent="0.2">
      <c r="BC18187" s="6"/>
    </row>
    <row r="18188" spans="55:55" hidden="1" x14ac:dyDescent="0.2">
      <c r="BC18188" s="6"/>
    </row>
    <row r="18189" spans="55:55" hidden="1" x14ac:dyDescent="0.2">
      <c r="BC18189" s="6"/>
    </row>
    <row r="18190" spans="55:55" hidden="1" x14ac:dyDescent="0.2">
      <c r="BC18190" s="6"/>
    </row>
    <row r="18191" spans="55:55" hidden="1" x14ac:dyDescent="0.2">
      <c r="BC18191" s="6"/>
    </row>
    <row r="18192" spans="55:55" hidden="1" x14ac:dyDescent="0.2">
      <c r="BC18192" s="6"/>
    </row>
    <row r="18193" spans="55:55" hidden="1" x14ac:dyDescent="0.2">
      <c r="BC18193" s="6"/>
    </row>
    <row r="18194" spans="55:55" hidden="1" x14ac:dyDescent="0.2">
      <c r="BC18194" s="6"/>
    </row>
    <row r="18195" spans="55:55" hidden="1" x14ac:dyDescent="0.2">
      <c r="BC18195" s="6"/>
    </row>
    <row r="18196" spans="55:55" hidden="1" x14ac:dyDescent="0.2">
      <c r="BC18196" s="6"/>
    </row>
    <row r="18197" spans="55:55" hidden="1" x14ac:dyDescent="0.2">
      <c r="BC18197" s="6"/>
    </row>
    <row r="18198" spans="55:55" hidden="1" x14ac:dyDescent="0.2">
      <c r="BC18198" s="6"/>
    </row>
    <row r="18199" spans="55:55" hidden="1" x14ac:dyDescent="0.2">
      <c r="BC18199" s="6"/>
    </row>
    <row r="18200" spans="55:55" hidden="1" x14ac:dyDescent="0.2">
      <c r="BC18200" s="6"/>
    </row>
    <row r="18201" spans="55:55" hidden="1" x14ac:dyDescent="0.2">
      <c r="BC18201" s="6"/>
    </row>
    <row r="18202" spans="55:55" hidden="1" x14ac:dyDescent="0.2">
      <c r="BC18202" s="6"/>
    </row>
    <row r="18203" spans="55:55" hidden="1" x14ac:dyDescent="0.2">
      <c r="BC18203" s="6"/>
    </row>
    <row r="18204" spans="55:55" hidden="1" x14ac:dyDescent="0.2">
      <c r="BC18204" s="6"/>
    </row>
    <row r="18205" spans="55:55" hidden="1" x14ac:dyDescent="0.2">
      <c r="BC18205" s="6"/>
    </row>
    <row r="18206" spans="55:55" hidden="1" x14ac:dyDescent="0.2">
      <c r="BC18206" s="6"/>
    </row>
    <row r="18207" spans="55:55" hidden="1" x14ac:dyDescent="0.2">
      <c r="BC18207" s="6"/>
    </row>
    <row r="18208" spans="55:55" hidden="1" x14ac:dyDescent="0.2">
      <c r="BC18208" s="6"/>
    </row>
    <row r="18209" spans="55:55" hidden="1" x14ac:dyDescent="0.2">
      <c r="BC18209" s="6"/>
    </row>
    <row r="18210" spans="55:55" hidden="1" x14ac:dyDescent="0.2">
      <c r="BC18210" s="6"/>
    </row>
    <row r="18211" spans="55:55" hidden="1" x14ac:dyDescent="0.2">
      <c r="BC18211" s="6"/>
    </row>
    <row r="18212" spans="55:55" hidden="1" x14ac:dyDescent="0.2">
      <c r="BC18212" s="6"/>
    </row>
    <row r="18213" spans="55:55" hidden="1" x14ac:dyDescent="0.2">
      <c r="BC18213" s="6"/>
    </row>
    <row r="18214" spans="55:55" hidden="1" x14ac:dyDescent="0.2">
      <c r="BC18214" s="6"/>
    </row>
    <row r="18215" spans="55:55" hidden="1" x14ac:dyDescent="0.2">
      <c r="BC18215" s="6"/>
    </row>
    <row r="18216" spans="55:55" hidden="1" x14ac:dyDescent="0.2">
      <c r="BC18216" s="6"/>
    </row>
    <row r="18217" spans="55:55" hidden="1" x14ac:dyDescent="0.2">
      <c r="BC18217" s="6"/>
    </row>
    <row r="18218" spans="55:55" hidden="1" x14ac:dyDescent="0.2">
      <c r="BC18218" s="6"/>
    </row>
    <row r="18219" spans="55:55" hidden="1" x14ac:dyDescent="0.2">
      <c r="BC18219" s="6"/>
    </row>
    <row r="18220" spans="55:55" hidden="1" x14ac:dyDescent="0.2">
      <c r="BC18220" s="6"/>
    </row>
    <row r="18221" spans="55:55" hidden="1" x14ac:dyDescent="0.2">
      <c r="BC18221" s="6"/>
    </row>
    <row r="18222" spans="55:55" hidden="1" x14ac:dyDescent="0.2">
      <c r="BC18222" s="6"/>
    </row>
    <row r="18223" spans="55:55" hidden="1" x14ac:dyDescent="0.2">
      <c r="BC18223" s="6"/>
    </row>
    <row r="18224" spans="55:55" hidden="1" x14ac:dyDescent="0.2">
      <c r="BC18224" s="6"/>
    </row>
    <row r="18225" spans="55:55" hidden="1" x14ac:dyDescent="0.2">
      <c r="BC18225" s="6"/>
    </row>
    <row r="18226" spans="55:55" hidden="1" x14ac:dyDescent="0.2">
      <c r="BC18226" s="6"/>
    </row>
    <row r="18227" spans="55:55" hidden="1" x14ac:dyDescent="0.2">
      <c r="BC18227" s="6"/>
    </row>
    <row r="18228" spans="55:55" hidden="1" x14ac:dyDescent="0.2">
      <c r="BC18228" s="6"/>
    </row>
    <row r="18229" spans="55:55" hidden="1" x14ac:dyDescent="0.2">
      <c r="BC18229" s="6"/>
    </row>
    <row r="18230" spans="55:55" hidden="1" x14ac:dyDescent="0.2">
      <c r="BC18230" s="6"/>
    </row>
    <row r="18231" spans="55:55" hidden="1" x14ac:dyDescent="0.2">
      <c r="BC18231" s="6"/>
    </row>
    <row r="18232" spans="55:55" hidden="1" x14ac:dyDescent="0.2">
      <c r="BC18232" s="6"/>
    </row>
    <row r="18233" spans="55:55" hidden="1" x14ac:dyDescent="0.2">
      <c r="BC18233" s="6"/>
    </row>
    <row r="18234" spans="55:55" hidden="1" x14ac:dyDescent="0.2">
      <c r="BC18234" s="6"/>
    </row>
    <row r="18235" spans="55:55" hidden="1" x14ac:dyDescent="0.2">
      <c r="BC18235" s="6"/>
    </row>
    <row r="18236" spans="55:55" hidden="1" x14ac:dyDescent="0.2">
      <c r="BC18236" s="6"/>
    </row>
    <row r="18237" spans="55:55" hidden="1" x14ac:dyDescent="0.2">
      <c r="BC18237" s="6"/>
    </row>
    <row r="18238" spans="55:55" hidden="1" x14ac:dyDescent="0.2">
      <c r="BC18238" s="6"/>
    </row>
    <row r="18239" spans="55:55" hidden="1" x14ac:dyDescent="0.2">
      <c r="BC18239" s="6"/>
    </row>
    <row r="18240" spans="55:55" hidden="1" x14ac:dyDescent="0.2">
      <c r="BC18240" s="6"/>
    </row>
    <row r="18241" spans="55:55" hidden="1" x14ac:dyDescent="0.2">
      <c r="BC18241" s="6"/>
    </row>
    <row r="18242" spans="55:55" hidden="1" x14ac:dyDescent="0.2">
      <c r="BC18242" s="6"/>
    </row>
    <row r="18243" spans="55:55" hidden="1" x14ac:dyDescent="0.2">
      <c r="BC18243" s="6"/>
    </row>
    <row r="18244" spans="55:55" hidden="1" x14ac:dyDescent="0.2">
      <c r="BC18244" s="6"/>
    </row>
    <row r="18245" spans="55:55" hidden="1" x14ac:dyDescent="0.2">
      <c r="BC18245" s="6"/>
    </row>
    <row r="18246" spans="55:55" hidden="1" x14ac:dyDescent="0.2">
      <c r="BC18246" s="6"/>
    </row>
    <row r="18247" spans="55:55" hidden="1" x14ac:dyDescent="0.2">
      <c r="BC18247" s="6"/>
    </row>
    <row r="18248" spans="55:55" hidden="1" x14ac:dyDescent="0.2">
      <c r="BC18248" s="6"/>
    </row>
    <row r="18249" spans="55:55" hidden="1" x14ac:dyDescent="0.2">
      <c r="BC18249" s="6"/>
    </row>
    <row r="18250" spans="55:55" hidden="1" x14ac:dyDescent="0.2">
      <c r="BC18250" s="6"/>
    </row>
    <row r="18251" spans="55:55" hidden="1" x14ac:dyDescent="0.2">
      <c r="BC18251" s="6"/>
    </row>
    <row r="18252" spans="55:55" hidden="1" x14ac:dyDescent="0.2">
      <c r="BC18252" s="6"/>
    </row>
    <row r="18253" spans="55:55" hidden="1" x14ac:dyDescent="0.2">
      <c r="BC18253" s="6"/>
    </row>
    <row r="18254" spans="55:55" hidden="1" x14ac:dyDescent="0.2">
      <c r="BC18254" s="6"/>
    </row>
    <row r="18255" spans="55:55" hidden="1" x14ac:dyDescent="0.2">
      <c r="BC18255" s="6"/>
    </row>
    <row r="18256" spans="55:55" hidden="1" x14ac:dyDescent="0.2">
      <c r="BC18256" s="6"/>
    </row>
    <row r="18257" spans="55:55" hidden="1" x14ac:dyDescent="0.2">
      <c r="BC18257" s="6"/>
    </row>
    <row r="18258" spans="55:55" hidden="1" x14ac:dyDescent="0.2">
      <c r="BC18258" s="6"/>
    </row>
    <row r="18259" spans="55:55" hidden="1" x14ac:dyDescent="0.2">
      <c r="BC18259" s="6"/>
    </row>
    <row r="18260" spans="55:55" hidden="1" x14ac:dyDescent="0.2">
      <c r="BC18260" s="6"/>
    </row>
    <row r="18261" spans="55:55" hidden="1" x14ac:dyDescent="0.2">
      <c r="BC18261" s="6"/>
    </row>
    <row r="18262" spans="55:55" hidden="1" x14ac:dyDescent="0.2">
      <c r="BC18262" s="6"/>
    </row>
    <row r="18263" spans="55:55" hidden="1" x14ac:dyDescent="0.2">
      <c r="BC18263" s="6"/>
    </row>
    <row r="18264" spans="55:55" hidden="1" x14ac:dyDescent="0.2">
      <c r="BC18264" s="6"/>
    </row>
    <row r="18265" spans="55:55" hidden="1" x14ac:dyDescent="0.2">
      <c r="BC18265" s="6"/>
    </row>
    <row r="18266" spans="55:55" hidden="1" x14ac:dyDescent="0.2">
      <c r="BC18266" s="6"/>
    </row>
    <row r="18267" spans="55:55" hidden="1" x14ac:dyDescent="0.2">
      <c r="BC18267" s="6"/>
    </row>
    <row r="18268" spans="55:55" hidden="1" x14ac:dyDescent="0.2">
      <c r="BC18268" s="6"/>
    </row>
    <row r="18269" spans="55:55" hidden="1" x14ac:dyDescent="0.2">
      <c r="BC18269" s="6"/>
    </row>
    <row r="18270" spans="55:55" hidden="1" x14ac:dyDescent="0.2">
      <c r="BC18270" s="6"/>
    </row>
    <row r="18271" spans="55:55" hidden="1" x14ac:dyDescent="0.2">
      <c r="BC18271" s="6"/>
    </row>
    <row r="18272" spans="55:55" hidden="1" x14ac:dyDescent="0.2">
      <c r="BC18272" s="6"/>
    </row>
    <row r="18273" spans="55:55" hidden="1" x14ac:dyDescent="0.2">
      <c r="BC18273" s="6"/>
    </row>
    <row r="18274" spans="55:55" hidden="1" x14ac:dyDescent="0.2">
      <c r="BC18274" s="6"/>
    </row>
    <row r="18275" spans="55:55" hidden="1" x14ac:dyDescent="0.2">
      <c r="BC18275" s="6"/>
    </row>
    <row r="18276" spans="55:55" hidden="1" x14ac:dyDescent="0.2">
      <c r="BC18276" s="6"/>
    </row>
    <row r="18277" spans="55:55" hidden="1" x14ac:dyDescent="0.2">
      <c r="BC18277" s="6"/>
    </row>
    <row r="18278" spans="55:55" hidden="1" x14ac:dyDescent="0.2">
      <c r="BC18278" s="6"/>
    </row>
    <row r="18279" spans="55:55" hidden="1" x14ac:dyDescent="0.2">
      <c r="BC18279" s="6"/>
    </row>
    <row r="18280" spans="55:55" hidden="1" x14ac:dyDescent="0.2">
      <c r="BC18280" s="6"/>
    </row>
    <row r="18281" spans="55:55" hidden="1" x14ac:dyDescent="0.2">
      <c r="BC18281" s="6"/>
    </row>
    <row r="18282" spans="55:55" hidden="1" x14ac:dyDescent="0.2">
      <c r="BC18282" s="6"/>
    </row>
    <row r="18283" spans="55:55" hidden="1" x14ac:dyDescent="0.2">
      <c r="BC18283" s="6"/>
    </row>
    <row r="18284" spans="55:55" hidden="1" x14ac:dyDescent="0.2">
      <c r="BC18284" s="6"/>
    </row>
    <row r="18285" spans="55:55" hidden="1" x14ac:dyDescent="0.2">
      <c r="BC18285" s="6"/>
    </row>
    <row r="18286" spans="55:55" hidden="1" x14ac:dyDescent="0.2">
      <c r="BC18286" s="6"/>
    </row>
    <row r="18287" spans="55:55" hidden="1" x14ac:dyDescent="0.2">
      <c r="BC18287" s="6"/>
    </row>
    <row r="18288" spans="55:55" hidden="1" x14ac:dyDescent="0.2">
      <c r="BC18288" s="6"/>
    </row>
    <row r="18289" spans="55:55" hidden="1" x14ac:dyDescent="0.2">
      <c r="BC18289" s="6"/>
    </row>
    <row r="18290" spans="55:55" hidden="1" x14ac:dyDescent="0.2">
      <c r="BC18290" s="6"/>
    </row>
    <row r="18291" spans="55:55" hidden="1" x14ac:dyDescent="0.2">
      <c r="BC18291" s="6"/>
    </row>
    <row r="18292" spans="55:55" hidden="1" x14ac:dyDescent="0.2">
      <c r="BC18292" s="6"/>
    </row>
    <row r="18293" spans="55:55" hidden="1" x14ac:dyDescent="0.2">
      <c r="BC18293" s="6"/>
    </row>
    <row r="18294" spans="55:55" hidden="1" x14ac:dyDescent="0.2">
      <c r="BC18294" s="6"/>
    </row>
    <row r="18295" spans="55:55" hidden="1" x14ac:dyDescent="0.2">
      <c r="BC18295" s="6"/>
    </row>
    <row r="18296" spans="55:55" hidden="1" x14ac:dyDescent="0.2">
      <c r="BC18296" s="6"/>
    </row>
    <row r="18297" spans="55:55" hidden="1" x14ac:dyDescent="0.2">
      <c r="BC18297" s="6"/>
    </row>
    <row r="18298" spans="55:55" hidden="1" x14ac:dyDescent="0.2">
      <c r="BC18298" s="6"/>
    </row>
    <row r="18299" spans="55:55" hidden="1" x14ac:dyDescent="0.2">
      <c r="BC18299" s="6"/>
    </row>
    <row r="18300" spans="55:55" hidden="1" x14ac:dyDescent="0.2">
      <c r="BC18300" s="6"/>
    </row>
    <row r="18301" spans="55:55" hidden="1" x14ac:dyDescent="0.2">
      <c r="BC18301" s="6"/>
    </row>
    <row r="18302" spans="55:55" hidden="1" x14ac:dyDescent="0.2">
      <c r="BC18302" s="6"/>
    </row>
    <row r="18303" spans="55:55" hidden="1" x14ac:dyDescent="0.2">
      <c r="BC18303" s="6"/>
    </row>
    <row r="18304" spans="55:55" hidden="1" x14ac:dyDescent="0.2">
      <c r="BC18304" s="6"/>
    </row>
    <row r="18305" spans="55:55" hidden="1" x14ac:dyDescent="0.2">
      <c r="BC18305" s="6"/>
    </row>
    <row r="18306" spans="55:55" hidden="1" x14ac:dyDescent="0.2">
      <c r="BC18306" s="6"/>
    </row>
    <row r="18307" spans="55:55" hidden="1" x14ac:dyDescent="0.2">
      <c r="BC18307" s="6"/>
    </row>
    <row r="18308" spans="55:55" hidden="1" x14ac:dyDescent="0.2">
      <c r="BC18308" s="6"/>
    </row>
    <row r="18309" spans="55:55" hidden="1" x14ac:dyDescent="0.2">
      <c r="BC18309" s="6"/>
    </row>
    <row r="18310" spans="55:55" hidden="1" x14ac:dyDescent="0.2">
      <c r="BC18310" s="6"/>
    </row>
    <row r="18311" spans="55:55" hidden="1" x14ac:dyDescent="0.2">
      <c r="BC18311" s="6"/>
    </row>
    <row r="18312" spans="55:55" hidden="1" x14ac:dyDescent="0.2">
      <c r="BC18312" s="6"/>
    </row>
    <row r="18313" spans="55:55" hidden="1" x14ac:dyDescent="0.2">
      <c r="BC18313" s="6"/>
    </row>
    <row r="18314" spans="55:55" hidden="1" x14ac:dyDescent="0.2">
      <c r="BC18314" s="6"/>
    </row>
    <row r="18315" spans="55:55" hidden="1" x14ac:dyDescent="0.2">
      <c r="BC18315" s="6"/>
    </row>
    <row r="18316" spans="55:55" hidden="1" x14ac:dyDescent="0.2">
      <c r="BC18316" s="6"/>
    </row>
    <row r="18317" spans="55:55" hidden="1" x14ac:dyDescent="0.2">
      <c r="BC18317" s="6"/>
    </row>
    <row r="18318" spans="55:55" hidden="1" x14ac:dyDescent="0.2">
      <c r="BC18318" s="6"/>
    </row>
    <row r="18319" spans="55:55" hidden="1" x14ac:dyDescent="0.2">
      <c r="BC18319" s="6"/>
    </row>
    <row r="18320" spans="55:55" hidden="1" x14ac:dyDescent="0.2">
      <c r="BC18320" s="6"/>
    </row>
    <row r="18321" spans="55:55" hidden="1" x14ac:dyDescent="0.2">
      <c r="BC18321" s="6"/>
    </row>
    <row r="18322" spans="55:55" hidden="1" x14ac:dyDescent="0.2">
      <c r="BC18322" s="6"/>
    </row>
    <row r="18323" spans="55:55" hidden="1" x14ac:dyDescent="0.2">
      <c r="BC18323" s="6"/>
    </row>
    <row r="18324" spans="55:55" hidden="1" x14ac:dyDescent="0.2">
      <c r="BC18324" s="6"/>
    </row>
    <row r="18325" spans="55:55" hidden="1" x14ac:dyDescent="0.2">
      <c r="BC18325" s="6"/>
    </row>
    <row r="18326" spans="55:55" hidden="1" x14ac:dyDescent="0.2">
      <c r="BC18326" s="6"/>
    </row>
    <row r="18327" spans="55:55" hidden="1" x14ac:dyDescent="0.2">
      <c r="BC18327" s="6"/>
    </row>
    <row r="18328" spans="55:55" hidden="1" x14ac:dyDescent="0.2">
      <c r="BC18328" s="6"/>
    </row>
    <row r="18329" spans="55:55" hidden="1" x14ac:dyDescent="0.2">
      <c r="BC18329" s="6"/>
    </row>
    <row r="18330" spans="55:55" hidden="1" x14ac:dyDescent="0.2">
      <c r="BC18330" s="6"/>
    </row>
    <row r="18331" spans="55:55" hidden="1" x14ac:dyDescent="0.2">
      <c r="BC18331" s="6"/>
    </row>
    <row r="18332" spans="55:55" hidden="1" x14ac:dyDescent="0.2">
      <c r="BC18332" s="6"/>
    </row>
    <row r="18333" spans="55:55" hidden="1" x14ac:dyDescent="0.2">
      <c r="BC18333" s="6"/>
    </row>
    <row r="18334" spans="55:55" hidden="1" x14ac:dyDescent="0.2">
      <c r="BC18334" s="6"/>
    </row>
    <row r="18335" spans="55:55" hidden="1" x14ac:dyDescent="0.2">
      <c r="BC18335" s="6"/>
    </row>
    <row r="18336" spans="55:55" hidden="1" x14ac:dyDescent="0.2">
      <c r="BC18336" s="6"/>
    </row>
    <row r="18337" spans="55:55" hidden="1" x14ac:dyDescent="0.2">
      <c r="BC18337" s="6"/>
    </row>
    <row r="18338" spans="55:55" hidden="1" x14ac:dyDescent="0.2">
      <c r="BC18338" s="6"/>
    </row>
    <row r="18339" spans="55:55" hidden="1" x14ac:dyDescent="0.2">
      <c r="BC18339" s="6"/>
    </row>
    <row r="18340" spans="55:55" hidden="1" x14ac:dyDescent="0.2">
      <c r="BC18340" s="6"/>
    </row>
    <row r="18341" spans="55:55" hidden="1" x14ac:dyDescent="0.2">
      <c r="BC18341" s="6"/>
    </row>
    <row r="18342" spans="55:55" hidden="1" x14ac:dyDescent="0.2">
      <c r="BC18342" s="6"/>
    </row>
    <row r="18343" spans="55:55" hidden="1" x14ac:dyDescent="0.2">
      <c r="BC18343" s="6"/>
    </row>
    <row r="18344" spans="55:55" hidden="1" x14ac:dyDescent="0.2">
      <c r="BC18344" s="6"/>
    </row>
    <row r="18345" spans="55:55" hidden="1" x14ac:dyDescent="0.2">
      <c r="BC18345" s="6"/>
    </row>
    <row r="18346" spans="55:55" hidden="1" x14ac:dyDescent="0.2">
      <c r="BC18346" s="6"/>
    </row>
    <row r="18347" spans="55:55" hidden="1" x14ac:dyDescent="0.2">
      <c r="BC18347" s="6"/>
    </row>
    <row r="18348" spans="55:55" hidden="1" x14ac:dyDescent="0.2">
      <c r="BC18348" s="6"/>
    </row>
    <row r="18349" spans="55:55" hidden="1" x14ac:dyDescent="0.2">
      <c r="BC18349" s="6"/>
    </row>
    <row r="18350" spans="55:55" hidden="1" x14ac:dyDescent="0.2">
      <c r="BC18350" s="6"/>
    </row>
    <row r="18351" spans="55:55" hidden="1" x14ac:dyDescent="0.2">
      <c r="BC18351" s="6"/>
    </row>
    <row r="18352" spans="55:55" hidden="1" x14ac:dyDescent="0.2">
      <c r="BC18352" s="6"/>
    </row>
    <row r="18353" spans="55:55" hidden="1" x14ac:dyDescent="0.2">
      <c r="BC18353" s="6"/>
    </row>
    <row r="18354" spans="55:55" hidden="1" x14ac:dyDescent="0.2">
      <c r="BC18354" s="6"/>
    </row>
    <row r="18355" spans="55:55" hidden="1" x14ac:dyDescent="0.2">
      <c r="BC18355" s="6"/>
    </row>
    <row r="18356" spans="55:55" hidden="1" x14ac:dyDescent="0.2">
      <c r="BC18356" s="6"/>
    </row>
    <row r="18357" spans="55:55" hidden="1" x14ac:dyDescent="0.2">
      <c r="BC18357" s="6"/>
    </row>
    <row r="18358" spans="55:55" hidden="1" x14ac:dyDescent="0.2">
      <c r="BC18358" s="6"/>
    </row>
    <row r="18359" spans="55:55" hidden="1" x14ac:dyDescent="0.2">
      <c r="BC18359" s="6"/>
    </row>
    <row r="18360" spans="55:55" hidden="1" x14ac:dyDescent="0.2">
      <c r="BC18360" s="6"/>
    </row>
    <row r="18361" spans="55:55" hidden="1" x14ac:dyDescent="0.2">
      <c r="BC18361" s="6"/>
    </row>
    <row r="18362" spans="55:55" hidden="1" x14ac:dyDescent="0.2">
      <c r="BC18362" s="6"/>
    </row>
    <row r="18363" spans="55:55" hidden="1" x14ac:dyDescent="0.2">
      <c r="BC18363" s="6"/>
    </row>
    <row r="18364" spans="55:55" hidden="1" x14ac:dyDescent="0.2">
      <c r="BC18364" s="6"/>
    </row>
    <row r="18365" spans="55:55" hidden="1" x14ac:dyDescent="0.2">
      <c r="BC18365" s="6"/>
    </row>
    <row r="18366" spans="55:55" hidden="1" x14ac:dyDescent="0.2">
      <c r="BC18366" s="6"/>
    </row>
    <row r="18367" spans="55:55" hidden="1" x14ac:dyDescent="0.2">
      <c r="BC18367" s="6"/>
    </row>
    <row r="18368" spans="55:55" hidden="1" x14ac:dyDescent="0.2">
      <c r="BC18368" s="6"/>
    </row>
    <row r="18369" spans="55:55" hidden="1" x14ac:dyDescent="0.2">
      <c r="BC18369" s="6"/>
    </row>
    <row r="18370" spans="55:55" hidden="1" x14ac:dyDescent="0.2">
      <c r="BC18370" s="6"/>
    </row>
    <row r="18371" spans="55:55" hidden="1" x14ac:dyDescent="0.2">
      <c r="BC18371" s="6"/>
    </row>
    <row r="18372" spans="55:55" hidden="1" x14ac:dyDescent="0.2">
      <c r="BC18372" s="6"/>
    </row>
    <row r="18373" spans="55:55" hidden="1" x14ac:dyDescent="0.2">
      <c r="BC18373" s="6"/>
    </row>
    <row r="18374" spans="55:55" hidden="1" x14ac:dyDescent="0.2">
      <c r="BC18374" s="6"/>
    </row>
    <row r="18375" spans="55:55" hidden="1" x14ac:dyDescent="0.2">
      <c r="BC18375" s="6"/>
    </row>
    <row r="18376" spans="55:55" hidden="1" x14ac:dyDescent="0.2">
      <c r="BC18376" s="6"/>
    </row>
    <row r="18377" spans="55:55" hidden="1" x14ac:dyDescent="0.2">
      <c r="BC18377" s="6"/>
    </row>
    <row r="18378" spans="55:55" hidden="1" x14ac:dyDescent="0.2">
      <c r="BC18378" s="6"/>
    </row>
    <row r="18379" spans="55:55" hidden="1" x14ac:dyDescent="0.2">
      <c r="BC18379" s="6"/>
    </row>
    <row r="18380" spans="55:55" hidden="1" x14ac:dyDescent="0.2">
      <c r="BC18380" s="6"/>
    </row>
    <row r="18381" spans="55:55" hidden="1" x14ac:dyDescent="0.2">
      <c r="BC18381" s="6"/>
    </row>
    <row r="18382" spans="55:55" hidden="1" x14ac:dyDescent="0.2">
      <c r="BC18382" s="6"/>
    </row>
    <row r="18383" spans="55:55" hidden="1" x14ac:dyDescent="0.2">
      <c r="BC18383" s="6"/>
    </row>
    <row r="18384" spans="55:55" hidden="1" x14ac:dyDescent="0.2">
      <c r="BC18384" s="6"/>
    </row>
    <row r="18385" spans="55:55" hidden="1" x14ac:dyDescent="0.2">
      <c r="BC18385" s="6"/>
    </row>
    <row r="18386" spans="55:55" hidden="1" x14ac:dyDescent="0.2">
      <c r="BC18386" s="6"/>
    </row>
    <row r="18387" spans="55:55" hidden="1" x14ac:dyDescent="0.2">
      <c r="BC18387" s="6"/>
    </row>
    <row r="18388" spans="55:55" hidden="1" x14ac:dyDescent="0.2">
      <c r="BC18388" s="6"/>
    </row>
    <row r="18389" spans="55:55" hidden="1" x14ac:dyDescent="0.2">
      <c r="BC18389" s="6"/>
    </row>
    <row r="18390" spans="55:55" hidden="1" x14ac:dyDescent="0.2">
      <c r="BC18390" s="6"/>
    </row>
    <row r="18391" spans="55:55" hidden="1" x14ac:dyDescent="0.2">
      <c r="BC18391" s="6"/>
    </row>
    <row r="18392" spans="55:55" hidden="1" x14ac:dyDescent="0.2">
      <c r="BC18392" s="6"/>
    </row>
    <row r="18393" spans="55:55" hidden="1" x14ac:dyDescent="0.2">
      <c r="BC18393" s="6"/>
    </row>
    <row r="18394" spans="55:55" hidden="1" x14ac:dyDescent="0.2">
      <c r="BC18394" s="6"/>
    </row>
    <row r="18395" spans="55:55" hidden="1" x14ac:dyDescent="0.2">
      <c r="BC18395" s="6"/>
    </row>
    <row r="18396" spans="55:55" hidden="1" x14ac:dyDescent="0.2">
      <c r="BC18396" s="6"/>
    </row>
    <row r="18397" spans="55:55" hidden="1" x14ac:dyDescent="0.2">
      <c r="BC18397" s="6"/>
    </row>
    <row r="18398" spans="55:55" hidden="1" x14ac:dyDescent="0.2">
      <c r="BC18398" s="6"/>
    </row>
    <row r="18399" spans="55:55" hidden="1" x14ac:dyDescent="0.2">
      <c r="BC18399" s="6"/>
    </row>
    <row r="18400" spans="55:55" hidden="1" x14ac:dyDescent="0.2">
      <c r="BC18400" s="6"/>
    </row>
    <row r="18401" spans="55:55" hidden="1" x14ac:dyDescent="0.2">
      <c r="BC18401" s="6"/>
    </row>
    <row r="18402" spans="55:55" hidden="1" x14ac:dyDescent="0.2">
      <c r="BC18402" s="6"/>
    </row>
    <row r="18403" spans="55:55" hidden="1" x14ac:dyDescent="0.2">
      <c r="BC18403" s="6"/>
    </row>
    <row r="18404" spans="55:55" hidden="1" x14ac:dyDescent="0.2">
      <c r="BC18404" s="6"/>
    </row>
    <row r="18405" spans="55:55" hidden="1" x14ac:dyDescent="0.2">
      <c r="BC18405" s="6"/>
    </row>
    <row r="18406" spans="55:55" hidden="1" x14ac:dyDescent="0.2">
      <c r="BC18406" s="6"/>
    </row>
    <row r="18407" spans="55:55" hidden="1" x14ac:dyDescent="0.2">
      <c r="BC18407" s="6"/>
    </row>
    <row r="18408" spans="55:55" hidden="1" x14ac:dyDescent="0.2">
      <c r="BC18408" s="6"/>
    </row>
    <row r="18409" spans="55:55" hidden="1" x14ac:dyDescent="0.2">
      <c r="BC18409" s="6"/>
    </row>
    <row r="18410" spans="55:55" hidden="1" x14ac:dyDescent="0.2">
      <c r="BC18410" s="6"/>
    </row>
    <row r="18411" spans="55:55" hidden="1" x14ac:dyDescent="0.2">
      <c r="BC18411" s="6"/>
    </row>
    <row r="18412" spans="55:55" hidden="1" x14ac:dyDescent="0.2">
      <c r="BC18412" s="6"/>
    </row>
    <row r="18413" spans="55:55" hidden="1" x14ac:dyDescent="0.2">
      <c r="BC18413" s="6"/>
    </row>
    <row r="18414" spans="55:55" hidden="1" x14ac:dyDescent="0.2">
      <c r="BC18414" s="6"/>
    </row>
    <row r="18415" spans="55:55" hidden="1" x14ac:dyDescent="0.2">
      <c r="BC18415" s="6"/>
    </row>
    <row r="18416" spans="55:55" hidden="1" x14ac:dyDescent="0.2">
      <c r="BC18416" s="6"/>
    </row>
    <row r="18417" spans="55:55" hidden="1" x14ac:dyDescent="0.2">
      <c r="BC18417" s="6"/>
    </row>
    <row r="18418" spans="55:55" hidden="1" x14ac:dyDescent="0.2">
      <c r="BC18418" s="6"/>
    </row>
    <row r="18419" spans="55:55" hidden="1" x14ac:dyDescent="0.2">
      <c r="BC18419" s="6"/>
    </row>
    <row r="18420" spans="55:55" hidden="1" x14ac:dyDescent="0.2">
      <c r="BC18420" s="6"/>
    </row>
    <row r="18421" spans="55:55" hidden="1" x14ac:dyDescent="0.2">
      <c r="BC18421" s="6"/>
    </row>
    <row r="18422" spans="55:55" hidden="1" x14ac:dyDescent="0.2">
      <c r="BC18422" s="6"/>
    </row>
    <row r="18423" spans="55:55" hidden="1" x14ac:dyDescent="0.2">
      <c r="BC18423" s="6"/>
    </row>
    <row r="18424" spans="55:55" hidden="1" x14ac:dyDescent="0.2">
      <c r="BC18424" s="6"/>
    </row>
    <row r="18425" spans="55:55" hidden="1" x14ac:dyDescent="0.2">
      <c r="BC18425" s="6"/>
    </row>
    <row r="18426" spans="55:55" hidden="1" x14ac:dyDescent="0.2">
      <c r="BC18426" s="6"/>
    </row>
    <row r="18427" spans="55:55" hidden="1" x14ac:dyDescent="0.2">
      <c r="BC18427" s="6"/>
    </row>
    <row r="18428" spans="55:55" hidden="1" x14ac:dyDescent="0.2">
      <c r="BC18428" s="6"/>
    </row>
    <row r="18429" spans="55:55" hidden="1" x14ac:dyDescent="0.2">
      <c r="BC18429" s="6"/>
    </row>
    <row r="18430" spans="55:55" hidden="1" x14ac:dyDescent="0.2">
      <c r="BC18430" s="6"/>
    </row>
    <row r="18431" spans="55:55" hidden="1" x14ac:dyDescent="0.2">
      <c r="BC18431" s="6"/>
    </row>
    <row r="18432" spans="55:55" hidden="1" x14ac:dyDescent="0.2">
      <c r="BC18432" s="6"/>
    </row>
    <row r="18433" spans="55:55" hidden="1" x14ac:dyDescent="0.2">
      <c r="BC18433" s="6"/>
    </row>
    <row r="18434" spans="55:55" hidden="1" x14ac:dyDescent="0.2">
      <c r="BC18434" s="6"/>
    </row>
    <row r="18435" spans="55:55" hidden="1" x14ac:dyDescent="0.2">
      <c r="BC18435" s="6"/>
    </row>
    <row r="18436" spans="55:55" hidden="1" x14ac:dyDescent="0.2">
      <c r="BC18436" s="6"/>
    </row>
    <row r="18437" spans="55:55" hidden="1" x14ac:dyDescent="0.2">
      <c r="BC18437" s="6"/>
    </row>
    <row r="18438" spans="55:55" hidden="1" x14ac:dyDescent="0.2">
      <c r="BC18438" s="6"/>
    </row>
    <row r="18439" spans="55:55" hidden="1" x14ac:dyDescent="0.2">
      <c r="BC18439" s="6"/>
    </row>
    <row r="18440" spans="55:55" hidden="1" x14ac:dyDescent="0.2">
      <c r="BC18440" s="6"/>
    </row>
    <row r="18441" spans="55:55" hidden="1" x14ac:dyDescent="0.2">
      <c r="BC18441" s="6"/>
    </row>
    <row r="18442" spans="55:55" hidden="1" x14ac:dyDescent="0.2">
      <c r="BC18442" s="6"/>
    </row>
    <row r="18443" spans="55:55" hidden="1" x14ac:dyDescent="0.2">
      <c r="BC18443" s="6"/>
    </row>
    <row r="18444" spans="55:55" hidden="1" x14ac:dyDescent="0.2">
      <c r="BC18444" s="6"/>
    </row>
    <row r="18445" spans="55:55" hidden="1" x14ac:dyDescent="0.2">
      <c r="BC18445" s="6"/>
    </row>
    <row r="18446" spans="55:55" hidden="1" x14ac:dyDescent="0.2">
      <c r="BC18446" s="6"/>
    </row>
    <row r="18447" spans="55:55" hidden="1" x14ac:dyDescent="0.2">
      <c r="BC18447" s="6"/>
    </row>
    <row r="18448" spans="55:55" hidden="1" x14ac:dyDescent="0.2">
      <c r="BC18448" s="6"/>
    </row>
    <row r="18449" spans="55:55" hidden="1" x14ac:dyDescent="0.2">
      <c r="BC18449" s="6"/>
    </row>
    <row r="18450" spans="55:55" hidden="1" x14ac:dyDescent="0.2">
      <c r="BC18450" s="6"/>
    </row>
    <row r="18451" spans="55:55" hidden="1" x14ac:dyDescent="0.2">
      <c r="BC18451" s="6"/>
    </row>
    <row r="18452" spans="55:55" hidden="1" x14ac:dyDescent="0.2">
      <c r="BC18452" s="6"/>
    </row>
    <row r="18453" spans="55:55" hidden="1" x14ac:dyDescent="0.2">
      <c r="BC18453" s="6"/>
    </row>
    <row r="18454" spans="55:55" hidden="1" x14ac:dyDescent="0.2">
      <c r="BC18454" s="6"/>
    </row>
    <row r="18455" spans="55:55" hidden="1" x14ac:dyDescent="0.2">
      <c r="BC18455" s="6"/>
    </row>
    <row r="18456" spans="55:55" hidden="1" x14ac:dyDescent="0.2">
      <c r="BC18456" s="6"/>
    </row>
    <row r="18457" spans="55:55" hidden="1" x14ac:dyDescent="0.2">
      <c r="BC18457" s="6"/>
    </row>
    <row r="18458" spans="55:55" hidden="1" x14ac:dyDescent="0.2">
      <c r="BC18458" s="6"/>
    </row>
    <row r="18459" spans="55:55" hidden="1" x14ac:dyDescent="0.2">
      <c r="BC18459" s="6"/>
    </row>
    <row r="18460" spans="55:55" hidden="1" x14ac:dyDescent="0.2">
      <c r="BC18460" s="6"/>
    </row>
    <row r="18461" spans="55:55" hidden="1" x14ac:dyDescent="0.2">
      <c r="BC18461" s="6"/>
    </row>
    <row r="18462" spans="55:55" hidden="1" x14ac:dyDescent="0.2">
      <c r="BC18462" s="6"/>
    </row>
    <row r="18463" spans="55:55" hidden="1" x14ac:dyDescent="0.2">
      <c r="BC18463" s="6"/>
    </row>
    <row r="18464" spans="55:55" hidden="1" x14ac:dyDescent="0.2">
      <c r="BC18464" s="6"/>
    </row>
    <row r="18465" spans="55:55" hidden="1" x14ac:dyDescent="0.2">
      <c r="BC18465" s="6"/>
    </row>
    <row r="18466" spans="55:55" hidden="1" x14ac:dyDescent="0.2">
      <c r="BC18466" s="6"/>
    </row>
    <row r="18467" spans="55:55" hidden="1" x14ac:dyDescent="0.2">
      <c r="BC18467" s="6"/>
    </row>
    <row r="18468" spans="55:55" hidden="1" x14ac:dyDescent="0.2">
      <c r="BC18468" s="6"/>
    </row>
    <row r="18469" spans="55:55" hidden="1" x14ac:dyDescent="0.2">
      <c r="BC18469" s="6"/>
    </row>
    <row r="18470" spans="55:55" hidden="1" x14ac:dyDescent="0.2">
      <c r="BC18470" s="6"/>
    </row>
    <row r="18471" spans="55:55" hidden="1" x14ac:dyDescent="0.2">
      <c r="BC18471" s="6"/>
    </row>
    <row r="18472" spans="55:55" hidden="1" x14ac:dyDescent="0.2">
      <c r="BC18472" s="6"/>
    </row>
    <row r="18473" spans="55:55" hidden="1" x14ac:dyDescent="0.2">
      <c r="BC18473" s="6"/>
    </row>
    <row r="18474" spans="55:55" hidden="1" x14ac:dyDescent="0.2">
      <c r="BC18474" s="6"/>
    </row>
    <row r="18475" spans="55:55" hidden="1" x14ac:dyDescent="0.2">
      <c r="BC18475" s="6"/>
    </row>
    <row r="18476" spans="55:55" hidden="1" x14ac:dyDescent="0.2">
      <c r="BC18476" s="6"/>
    </row>
    <row r="18477" spans="55:55" hidden="1" x14ac:dyDescent="0.2">
      <c r="BC18477" s="6"/>
    </row>
    <row r="18478" spans="55:55" hidden="1" x14ac:dyDescent="0.2">
      <c r="BC18478" s="6"/>
    </row>
    <row r="18479" spans="55:55" hidden="1" x14ac:dyDescent="0.2">
      <c r="BC18479" s="6"/>
    </row>
    <row r="18480" spans="55:55" hidden="1" x14ac:dyDescent="0.2">
      <c r="BC18480" s="6"/>
    </row>
    <row r="18481" spans="55:55" hidden="1" x14ac:dyDescent="0.2">
      <c r="BC18481" s="6"/>
    </row>
    <row r="18482" spans="55:55" hidden="1" x14ac:dyDescent="0.2">
      <c r="BC18482" s="6"/>
    </row>
    <row r="18483" spans="55:55" hidden="1" x14ac:dyDescent="0.2">
      <c r="BC18483" s="6"/>
    </row>
    <row r="18484" spans="55:55" hidden="1" x14ac:dyDescent="0.2">
      <c r="BC18484" s="6"/>
    </row>
    <row r="18485" spans="55:55" hidden="1" x14ac:dyDescent="0.2">
      <c r="BC18485" s="6"/>
    </row>
    <row r="18486" spans="55:55" hidden="1" x14ac:dyDescent="0.2">
      <c r="BC18486" s="6"/>
    </row>
    <row r="18487" spans="55:55" hidden="1" x14ac:dyDescent="0.2">
      <c r="BC18487" s="6"/>
    </row>
    <row r="18488" spans="55:55" hidden="1" x14ac:dyDescent="0.2">
      <c r="BC18488" s="6"/>
    </row>
    <row r="18489" spans="55:55" hidden="1" x14ac:dyDescent="0.2">
      <c r="BC18489" s="6"/>
    </row>
    <row r="18490" spans="55:55" hidden="1" x14ac:dyDescent="0.2">
      <c r="BC18490" s="6"/>
    </row>
    <row r="18491" spans="55:55" hidden="1" x14ac:dyDescent="0.2">
      <c r="BC18491" s="6"/>
    </row>
    <row r="18492" spans="55:55" hidden="1" x14ac:dyDescent="0.2">
      <c r="BC18492" s="6"/>
    </row>
    <row r="18493" spans="55:55" hidden="1" x14ac:dyDescent="0.2">
      <c r="BC18493" s="6"/>
    </row>
    <row r="18494" spans="55:55" hidden="1" x14ac:dyDescent="0.2">
      <c r="BC18494" s="6"/>
    </row>
    <row r="18495" spans="55:55" hidden="1" x14ac:dyDescent="0.2">
      <c r="BC18495" s="6"/>
    </row>
    <row r="18496" spans="55:55" hidden="1" x14ac:dyDescent="0.2">
      <c r="BC18496" s="6"/>
    </row>
    <row r="18497" spans="55:55" hidden="1" x14ac:dyDescent="0.2">
      <c r="BC18497" s="6"/>
    </row>
    <row r="18498" spans="55:55" hidden="1" x14ac:dyDescent="0.2">
      <c r="BC18498" s="6"/>
    </row>
    <row r="18499" spans="55:55" hidden="1" x14ac:dyDescent="0.2">
      <c r="BC18499" s="6"/>
    </row>
    <row r="18500" spans="55:55" hidden="1" x14ac:dyDescent="0.2">
      <c r="BC18500" s="6"/>
    </row>
    <row r="18501" spans="55:55" hidden="1" x14ac:dyDescent="0.2">
      <c r="BC18501" s="6"/>
    </row>
    <row r="18502" spans="55:55" hidden="1" x14ac:dyDescent="0.2">
      <c r="BC18502" s="6"/>
    </row>
    <row r="18503" spans="55:55" hidden="1" x14ac:dyDescent="0.2">
      <c r="BC18503" s="6"/>
    </row>
    <row r="18504" spans="55:55" hidden="1" x14ac:dyDescent="0.2">
      <c r="BC18504" s="6"/>
    </row>
    <row r="18505" spans="55:55" hidden="1" x14ac:dyDescent="0.2">
      <c r="BC18505" s="6"/>
    </row>
    <row r="18506" spans="55:55" hidden="1" x14ac:dyDescent="0.2">
      <c r="BC18506" s="6"/>
    </row>
    <row r="18507" spans="55:55" hidden="1" x14ac:dyDescent="0.2">
      <c r="BC18507" s="6"/>
    </row>
    <row r="18508" spans="55:55" hidden="1" x14ac:dyDescent="0.2">
      <c r="BC18508" s="6"/>
    </row>
    <row r="18509" spans="55:55" hidden="1" x14ac:dyDescent="0.2">
      <c r="BC18509" s="6"/>
    </row>
    <row r="18510" spans="55:55" hidden="1" x14ac:dyDescent="0.2">
      <c r="BC18510" s="6"/>
    </row>
    <row r="18511" spans="55:55" hidden="1" x14ac:dyDescent="0.2">
      <c r="BC18511" s="6"/>
    </row>
    <row r="18512" spans="55:55" hidden="1" x14ac:dyDescent="0.2">
      <c r="BC18512" s="6"/>
    </row>
    <row r="18513" spans="55:55" hidden="1" x14ac:dyDescent="0.2">
      <c r="BC18513" s="6"/>
    </row>
    <row r="18514" spans="55:55" hidden="1" x14ac:dyDescent="0.2">
      <c r="BC18514" s="6"/>
    </row>
    <row r="18515" spans="55:55" hidden="1" x14ac:dyDescent="0.2">
      <c r="BC18515" s="6"/>
    </row>
    <row r="18516" spans="55:55" hidden="1" x14ac:dyDescent="0.2">
      <c r="BC18516" s="6"/>
    </row>
    <row r="18517" spans="55:55" hidden="1" x14ac:dyDescent="0.2">
      <c r="BC18517" s="6"/>
    </row>
    <row r="18518" spans="55:55" hidden="1" x14ac:dyDescent="0.2">
      <c r="BC18518" s="6"/>
    </row>
    <row r="18519" spans="55:55" hidden="1" x14ac:dyDescent="0.2">
      <c r="BC18519" s="6"/>
    </row>
    <row r="18520" spans="55:55" hidden="1" x14ac:dyDescent="0.2">
      <c r="BC18520" s="6"/>
    </row>
    <row r="18521" spans="55:55" hidden="1" x14ac:dyDescent="0.2">
      <c r="BC18521" s="6"/>
    </row>
    <row r="18522" spans="55:55" hidden="1" x14ac:dyDescent="0.2">
      <c r="BC18522" s="6"/>
    </row>
    <row r="18523" spans="55:55" hidden="1" x14ac:dyDescent="0.2">
      <c r="BC18523" s="6"/>
    </row>
    <row r="18524" spans="55:55" hidden="1" x14ac:dyDescent="0.2">
      <c r="BC18524" s="6"/>
    </row>
    <row r="18525" spans="55:55" hidden="1" x14ac:dyDescent="0.2">
      <c r="BC18525" s="6"/>
    </row>
    <row r="18526" spans="55:55" hidden="1" x14ac:dyDescent="0.2">
      <c r="BC18526" s="6"/>
    </row>
    <row r="18527" spans="55:55" hidden="1" x14ac:dyDescent="0.2">
      <c r="BC18527" s="6"/>
    </row>
    <row r="18528" spans="55:55" hidden="1" x14ac:dyDescent="0.2">
      <c r="BC18528" s="6"/>
    </row>
    <row r="18529" spans="55:55" hidden="1" x14ac:dyDescent="0.2">
      <c r="BC18529" s="6"/>
    </row>
    <row r="18530" spans="55:55" hidden="1" x14ac:dyDescent="0.2">
      <c r="BC18530" s="6"/>
    </row>
    <row r="18531" spans="55:55" hidden="1" x14ac:dyDescent="0.2">
      <c r="BC18531" s="6"/>
    </row>
    <row r="18532" spans="55:55" hidden="1" x14ac:dyDescent="0.2">
      <c r="BC18532" s="6"/>
    </row>
    <row r="18533" spans="55:55" hidden="1" x14ac:dyDescent="0.2">
      <c r="BC18533" s="6"/>
    </row>
    <row r="18534" spans="55:55" hidden="1" x14ac:dyDescent="0.2">
      <c r="BC18534" s="6"/>
    </row>
    <row r="18535" spans="55:55" hidden="1" x14ac:dyDescent="0.2">
      <c r="BC18535" s="6"/>
    </row>
    <row r="18536" spans="55:55" hidden="1" x14ac:dyDescent="0.2">
      <c r="BC18536" s="6"/>
    </row>
    <row r="18537" spans="55:55" hidden="1" x14ac:dyDescent="0.2">
      <c r="BC18537" s="6"/>
    </row>
    <row r="18538" spans="55:55" hidden="1" x14ac:dyDescent="0.2">
      <c r="BC18538" s="6"/>
    </row>
    <row r="18539" spans="55:55" hidden="1" x14ac:dyDescent="0.2">
      <c r="BC18539" s="6"/>
    </row>
    <row r="18540" spans="55:55" hidden="1" x14ac:dyDescent="0.2">
      <c r="BC18540" s="6"/>
    </row>
    <row r="18541" spans="55:55" hidden="1" x14ac:dyDescent="0.2">
      <c r="BC18541" s="6"/>
    </row>
    <row r="18542" spans="55:55" hidden="1" x14ac:dyDescent="0.2">
      <c r="BC18542" s="6"/>
    </row>
    <row r="18543" spans="55:55" hidden="1" x14ac:dyDescent="0.2">
      <c r="BC18543" s="6"/>
    </row>
    <row r="18544" spans="55:55" hidden="1" x14ac:dyDescent="0.2">
      <c r="BC18544" s="6"/>
    </row>
    <row r="18545" spans="55:55" hidden="1" x14ac:dyDescent="0.2">
      <c r="BC18545" s="6"/>
    </row>
    <row r="18546" spans="55:55" hidden="1" x14ac:dyDescent="0.2">
      <c r="BC18546" s="6"/>
    </row>
    <row r="18547" spans="55:55" hidden="1" x14ac:dyDescent="0.2">
      <c r="BC18547" s="6"/>
    </row>
    <row r="18548" spans="55:55" hidden="1" x14ac:dyDescent="0.2">
      <c r="BC18548" s="6"/>
    </row>
    <row r="18549" spans="55:55" hidden="1" x14ac:dyDescent="0.2">
      <c r="BC18549" s="6"/>
    </row>
    <row r="18550" spans="55:55" hidden="1" x14ac:dyDescent="0.2">
      <c r="BC18550" s="6"/>
    </row>
    <row r="18551" spans="55:55" hidden="1" x14ac:dyDescent="0.2">
      <c r="BC18551" s="6"/>
    </row>
    <row r="18552" spans="55:55" hidden="1" x14ac:dyDescent="0.2">
      <c r="BC18552" s="6"/>
    </row>
    <row r="18553" spans="55:55" hidden="1" x14ac:dyDescent="0.2">
      <c r="BC18553" s="6"/>
    </row>
    <row r="18554" spans="55:55" hidden="1" x14ac:dyDescent="0.2">
      <c r="BC18554" s="6"/>
    </row>
    <row r="18555" spans="55:55" hidden="1" x14ac:dyDescent="0.2">
      <c r="BC18555" s="6"/>
    </row>
    <row r="18556" spans="55:55" hidden="1" x14ac:dyDescent="0.2">
      <c r="BC18556" s="6"/>
    </row>
    <row r="18557" spans="55:55" hidden="1" x14ac:dyDescent="0.2">
      <c r="BC18557" s="6"/>
    </row>
    <row r="18558" spans="55:55" hidden="1" x14ac:dyDescent="0.2">
      <c r="BC18558" s="6"/>
    </row>
    <row r="18559" spans="55:55" hidden="1" x14ac:dyDescent="0.2">
      <c r="BC18559" s="6"/>
    </row>
    <row r="18560" spans="55:55" hidden="1" x14ac:dyDescent="0.2">
      <c r="BC18560" s="6"/>
    </row>
    <row r="18561" spans="55:55" hidden="1" x14ac:dyDescent="0.2">
      <c r="BC18561" s="6"/>
    </row>
    <row r="18562" spans="55:55" hidden="1" x14ac:dyDescent="0.2">
      <c r="BC18562" s="6"/>
    </row>
    <row r="18563" spans="55:55" hidden="1" x14ac:dyDescent="0.2">
      <c r="BC18563" s="6"/>
    </row>
    <row r="18564" spans="55:55" hidden="1" x14ac:dyDescent="0.2">
      <c r="BC18564" s="6"/>
    </row>
    <row r="18565" spans="55:55" hidden="1" x14ac:dyDescent="0.2">
      <c r="BC18565" s="6"/>
    </row>
    <row r="18566" spans="55:55" hidden="1" x14ac:dyDescent="0.2">
      <c r="BC18566" s="6"/>
    </row>
    <row r="18567" spans="55:55" hidden="1" x14ac:dyDescent="0.2">
      <c r="BC18567" s="6"/>
    </row>
    <row r="18568" spans="55:55" hidden="1" x14ac:dyDescent="0.2">
      <c r="BC18568" s="6"/>
    </row>
    <row r="18569" spans="55:55" hidden="1" x14ac:dyDescent="0.2">
      <c r="BC18569" s="6"/>
    </row>
    <row r="18570" spans="55:55" hidden="1" x14ac:dyDescent="0.2">
      <c r="BC18570" s="6"/>
    </row>
    <row r="18571" spans="55:55" hidden="1" x14ac:dyDescent="0.2">
      <c r="BC18571" s="6"/>
    </row>
    <row r="18572" spans="55:55" hidden="1" x14ac:dyDescent="0.2">
      <c r="BC18572" s="6"/>
    </row>
    <row r="18573" spans="55:55" hidden="1" x14ac:dyDescent="0.2">
      <c r="BC18573" s="6"/>
    </row>
    <row r="18574" spans="55:55" hidden="1" x14ac:dyDescent="0.2">
      <c r="BC18574" s="6"/>
    </row>
    <row r="18575" spans="55:55" hidden="1" x14ac:dyDescent="0.2">
      <c r="BC18575" s="6"/>
    </row>
    <row r="18576" spans="55:55" hidden="1" x14ac:dyDescent="0.2">
      <c r="BC18576" s="6"/>
    </row>
    <row r="18577" spans="55:55" hidden="1" x14ac:dyDescent="0.2">
      <c r="BC18577" s="6"/>
    </row>
    <row r="18578" spans="55:55" hidden="1" x14ac:dyDescent="0.2">
      <c r="BC18578" s="6"/>
    </row>
    <row r="18579" spans="55:55" hidden="1" x14ac:dyDescent="0.2">
      <c r="BC18579" s="6"/>
    </row>
    <row r="18580" spans="55:55" hidden="1" x14ac:dyDescent="0.2">
      <c r="BC18580" s="6"/>
    </row>
    <row r="18581" spans="55:55" hidden="1" x14ac:dyDescent="0.2">
      <c r="BC18581" s="6"/>
    </row>
    <row r="18582" spans="55:55" hidden="1" x14ac:dyDescent="0.2">
      <c r="BC18582" s="6"/>
    </row>
    <row r="18583" spans="55:55" hidden="1" x14ac:dyDescent="0.2">
      <c r="BC18583" s="6"/>
    </row>
    <row r="18584" spans="55:55" hidden="1" x14ac:dyDescent="0.2">
      <c r="BC18584" s="6"/>
    </row>
    <row r="18585" spans="55:55" hidden="1" x14ac:dyDescent="0.2">
      <c r="BC18585" s="6"/>
    </row>
    <row r="18586" spans="55:55" hidden="1" x14ac:dyDescent="0.2">
      <c r="BC18586" s="6"/>
    </row>
    <row r="18587" spans="55:55" hidden="1" x14ac:dyDescent="0.2">
      <c r="BC18587" s="6"/>
    </row>
    <row r="18588" spans="55:55" hidden="1" x14ac:dyDescent="0.2">
      <c r="BC18588" s="6"/>
    </row>
    <row r="18589" spans="55:55" hidden="1" x14ac:dyDescent="0.2">
      <c r="BC18589" s="6"/>
    </row>
    <row r="18590" spans="55:55" hidden="1" x14ac:dyDescent="0.2">
      <c r="BC18590" s="6"/>
    </row>
    <row r="18591" spans="55:55" hidden="1" x14ac:dyDescent="0.2">
      <c r="BC18591" s="6"/>
    </row>
    <row r="18592" spans="55:55" hidden="1" x14ac:dyDescent="0.2">
      <c r="BC18592" s="6"/>
    </row>
    <row r="18593" spans="55:55" hidden="1" x14ac:dyDescent="0.2">
      <c r="BC18593" s="6"/>
    </row>
    <row r="18594" spans="55:55" hidden="1" x14ac:dyDescent="0.2">
      <c r="BC18594" s="6"/>
    </row>
    <row r="18595" spans="55:55" hidden="1" x14ac:dyDescent="0.2">
      <c r="BC18595" s="6"/>
    </row>
    <row r="18596" spans="55:55" hidden="1" x14ac:dyDescent="0.2">
      <c r="BC18596" s="6"/>
    </row>
    <row r="18597" spans="55:55" hidden="1" x14ac:dyDescent="0.2">
      <c r="BC18597" s="6"/>
    </row>
    <row r="18598" spans="55:55" hidden="1" x14ac:dyDescent="0.2">
      <c r="BC18598" s="6"/>
    </row>
    <row r="18599" spans="55:55" hidden="1" x14ac:dyDescent="0.2">
      <c r="BC18599" s="6"/>
    </row>
    <row r="18600" spans="55:55" hidden="1" x14ac:dyDescent="0.2">
      <c r="BC18600" s="6"/>
    </row>
    <row r="18601" spans="55:55" hidden="1" x14ac:dyDescent="0.2">
      <c r="BC18601" s="6"/>
    </row>
    <row r="18602" spans="55:55" hidden="1" x14ac:dyDescent="0.2">
      <c r="BC18602" s="6"/>
    </row>
    <row r="18603" spans="55:55" hidden="1" x14ac:dyDescent="0.2">
      <c r="BC18603" s="6"/>
    </row>
    <row r="18604" spans="55:55" hidden="1" x14ac:dyDescent="0.2">
      <c r="BC18604" s="6"/>
    </row>
    <row r="18605" spans="55:55" hidden="1" x14ac:dyDescent="0.2">
      <c r="BC18605" s="6"/>
    </row>
    <row r="18606" spans="55:55" hidden="1" x14ac:dyDescent="0.2">
      <c r="BC18606" s="6"/>
    </row>
    <row r="18607" spans="55:55" hidden="1" x14ac:dyDescent="0.2">
      <c r="BC18607" s="6"/>
    </row>
    <row r="18608" spans="55:55" hidden="1" x14ac:dyDescent="0.2">
      <c r="BC18608" s="6"/>
    </row>
    <row r="18609" spans="55:55" hidden="1" x14ac:dyDescent="0.2">
      <c r="BC18609" s="6"/>
    </row>
    <row r="18610" spans="55:55" hidden="1" x14ac:dyDescent="0.2">
      <c r="BC18610" s="6"/>
    </row>
    <row r="18611" spans="55:55" hidden="1" x14ac:dyDescent="0.2">
      <c r="BC18611" s="6"/>
    </row>
    <row r="18612" spans="55:55" hidden="1" x14ac:dyDescent="0.2">
      <c r="BC18612" s="6"/>
    </row>
    <row r="18613" spans="55:55" hidden="1" x14ac:dyDescent="0.2">
      <c r="BC18613" s="6"/>
    </row>
    <row r="18614" spans="55:55" hidden="1" x14ac:dyDescent="0.2">
      <c r="BC18614" s="6"/>
    </row>
    <row r="18615" spans="55:55" hidden="1" x14ac:dyDescent="0.2">
      <c r="BC18615" s="6"/>
    </row>
    <row r="18616" spans="55:55" hidden="1" x14ac:dyDescent="0.2">
      <c r="BC18616" s="6"/>
    </row>
    <row r="18617" spans="55:55" hidden="1" x14ac:dyDescent="0.2">
      <c r="BC18617" s="6"/>
    </row>
    <row r="18618" spans="55:55" hidden="1" x14ac:dyDescent="0.2">
      <c r="BC18618" s="6"/>
    </row>
    <row r="18619" spans="55:55" hidden="1" x14ac:dyDescent="0.2">
      <c r="BC18619" s="6"/>
    </row>
    <row r="18620" spans="55:55" hidden="1" x14ac:dyDescent="0.2">
      <c r="BC18620" s="6"/>
    </row>
    <row r="18621" spans="55:55" hidden="1" x14ac:dyDescent="0.2">
      <c r="BC18621" s="6"/>
    </row>
    <row r="18622" spans="55:55" hidden="1" x14ac:dyDescent="0.2">
      <c r="BC18622" s="6"/>
    </row>
    <row r="18623" spans="55:55" hidden="1" x14ac:dyDescent="0.2">
      <c r="BC18623" s="6"/>
    </row>
    <row r="18624" spans="55:55" hidden="1" x14ac:dyDescent="0.2">
      <c r="BC18624" s="6"/>
    </row>
    <row r="18625" spans="55:55" hidden="1" x14ac:dyDescent="0.2">
      <c r="BC18625" s="6"/>
    </row>
    <row r="18626" spans="55:55" hidden="1" x14ac:dyDescent="0.2">
      <c r="BC18626" s="6"/>
    </row>
    <row r="18627" spans="55:55" hidden="1" x14ac:dyDescent="0.2">
      <c r="BC18627" s="6"/>
    </row>
    <row r="18628" spans="55:55" hidden="1" x14ac:dyDescent="0.2">
      <c r="BC18628" s="6"/>
    </row>
    <row r="18629" spans="55:55" hidden="1" x14ac:dyDescent="0.2">
      <c r="BC18629" s="6"/>
    </row>
    <row r="18630" spans="55:55" hidden="1" x14ac:dyDescent="0.2">
      <c r="BC18630" s="6"/>
    </row>
    <row r="18631" spans="55:55" hidden="1" x14ac:dyDescent="0.2">
      <c r="BC18631" s="6"/>
    </row>
    <row r="18632" spans="55:55" hidden="1" x14ac:dyDescent="0.2">
      <c r="BC18632" s="6"/>
    </row>
    <row r="18633" spans="55:55" hidden="1" x14ac:dyDescent="0.2">
      <c r="BC18633" s="6"/>
    </row>
    <row r="18634" spans="55:55" hidden="1" x14ac:dyDescent="0.2">
      <c r="BC18634" s="6"/>
    </row>
    <row r="18635" spans="55:55" hidden="1" x14ac:dyDescent="0.2">
      <c r="BC18635" s="6"/>
    </row>
    <row r="18636" spans="55:55" hidden="1" x14ac:dyDescent="0.2">
      <c r="BC18636" s="6"/>
    </row>
    <row r="18637" spans="55:55" hidden="1" x14ac:dyDescent="0.2">
      <c r="BC18637" s="6"/>
    </row>
    <row r="18638" spans="55:55" hidden="1" x14ac:dyDescent="0.2">
      <c r="BC18638" s="6"/>
    </row>
    <row r="18639" spans="55:55" hidden="1" x14ac:dyDescent="0.2">
      <c r="BC18639" s="6"/>
    </row>
    <row r="18640" spans="55:55" hidden="1" x14ac:dyDescent="0.2">
      <c r="BC18640" s="6"/>
    </row>
    <row r="18641" spans="55:55" hidden="1" x14ac:dyDescent="0.2">
      <c r="BC18641" s="6"/>
    </row>
    <row r="18642" spans="55:55" hidden="1" x14ac:dyDescent="0.2">
      <c r="BC18642" s="6"/>
    </row>
    <row r="18643" spans="55:55" hidden="1" x14ac:dyDescent="0.2">
      <c r="BC18643" s="6"/>
    </row>
    <row r="18644" spans="55:55" hidden="1" x14ac:dyDescent="0.2">
      <c r="BC18644" s="6"/>
    </row>
    <row r="18645" spans="55:55" hidden="1" x14ac:dyDescent="0.2">
      <c r="BC18645" s="6"/>
    </row>
    <row r="18646" spans="55:55" hidden="1" x14ac:dyDescent="0.2">
      <c r="BC18646" s="6"/>
    </row>
    <row r="18647" spans="55:55" hidden="1" x14ac:dyDescent="0.2">
      <c r="BC18647" s="6"/>
    </row>
    <row r="18648" spans="55:55" hidden="1" x14ac:dyDescent="0.2">
      <c r="BC18648" s="6"/>
    </row>
    <row r="18649" spans="55:55" hidden="1" x14ac:dyDescent="0.2">
      <c r="BC18649" s="6"/>
    </row>
    <row r="18650" spans="55:55" hidden="1" x14ac:dyDescent="0.2">
      <c r="BC18650" s="6"/>
    </row>
    <row r="18651" spans="55:55" hidden="1" x14ac:dyDescent="0.2">
      <c r="BC18651" s="6"/>
    </row>
    <row r="18652" spans="55:55" hidden="1" x14ac:dyDescent="0.2">
      <c r="BC18652" s="6"/>
    </row>
    <row r="18653" spans="55:55" hidden="1" x14ac:dyDescent="0.2">
      <c r="BC18653" s="6"/>
    </row>
    <row r="18654" spans="55:55" hidden="1" x14ac:dyDescent="0.2">
      <c r="BC18654" s="6"/>
    </row>
    <row r="18655" spans="55:55" hidden="1" x14ac:dyDescent="0.2">
      <c r="BC18655" s="6"/>
    </row>
    <row r="18656" spans="55:55" hidden="1" x14ac:dyDescent="0.2">
      <c r="BC18656" s="6"/>
    </row>
    <row r="18657" spans="55:55" hidden="1" x14ac:dyDescent="0.2">
      <c r="BC18657" s="6"/>
    </row>
    <row r="18658" spans="55:55" hidden="1" x14ac:dyDescent="0.2">
      <c r="BC18658" s="6"/>
    </row>
    <row r="18659" spans="55:55" hidden="1" x14ac:dyDescent="0.2">
      <c r="BC18659" s="6"/>
    </row>
    <row r="18660" spans="55:55" hidden="1" x14ac:dyDescent="0.2">
      <c r="BC18660" s="6"/>
    </row>
    <row r="18661" spans="55:55" hidden="1" x14ac:dyDescent="0.2">
      <c r="BC18661" s="6"/>
    </row>
    <row r="18662" spans="55:55" hidden="1" x14ac:dyDescent="0.2">
      <c r="BC18662" s="6"/>
    </row>
    <row r="18663" spans="55:55" hidden="1" x14ac:dyDescent="0.2">
      <c r="BC18663" s="6"/>
    </row>
    <row r="18664" spans="55:55" hidden="1" x14ac:dyDescent="0.2">
      <c r="BC18664" s="6"/>
    </row>
    <row r="18665" spans="55:55" hidden="1" x14ac:dyDescent="0.2">
      <c r="BC18665" s="6"/>
    </row>
    <row r="18666" spans="55:55" hidden="1" x14ac:dyDescent="0.2">
      <c r="BC18666" s="6"/>
    </row>
    <row r="18667" spans="55:55" hidden="1" x14ac:dyDescent="0.2">
      <c r="BC18667" s="6"/>
    </row>
    <row r="18668" spans="55:55" hidden="1" x14ac:dyDescent="0.2">
      <c r="BC18668" s="6"/>
    </row>
    <row r="18669" spans="55:55" hidden="1" x14ac:dyDescent="0.2">
      <c r="BC18669" s="6"/>
    </row>
    <row r="18670" spans="55:55" hidden="1" x14ac:dyDescent="0.2">
      <c r="BC18670" s="6"/>
    </row>
    <row r="18671" spans="55:55" hidden="1" x14ac:dyDescent="0.2">
      <c r="BC18671" s="6"/>
    </row>
    <row r="18672" spans="55:55" hidden="1" x14ac:dyDescent="0.2">
      <c r="BC18672" s="6"/>
    </row>
    <row r="18673" spans="55:55" hidden="1" x14ac:dyDescent="0.2">
      <c r="BC18673" s="6"/>
    </row>
    <row r="18674" spans="55:55" hidden="1" x14ac:dyDescent="0.2">
      <c r="BC18674" s="6"/>
    </row>
    <row r="18675" spans="55:55" hidden="1" x14ac:dyDescent="0.2">
      <c r="BC18675" s="6"/>
    </row>
    <row r="18676" spans="55:55" hidden="1" x14ac:dyDescent="0.2">
      <c r="BC18676" s="6"/>
    </row>
    <row r="18677" spans="55:55" hidden="1" x14ac:dyDescent="0.2">
      <c r="BC18677" s="6"/>
    </row>
    <row r="18678" spans="55:55" hidden="1" x14ac:dyDescent="0.2">
      <c r="BC18678" s="6"/>
    </row>
    <row r="18679" spans="55:55" hidden="1" x14ac:dyDescent="0.2">
      <c r="BC18679" s="6"/>
    </row>
    <row r="18680" spans="55:55" hidden="1" x14ac:dyDescent="0.2">
      <c r="BC18680" s="6"/>
    </row>
    <row r="18681" spans="55:55" hidden="1" x14ac:dyDescent="0.2">
      <c r="BC18681" s="6"/>
    </row>
    <row r="18682" spans="55:55" hidden="1" x14ac:dyDescent="0.2">
      <c r="BC18682" s="6"/>
    </row>
    <row r="18683" spans="55:55" hidden="1" x14ac:dyDescent="0.2">
      <c r="BC18683" s="6"/>
    </row>
    <row r="18684" spans="55:55" hidden="1" x14ac:dyDescent="0.2">
      <c r="BC18684" s="6"/>
    </row>
    <row r="18685" spans="55:55" hidden="1" x14ac:dyDescent="0.2">
      <c r="BC18685" s="6"/>
    </row>
    <row r="18686" spans="55:55" hidden="1" x14ac:dyDescent="0.2">
      <c r="BC18686" s="6"/>
    </row>
    <row r="18687" spans="55:55" hidden="1" x14ac:dyDescent="0.2">
      <c r="BC18687" s="6"/>
    </row>
    <row r="18688" spans="55:55" hidden="1" x14ac:dyDescent="0.2">
      <c r="BC18688" s="6"/>
    </row>
    <row r="18689" spans="55:55" hidden="1" x14ac:dyDescent="0.2">
      <c r="BC18689" s="6"/>
    </row>
    <row r="18690" spans="55:55" hidden="1" x14ac:dyDescent="0.2">
      <c r="BC18690" s="6"/>
    </row>
    <row r="18691" spans="55:55" hidden="1" x14ac:dyDescent="0.2">
      <c r="BC18691" s="6"/>
    </row>
    <row r="18692" spans="55:55" hidden="1" x14ac:dyDescent="0.2">
      <c r="BC18692" s="6"/>
    </row>
    <row r="18693" spans="55:55" hidden="1" x14ac:dyDescent="0.2">
      <c r="BC18693" s="6"/>
    </row>
    <row r="18694" spans="55:55" hidden="1" x14ac:dyDescent="0.2">
      <c r="BC18694" s="6"/>
    </row>
    <row r="18695" spans="55:55" hidden="1" x14ac:dyDescent="0.2">
      <c r="BC18695" s="6"/>
    </row>
    <row r="18696" spans="55:55" hidden="1" x14ac:dyDescent="0.2">
      <c r="BC18696" s="6"/>
    </row>
    <row r="18697" spans="55:55" hidden="1" x14ac:dyDescent="0.2">
      <c r="BC18697" s="6"/>
    </row>
    <row r="18698" spans="55:55" hidden="1" x14ac:dyDescent="0.2">
      <c r="BC18698" s="6"/>
    </row>
    <row r="18699" spans="55:55" hidden="1" x14ac:dyDescent="0.2">
      <c r="BC18699" s="6"/>
    </row>
    <row r="18700" spans="55:55" hidden="1" x14ac:dyDescent="0.2">
      <c r="BC18700" s="6"/>
    </row>
    <row r="18701" spans="55:55" hidden="1" x14ac:dyDescent="0.2">
      <c r="BC18701" s="6"/>
    </row>
    <row r="18702" spans="55:55" hidden="1" x14ac:dyDescent="0.2">
      <c r="BC18702" s="6"/>
    </row>
    <row r="18703" spans="55:55" hidden="1" x14ac:dyDescent="0.2">
      <c r="BC18703" s="6"/>
    </row>
    <row r="18704" spans="55:55" hidden="1" x14ac:dyDescent="0.2">
      <c r="BC18704" s="6"/>
    </row>
    <row r="18705" spans="55:55" hidden="1" x14ac:dyDescent="0.2">
      <c r="BC18705" s="6"/>
    </row>
    <row r="18706" spans="55:55" hidden="1" x14ac:dyDescent="0.2">
      <c r="BC18706" s="6"/>
    </row>
    <row r="18707" spans="55:55" hidden="1" x14ac:dyDescent="0.2">
      <c r="BC18707" s="6"/>
    </row>
    <row r="18708" spans="55:55" hidden="1" x14ac:dyDescent="0.2">
      <c r="BC18708" s="6"/>
    </row>
    <row r="18709" spans="55:55" hidden="1" x14ac:dyDescent="0.2">
      <c r="BC18709" s="6"/>
    </row>
    <row r="18710" spans="55:55" hidden="1" x14ac:dyDescent="0.2">
      <c r="BC18710" s="6"/>
    </row>
    <row r="18711" spans="55:55" hidden="1" x14ac:dyDescent="0.2">
      <c r="BC18711" s="6"/>
    </row>
    <row r="18712" spans="55:55" hidden="1" x14ac:dyDescent="0.2">
      <c r="BC18712" s="6"/>
    </row>
    <row r="18713" spans="55:55" hidden="1" x14ac:dyDescent="0.2">
      <c r="BC18713" s="6"/>
    </row>
    <row r="18714" spans="55:55" hidden="1" x14ac:dyDescent="0.2">
      <c r="BC18714" s="6"/>
    </row>
    <row r="18715" spans="55:55" hidden="1" x14ac:dyDescent="0.2">
      <c r="BC18715" s="6"/>
    </row>
    <row r="18716" spans="55:55" hidden="1" x14ac:dyDescent="0.2">
      <c r="BC18716" s="6"/>
    </row>
    <row r="18717" spans="55:55" hidden="1" x14ac:dyDescent="0.2">
      <c r="BC18717" s="6"/>
    </row>
    <row r="18718" spans="55:55" hidden="1" x14ac:dyDescent="0.2">
      <c r="BC18718" s="6"/>
    </row>
    <row r="18719" spans="55:55" hidden="1" x14ac:dyDescent="0.2">
      <c r="BC18719" s="6"/>
    </row>
    <row r="18720" spans="55:55" hidden="1" x14ac:dyDescent="0.2">
      <c r="BC18720" s="6"/>
    </row>
    <row r="18721" spans="55:55" hidden="1" x14ac:dyDescent="0.2">
      <c r="BC18721" s="6"/>
    </row>
    <row r="18722" spans="55:55" hidden="1" x14ac:dyDescent="0.2">
      <c r="BC18722" s="6"/>
    </row>
    <row r="18723" spans="55:55" hidden="1" x14ac:dyDescent="0.2">
      <c r="BC18723" s="6"/>
    </row>
    <row r="18724" spans="55:55" hidden="1" x14ac:dyDescent="0.2">
      <c r="BC18724" s="6"/>
    </row>
    <row r="18725" spans="55:55" hidden="1" x14ac:dyDescent="0.2">
      <c r="BC18725" s="6"/>
    </row>
    <row r="18726" spans="55:55" hidden="1" x14ac:dyDescent="0.2">
      <c r="BC18726" s="6"/>
    </row>
    <row r="18727" spans="55:55" hidden="1" x14ac:dyDescent="0.2">
      <c r="BC18727" s="6"/>
    </row>
    <row r="18728" spans="55:55" hidden="1" x14ac:dyDescent="0.2">
      <c r="BC18728" s="6"/>
    </row>
    <row r="18729" spans="55:55" hidden="1" x14ac:dyDescent="0.2">
      <c r="BC18729" s="6"/>
    </row>
    <row r="18730" spans="55:55" hidden="1" x14ac:dyDescent="0.2">
      <c r="BC18730" s="6"/>
    </row>
    <row r="18731" spans="55:55" hidden="1" x14ac:dyDescent="0.2">
      <c r="BC18731" s="6"/>
    </row>
    <row r="18732" spans="55:55" hidden="1" x14ac:dyDescent="0.2">
      <c r="BC18732" s="6"/>
    </row>
    <row r="18733" spans="55:55" hidden="1" x14ac:dyDescent="0.2">
      <c r="BC18733" s="6"/>
    </row>
    <row r="18734" spans="55:55" hidden="1" x14ac:dyDescent="0.2">
      <c r="BC18734" s="6"/>
    </row>
    <row r="18735" spans="55:55" hidden="1" x14ac:dyDescent="0.2">
      <c r="BC18735" s="6"/>
    </row>
    <row r="18736" spans="55:55" hidden="1" x14ac:dyDescent="0.2">
      <c r="BC18736" s="6"/>
    </row>
    <row r="18737" spans="55:55" hidden="1" x14ac:dyDescent="0.2">
      <c r="BC18737" s="6"/>
    </row>
    <row r="18738" spans="55:55" hidden="1" x14ac:dyDescent="0.2">
      <c r="BC18738" s="6"/>
    </row>
    <row r="18739" spans="55:55" hidden="1" x14ac:dyDescent="0.2">
      <c r="BC18739" s="6"/>
    </row>
    <row r="18740" spans="55:55" hidden="1" x14ac:dyDescent="0.2">
      <c r="BC18740" s="6"/>
    </row>
    <row r="18741" spans="55:55" hidden="1" x14ac:dyDescent="0.2">
      <c r="BC18741" s="6"/>
    </row>
    <row r="18742" spans="55:55" hidden="1" x14ac:dyDescent="0.2">
      <c r="BC18742" s="6"/>
    </row>
    <row r="18743" spans="55:55" hidden="1" x14ac:dyDescent="0.2">
      <c r="BC18743" s="6"/>
    </row>
    <row r="18744" spans="55:55" hidden="1" x14ac:dyDescent="0.2">
      <c r="BC18744" s="6"/>
    </row>
    <row r="18745" spans="55:55" hidden="1" x14ac:dyDescent="0.2">
      <c r="BC18745" s="6"/>
    </row>
    <row r="18746" spans="55:55" hidden="1" x14ac:dyDescent="0.2">
      <c r="BC18746" s="6"/>
    </row>
    <row r="18747" spans="55:55" hidden="1" x14ac:dyDescent="0.2">
      <c r="BC18747" s="6"/>
    </row>
    <row r="18748" spans="55:55" hidden="1" x14ac:dyDescent="0.2">
      <c r="BC18748" s="6"/>
    </row>
    <row r="18749" spans="55:55" hidden="1" x14ac:dyDescent="0.2">
      <c r="BC18749" s="6"/>
    </row>
    <row r="18750" spans="55:55" hidden="1" x14ac:dyDescent="0.2">
      <c r="BC18750" s="6"/>
    </row>
    <row r="18751" spans="55:55" hidden="1" x14ac:dyDescent="0.2">
      <c r="BC18751" s="6"/>
    </row>
    <row r="18752" spans="55:55" hidden="1" x14ac:dyDescent="0.2">
      <c r="BC18752" s="6"/>
    </row>
    <row r="18753" spans="55:55" hidden="1" x14ac:dyDescent="0.2">
      <c r="BC18753" s="6"/>
    </row>
    <row r="18754" spans="55:55" hidden="1" x14ac:dyDescent="0.2">
      <c r="BC18754" s="6"/>
    </row>
    <row r="18755" spans="55:55" hidden="1" x14ac:dyDescent="0.2">
      <c r="BC18755" s="6"/>
    </row>
    <row r="18756" spans="55:55" hidden="1" x14ac:dyDescent="0.2">
      <c r="BC18756" s="6"/>
    </row>
    <row r="18757" spans="55:55" hidden="1" x14ac:dyDescent="0.2">
      <c r="BC18757" s="6"/>
    </row>
    <row r="18758" spans="55:55" hidden="1" x14ac:dyDescent="0.2">
      <c r="BC18758" s="6"/>
    </row>
    <row r="18759" spans="55:55" hidden="1" x14ac:dyDescent="0.2">
      <c r="BC18759" s="6"/>
    </row>
    <row r="18760" spans="55:55" hidden="1" x14ac:dyDescent="0.2">
      <c r="BC18760" s="6"/>
    </row>
    <row r="18761" spans="55:55" hidden="1" x14ac:dyDescent="0.2">
      <c r="BC18761" s="6"/>
    </row>
    <row r="18762" spans="55:55" hidden="1" x14ac:dyDescent="0.2">
      <c r="BC18762" s="6"/>
    </row>
    <row r="18763" spans="55:55" hidden="1" x14ac:dyDescent="0.2">
      <c r="BC18763" s="6"/>
    </row>
    <row r="18764" spans="55:55" hidden="1" x14ac:dyDescent="0.2">
      <c r="BC18764" s="6"/>
    </row>
    <row r="18765" spans="55:55" hidden="1" x14ac:dyDescent="0.2">
      <c r="BC18765" s="6"/>
    </row>
    <row r="18766" spans="55:55" hidden="1" x14ac:dyDescent="0.2">
      <c r="BC18766" s="6"/>
    </row>
    <row r="18767" spans="55:55" hidden="1" x14ac:dyDescent="0.2">
      <c r="BC18767" s="6"/>
    </row>
    <row r="18768" spans="55:55" hidden="1" x14ac:dyDescent="0.2">
      <c r="BC18768" s="6"/>
    </row>
    <row r="18769" spans="55:55" hidden="1" x14ac:dyDescent="0.2">
      <c r="BC18769" s="6"/>
    </row>
    <row r="18770" spans="55:55" hidden="1" x14ac:dyDescent="0.2">
      <c r="BC18770" s="6"/>
    </row>
    <row r="18771" spans="55:55" hidden="1" x14ac:dyDescent="0.2">
      <c r="BC18771" s="6"/>
    </row>
    <row r="18772" spans="55:55" hidden="1" x14ac:dyDescent="0.2">
      <c r="BC18772" s="6"/>
    </row>
    <row r="18773" spans="55:55" hidden="1" x14ac:dyDescent="0.2">
      <c r="BC18773" s="6"/>
    </row>
    <row r="18774" spans="55:55" hidden="1" x14ac:dyDescent="0.2">
      <c r="BC18774" s="6"/>
    </row>
    <row r="18775" spans="55:55" hidden="1" x14ac:dyDescent="0.2">
      <c r="BC18775" s="6"/>
    </row>
    <row r="18776" spans="55:55" hidden="1" x14ac:dyDescent="0.2">
      <c r="BC18776" s="6"/>
    </row>
    <row r="18777" spans="55:55" hidden="1" x14ac:dyDescent="0.2">
      <c r="BC18777" s="6"/>
    </row>
    <row r="18778" spans="55:55" hidden="1" x14ac:dyDescent="0.2">
      <c r="BC18778" s="6"/>
    </row>
    <row r="18779" spans="55:55" hidden="1" x14ac:dyDescent="0.2">
      <c r="BC18779" s="6"/>
    </row>
    <row r="18780" spans="55:55" hidden="1" x14ac:dyDescent="0.2">
      <c r="BC18780" s="6"/>
    </row>
    <row r="18781" spans="55:55" hidden="1" x14ac:dyDescent="0.2">
      <c r="BC18781" s="6"/>
    </row>
    <row r="18782" spans="55:55" hidden="1" x14ac:dyDescent="0.2">
      <c r="BC18782" s="6"/>
    </row>
    <row r="18783" spans="55:55" hidden="1" x14ac:dyDescent="0.2">
      <c r="BC18783" s="6"/>
    </row>
    <row r="18784" spans="55:55" hidden="1" x14ac:dyDescent="0.2">
      <c r="BC18784" s="6"/>
    </row>
    <row r="18785" spans="55:55" hidden="1" x14ac:dyDescent="0.2">
      <c r="BC18785" s="6"/>
    </row>
    <row r="18786" spans="55:55" hidden="1" x14ac:dyDescent="0.2">
      <c r="BC18786" s="6"/>
    </row>
    <row r="18787" spans="55:55" hidden="1" x14ac:dyDescent="0.2">
      <c r="BC18787" s="6"/>
    </row>
    <row r="18788" spans="55:55" hidden="1" x14ac:dyDescent="0.2">
      <c r="BC18788" s="6"/>
    </row>
    <row r="18789" spans="55:55" hidden="1" x14ac:dyDescent="0.2">
      <c r="BC18789" s="6"/>
    </row>
    <row r="18790" spans="55:55" hidden="1" x14ac:dyDescent="0.2">
      <c r="BC18790" s="6"/>
    </row>
    <row r="18791" spans="55:55" hidden="1" x14ac:dyDescent="0.2">
      <c r="BC18791" s="6"/>
    </row>
    <row r="18792" spans="55:55" hidden="1" x14ac:dyDescent="0.2">
      <c r="BC18792" s="6"/>
    </row>
    <row r="18793" spans="55:55" hidden="1" x14ac:dyDescent="0.2">
      <c r="BC18793" s="6"/>
    </row>
    <row r="18794" spans="55:55" hidden="1" x14ac:dyDescent="0.2">
      <c r="BC18794" s="6"/>
    </row>
    <row r="18795" spans="55:55" hidden="1" x14ac:dyDescent="0.2">
      <c r="BC18795" s="6"/>
    </row>
    <row r="18796" spans="55:55" hidden="1" x14ac:dyDescent="0.2">
      <c r="BC18796" s="6"/>
    </row>
    <row r="18797" spans="55:55" hidden="1" x14ac:dyDescent="0.2">
      <c r="BC18797" s="6"/>
    </row>
    <row r="18798" spans="55:55" hidden="1" x14ac:dyDescent="0.2">
      <c r="BC18798" s="6"/>
    </row>
    <row r="18799" spans="55:55" hidden="1" x14ac:dyDescent="0.2">
      <c r="BC18799" s="6"/>
    </row>
    <row r="18800" spans="55:55" hidden="1" x14ac:dyDescent="0.2">
      <c r="BC18800" s="6"/>
    </row>
    <row r="18801" spans="55:55" hidden="1" x14ac:dyDescent="0.2">
      <c r="BC18801" s="6"/>
    </row>
    <row r="18802" spans="55:55" hidden="1" x14ac:dyDescent="0.2">
      <c r="BC18802" s="6"/>
    </row>
    <row r="18803" spans="55:55" hidden="1" x14ac:dyDescent="0.2">
      <c r="BC18803" s="6"/>
    </row>
    <row r="18804" spans="55:55" hidden="1" x14ac:dyDescent="0.2">
      <c r="BC18804" s="6"/>
    </row>
    <row r="18805" spans="55:55" hidden="1" x14ac:dyDescent="0.2">
      <c r="BC18805" s="6"/>
    </row>
    <row r="18806" spans="55:55" hidden="1" x14ac:dyDescent="0.2">
      <c r="BC18806" s="6"/>
    </row>
    <row r="18807" spans="55:55" hidden="1" x14ac:dyDescent="0.2">
      <c r="BC18807" s="6"/>
    </row>
    <row r="18808" spans="55:55" hidden="1" x14ac:dyDescent="0.2">
      <c r="BC18808" s="6"/>
    </row>
    <row r="18809" spans="55:55" hidden="1" x14ac:dyDescent="0.2">
      <c r="BC18809" s="6"/>
    </row>
    <row r="18810" spans="55:55" hidden="1" x14ac:dyDescent="0.2">
      <c r="BC18810" s="6"/>
    </row>
    <row r="18811" spans="55:55" hidden="1" x14ac:dyDescent="0.2">
      <c r="BC18811" s="6"/>
    </row>
    <row r="18812" spans="55:55" hidden="1" x14ac:dyDescent="0.2">
      <c r="BC18812" s="6"/>
    </row>
    <row r="18813" spans="55:55" hidden="1" x14ac:dyDescent="0.2">
      <c r="BC18813" s="6"/>
    </row>
    <row r="18814" spans="55:55" hidden="1" x14ac:dyDescent="0.2">
      <c r="BC18814" s="6"/>
    </row>
    <row r="18815" spans="55:55" hidden="1" x14ac:dyDescent="0.2">
      <c r="BC18815" s="6"/>
    </row>
    <row r="18816" spans="55:55" hidden="1" x14ac:dyDescent="0.2">
      <c r="BC18816" s="6"/>
    </row>
    <row r="18817" spans="55:55" hidden="1" x14ac:dyDescent="0.2">
      <c r="BC18817" s="6"/>
    </row>
    <row r="18818" spans="55:55" hidden="1" x14ac:dyDescent="0.2">
      <c r="BC18818" s="6"/>
    </row>
    <row r="18819" spans="55:55" hidden="1" x14ac:dyDescent="0.2">
      <c r="BC18819" s="6"/>
    </row>
    <row r="18820" spans="55:55" hidden="1" x14ac:dyDescent="0.2">
      <c r="BC18820" s="6"/>
    </row>
    <row r="18821" spans="55:55" hidden="1" x14ac:dyDescent="0.2">
      <c r="BC18821" s="6"/>
    </row>
    <row r="18822" spans="55:55" hidden="1" x14ac:dyDescent="0.2">
      <c r="BC18822" s="6"/>
    </row>
    <row r="18823" spans="55:55" hidden="1" x14ac:dyDescent="0.2">
      <c r="BC18823" s="6"/>
    </row>
    <row r="18824" spans="55:55" hidden="1" x14ac:dyDescent="0.2">
      <c r="BC18824" s="6"/>
    </row>
    <row r="18825" spans="55:55" hidden="1" x14ac:dyDescent="0.2">
      <c r="BC18825" s="6"/>
    </row>
    <row r="18826" spans="55:55" hidden="1" x14ac:dyDescent="0.2">
      <c r="BC18826" s="6"/>
    </row>
    <row r="18827" spans="55:55" hidden="1" x14ac:dyDescent="0.2">
      <c r="BC18827" s="6"/>
    </row>
    <row r="18828" spans="55:55" hidden="1" x14ac:dyDescent="0.2">
      <c r="BC18828" s="6"/>
    </row>
    <row r="18829" spans="55:55" hidden="1" x14ac:dyDescent="0.2">
      <c r="BC18829" s="6"/>
    </row>
    <row r="18830" spans="55:55" hidden="1" x14ac:dyDescent="0.2">
      <c r="BC18830" s="6"/>
    </row>
    <row r="18831" spans="55:55" hidden="1" x14ac:dyDescent="0.2">
      <c r="BC18831" s="6"/>
    </row>
    <row r="18832" spans="55:55" hidden="1" x14ac:dyDescent="0.2">
      <c r="BC18832" s="6"/>
    </row>
    <row r="18833" spans="55:55" hidden="1" x14ac:dyDescent="0.2">
      <c r="BC18833" s="6"/>
    </row>
    <row r="18834" spans="55:55" hidden="1" x14ac:dyDescent="0.2">
      <c r="BC18834" s="6"/>
    </row>
    <row r="18835" spans="55:55" hidden="1" x14ac:dyDescent="0.2">
      <c r="BC18835" s="6"/>
    </row>
    <row r="18836" spans="55:55" hidden="1" x14ac:dyDescent="0.2">
      <c r="BC18836" s="6"/>
    </row>
    <row r="18837" spans="55:55" hidden="1" x14ac:dyDescent="0.2">
      <c r="BC18837" s="6"/>
    </row>
    <row r="18838" spans="55:55" hidden="1" x14ac:dyDescent="0.2">
      <c r="BC18838" s="6"/>
    </row>
    <row r="18839" spans="55:55" hidden="1" x14ac:dyDescent="0.2">
      <c r="BC18839" s="6"/>
    </row>
    <row r="18840" spans="55:55" hidden="1" x14ac:dyDescent="0.2">
      <c r="BC18840" s="6"/>
    </row>
    <row r="18841" spans="55:55" hidden="1" x14ac:dyDescent="0.2">
      <c r="BC18841" s="6"/>
    </row>
    <row r="18842" spans="55:55" hidden="1" x14ac:dyDescent="0.2">
      <c r="BC18842" s="6"/>
    </row>
    <row r="18843" spans="55:55" hidden="1" x14ac:dyDescent="0.2">
      <c r="BC18843" s="6"/>
    </row>
    <row r="18844" spans="55:55" hidden="1" x14ac:dyDescent="0.2">
      <c r="BC18844" s="6"/>
    </row>
    <row r="18845" spans="55:55" hidden="1" x14ac:dyDescent="0.2">
      <c r="BC18845" s="6"/>
    </row>
    <row r="18846" spans="55:55" hidden="1" x14ac:dyDescent="0.2">
      <c r="BC18846" s="6"/>
    </row>
    <row r="18847" spans="55:55" hidden="1" x14ac:dyDescent="0.2">
      <c r="BC18847" s="6"/>
    </row>
    <row r="18848" spans="55:55" hidden="1" x14ac:dyDescent="0.2">
      <c r="BC18848" s="6"/>
    </row>
    <row r="18849" spans="55:55" hidden="1" x14ac:dyDescent="0.2">
      <c r="BC18849" s="6"/>
    </row>
    <row r="18850" spans="55:55" hidden="1" x14ac:dyDescent="0.2">
      <c r="BC18850" s="6"/>
    </row>
    <row r="18851" spans="55:55" hidden="1" x14ac:dyDescent="0.2">
      <c r="BC18851" s="6"/>
    </row>
    <row r="18852" spans="55:55" hidden="1" x14ac:dyDescent="0.2">
      <c r="BC18852" s="6"/>
    </row>
    <row r="18853" spans="55:55" hidden="1" x14ac:dyDescent="0.2">
      <c r="BC18853" s="6"/>
    </row>
    <row r="18854" spans="55:55" hidden="1" x14ac:dyDescent="0.2">
      <c r="BC18854" s="6"/>
    </row>
    <row r="18855" spans="55:55" hidden="1" x14ac:dyDescent="0.2">
      <c r="BC18855" s="6"/>
    </row>
    <row r="18856" spans="55:55" hidden="1" x14ac:dyDescent="0.2">
      <c r="BC18856" s="6"/>
    </row>
    <row r="18857" spans="55:55" hidden="1" x14ac:dyDescent="0.2">
      <c r="BC18857" s="6"/>
    </row>
    <row r="18858" spans="55:55" hidden="1" x14ac:dyDescent="0.2">
      <c r="BC18858" s="6"/>
    </row>
    <row r="18859" spans="55:55" hidden="1" x14ac:dyDescent="0.2">
      <c r="BC18859" s="6"/>
    </row>
    <row r="18860" spans="55:55" hidden="1" x14ac:dyDescent="0.2">
      <c r="BC18860" s="6"/>
    </row>
    <row r="18861" spans="55:55" hidden="1" x14ac:dyDescent="0.2">
      <c r="BC18861" s="6"/>
    </row>
    <row r="18862" spans="55:55" hidden="1" x14ac:dyDescent="0.2">
      <c r="BC18862" s="6"/>
    </row>
    <row r="18863" spans="55:55" hidden="1" x14ac:dyDescent="0.2">
      <c r="BC18863" s="6"/>
    </row>
    <row r="18864" spans="55:55" hidden="1" x14ac:dyDescent="0.2">
      <c r="BC18864" s="6"/>
    </row>
    <row r="18865" spans="55:55" hidden="1" x14ac:dyDescent="0.2">
      <c r="BC18865" s="6"/>
    </row>
    <row r="18866" spans="55:55" hidden="1" x14ac:dyDescent="0.2">
      <c r="BC18866" s="6"/>
    </row>
    <row r="18867" spans="55:55" hidden="1" x14ac:dyDescent="0.2">
      <c r="BC18867" s="6"/>
    </row>
    <row r="18868" spans="55:55" hidden="1" x14ac:dyDescent="0.2">
      <c r="BC18868" s="6"/>
    </row>
    <row r="18869" spans="55:55" hidden="1" x14ac:dyDescent="0.2">
      <c r="BC18869" s="6"/>
    </row>
    <row r="18870" spans="55:55" hidden="1" x14ac:dyDescent="0.2">
      <c r="BC18870" s="6"/>
    </row>
    <row r="18871" spans="55:55" hidden="1" x14ac:dyDescent="0.2">
      <c r="BC18871" s="6"/>
    </row>
    <row r="18872" spans="55:55" hidden="1" x14ac:dyDescent="0.2">
      <c r="BC18872" s="6"/>
    </row>
    <row r="18873" spans="55:55" hidden="1" x14ac:dyDescent="0.2">
      <c r="BC18873" s="6"/>
    </row>
    <row r="18874" spans="55:55" hidden="1" x14ac:dyDescent="0.2">
      <c r="BC18874" s="6"/>
    </row>
    <row r="18875" spans="55:55" hidden="1" x14ac:dyDescent="0.2">
      <c r="BC18875" s="6"/>
    </row>
    <row r="18876" spans="55:55" hidden="1" x14ac:dyDescent="0.2">
      <c r="BC18876" s="6"/>
    </row>
    <row r="18877" spans="55:55" hidden="1" x14ac:dyDescent="0.2">
      <c r="BC18877" s="6"/>
    </row>
    <row r="18878" spans="55:55" hidden="1" x14ac:dyDescent="0.2">
      <c r="BC18878" s="6"/>
    </row>
    <row r="18879" spans="55:55" hidden="1" x14ac:dyDescent="0.2">
      <c r="BC18879" s="6"/>
    </row>
    <row r="18880" spans="55:55" hidden="1" x14ac:dyDescent="0.2">
      <c r="BC18880" s="6"/>
    </row>
    <row r="18881" spans="55:55" hidden="1" x14ac:dyDescent="0.2">
      <c r="BC18881" s="6"/>
    </row>
    <row r="18882" spans="55:55" hidden="1" x14ac:dyDescent="0.2">
      <c r="BC18882" s="6"/>
    </row>
    <row r="18883" spans="55:55" hidden="1" x14ac:dyDescent="0.2">
      <c r="BC18883" s="6"/>
    </row>
    <row r="18884" spans="55:55" hidden="1" x14ac:dyDescent="0.2">
      <c r="BC18884" s="6"/>
    </row>
    <row r="18885" spans="55:55" hidden="1" x14ac:dyDescent="0.2">
      <c r="BC18885" s="6"/>
    </row>
    <row r="18886" spans="55:55" hidden="1" x14ac:dyDescent="0.2">
      <c r="BC18886" s="6"/>
    </row>
    <row r="18887" spans="55:55" hidden="1" x14ac:dyDescent="0.2">
      <c r="BC18887" s="6"/>
    </row>
    <row r="18888" spans="55:55" hidden="1" x14ac:dyDescent="0.2">
      <c r="BC18888" s="6"/>
    </row>
    <row r="18889" spans="55:55" hidden="1" x14ac:dyDescent="0.2">
      <c r="BC18889" s="6"/>
    </row>
    <row r="18890" spans="55:55" hidden="1" x14ac:dyDescent="0.2">
      <c r="BC18890" s="6"/>
    </row>
    <row r="18891" spans="55:55" hidden="1" x14ac:dyDescent="0.2">
      <c r="BC18891" s="6"/>
    </row>
    <row r="18892" spans="55:55" hidden="1" x14ac:dyDescent="0.2">
      <c r="BC18892" s="6"/>
    </row>
    <row r="18893" spans="55:55" hidden="1" x14ac:dyDescent="0.2">
      <c r="BC18893" s="6"/>
    </row>
    <row r="18894" spans="55:55" hidden="1" x14ac:dyDescent="0.2">
      <c r="BC18894" s="6"/>
    </row>
    <row r="18895" spans="55:55" hidden="1" x14ac:dyDescent="0.2">
      <c r="BC18895" s="6"/>
    </row>
    <row r="18896" spans="55:55" hidden="1" x14ac:dyDescent="0.2">
      <c r="BC18896" s="6"/>
    </row>
    <row r="18897" spans="55:55" hidden="1" x14ac:dyDescent="0.2">
      <c r="BC18897" s="6"/>
    </row>
    <row r="18898" spans="55:55" hidden="1" x14ac:dyDescent="0.2">
      <c r="BC18898" s="6"/>
    </row>
    <row r="18899" spans="55:55" hidden="1" x14ac:dyDescent="0.2">
      <c r="BC18899" s="6"/>
    </row>
    <row r="18900" spans="55:55" hidden="1" x14ac:dyDescent="0.2">
      <c r="BC18900" s="6"/>
    </row>
    <row r="18901" spans="55:55" hidden="1" x14ac:dyDescent="0.2">
      <c r="BC18901" s="6"/>
    </row>
    <row r="18902" spans="55:55" hidden="1" x14ac:dyDescent="0.2">
      <c r="BC18902" s="6"/>
    </row>
    <row r="18903" spans="55:55" hidden="1" x14ac:dyDescent="0.2">
      <c r="BC18903" s="6"/>
    </row>
    <row r="18904" spans="55:55" hidden="1" x14ac:dyDescent="0.2">
      <c r="BC18904" s="6"/>
    </row>
    <row r="18905" spans="55:55" hidden="1" x14ac:dyDescent="0.2">
      <c r="BC18905" s="6"/>
    </row>
    <row r="18906" spans="55:55" hidden="1" x14ac:dyDescent="0.2">
      <c r="BC18906" s="6"/>
    </row>
    <row r="18907" spans="55:55" hidden="1" x14ac:dyDescent="0.2">
      <c r="BC18907" s="6"/>
    </row>
    <row r="18908" spans="55:55" hidden="1" x14ac:dyDescent="0.2">
      <c r="BC18908" s="6"/>
    </row>
    <row r="18909" spans="55:55" hidden="1" x14ac:dyDescent="0.2">
      <c r="BC18909" s="6"/>
    </row>
    <row r="18910" spans="55:55" hidden="1" x14ac:dyDescent="0.2">
      <c r="BC18910" s="6"/>
    </row>
    <row r="18911" spans="55:55" hidden="1" x14ac:dyDescent="0.2">
      <c r="BC18911" s="6"/>
    </row>
    <row r="18912" spans="55:55" hidden="1" x14ac:dyDescent="0.2">
      <c r="BC18912" s="6"/>
    </row>
    <row r="18913" spans="55:55" hidden="1" x14ac:dyDescent="0.2">
      <c r="BC18913" s="6"/>
    </row>
    <row r="18914" spans="55:55" hidden="1" x14ac:dyDescent="0.2">
      <c r="BC18914" s="6"/>
    </row>
    <row r="18915" spans="55:55" hidden="1" x14ac:dyDescent="0.2">
      <c r="BC18915" s="6"/>
    </row>
    <row r="18916" spans="55:55" hidden="1" x14ac:dyDescent="0.2">
      <c r="BC18916" s="6"/>
    </row>
    <row r="18917" spans="55:55" hidden="1" x14ac:dyDescent="0.2">
      <c r="BC18917" s="6"/>
    </row>
    <row r="18918" spans="55:55" hidden="1" x14ac:dyDescent="0.2">
      <c r="BC18918" s="6"/>
    </row>
    <row r="18919" spans="55:55" hidden="1" x14ac:dyDescent="0.2">
      <c r="BC18919" s="6"/>
    </row>
    <row r="18920" spans="55:55" hidden="1" x14ac:dyDescent="0.2">
      <c r="BC18920" s="6"/>
    </row>
    <row r="18921" spans="55:55" hidden="1" x14ac:dyDescent="0.2">
      <c r="BC18921" s="6"/>
    </row>
    <row r="18922" spans="55:55" hidden="1" x14ac:dyDescent="0.2">
      <c r="BC18922" s="6"/>
    </row>
    <row r="18923" spans="55:55" hidden="1" x14ac:dyDescent="0.2">
      <c r="BC18923" s="6"/>
    </row>
    <row r="18924" spans="55:55" hidden="1" x14ac:dyDescent="0.2">
      <c r="BC18924" s="6"/>
    </row>
    <row r="18925" spans="55:55" hidden="1" x14ac:dyDescent="0.2">
      <c r="BC18925" s="6"/>
    </row>
    <row r="18926" spans="55:55" hidden="1" x14ac:dyDescent="0.2">
      <c r="BC18926" s="6"/>
    </row>
    <row r="18927" spans="55:55" hidden="1" x14ac:dyDescent="0.2">
      <c r="BC18927" s="6"/>
    </row>
    <row r="18928" spans="55:55" hidden="1" x14ac:dyDescent="0.2">
      <c r="BC18928" s="6"/>
    </row>
    <row r="18929" spans="55:55" hidden="1" x14ac:dyDescent="0.2">
      <c r="BC18929" s="6"/>
    </row>
    <row r="18930" spans="55:55" hidden="1" x14ac:dyDescent="0.2">
      <c r="BC18930" s="6"/>
    </row>
    <row r="18931" spans="55:55" hidden="1" x14ac:dyDescent="0.2">
      <c r="BC18931" s="6"/>
    </row>
    <row r="18932" spans="55:55" hidden="1" x14ac:dyDescent="0.2">
      <c r="BC18932" s="6"/>
    </row>
    <row r="18933" spans="55:55" hidden="1" x14ac:dyDescent="0.2">
      <c r="BC18933" s="6"/>
    </row>
    <row r="18934" spans="55:55" hidden="1" x14ac:dyDescent="0.2">
      <c r="BC18934" s="6"/>
    </row>
    <row r="18935" spans="55:55" hidden="1" x14ac:dyDescent="0.2">
      <c r="BC18935" s="6"/>
    </row>
    <row r="18936" spans="55:55" hidden="1" x14ac:dyDescent="0.2">
      <c r="BC18936" s="6"/>
    </row>
    <row r="18937" spans="55:55" hidden="1" x14ac:dyDescent="0.2">
      <c r="BC18937" s="6"/>
    </row>
    <row r="18938" spans="55:55" hidden="1" x14ac:dyDescent="0.2">
      <c r="BC18938" s="6"/>
    </row>
    <row r="18939" spans="55:55" hidden="1" x14ac:dyDescent="0.2">
      <c r="BC18939" s="6"/>
    </row>
    <row r="18940" spans="55:55" hidden="1" x14ac:dyDescent="0.2">
      <c r="BC18940" s="6"/>
    </row>
    <row r="18941" spans="55:55" hidden="1" x14ac:dyDescent="0.2">
      <c r="BC18941" s="6"/>
    </row>
    <row r="18942" spans="55:55" hidden="1" x14ac:dyDescent="0.2">
      <c r="BC18942" s="6"/>
    </row>
    <row r="18943" spans="55:55" hidden="1" x14ac:dyDescent="0.2">
      <c r="BC18943" s="6"/>
    </row>
    <row r="18944" spans="55:55" hidden="1" x14ac:dyDescent="0.2">
      <c r="BC18944" s="6"/>
    </row>
    <row r="18945" spans="55:55" hidden="1" x14ac:dyDescent="0.2">
      <c r="BC18945" s="6"/>
    </row>
    <row r="18946" spans="55:55" hidden="1" x14ac:dyDescent="0.2">
      <c r="BC18946" s="6"/>
    </row>
    <row r="18947" spans="55:55" hidden="1" x14ac:dyDescent="0.2">
      <c r="BC18947" s="6"/>
    </row>
    <row r="18948" spans="55:55" hidden="1" x14ac:dyDescent="0.2">
      <c r="BC18948" s="6"/>
    </row>
    <row r="18949" spans="55:55" hidden="1" x14ac:dyDescent="0.2">
      <c r="BC18949" s="6"/>
    </row>
    <row r="18950" spans="55:55" hidden="1" x14ac:dyDescent="0.2">
      <c r="BC18950" s="6"/>
    </row>
    <row r="18951" spans="55:55" hidden="1" x14ac:dyDescent="0.2">
      <c r="BC18951" s="6"/>
    </row>
    <row r="18952" spans="55:55" hidden="1" x14ac:dyDescent="0.2">
      <c r="BC18952" s="6"/>
    </row>
    <row r="18953" spans="55:55" hidden="1" x14ac:dyDescent="0.2">
      <c r="BC18953" s="6"/>
    </row>
    <row r="18954" spans="55:55" hidden="1" x14ac:dyDescent="0.2">
      <c r="BC18954" s="6"/>
    </row>
    <row r="18955" spans="55:55" hidden="1" x14ac:dyDescent="0.2">
      <c r="BC18955" s="6"/>
    </row>
    <row r="18956" spans="55:55" hidden="1" x14ac:dyDescent="0.2">
      <c r="BC18956" s="6"/>
    </row>
    <row r="18957" spans="55:55" hidden="1" x14ac:dyDescent="0.2">
      <c r="BC18957" s="6"/>
    </row>
    <row r="18958" spans="55:55" hidden="1" x14ac:dyDescent="0.2">
      <c r="BC18958" s="6"/>
    </row>
    <row r="18959" spans="55:55" hidden="1" x14ac:dyDescent="0.2">
      <c r="BC18959" s="6"/>
    </row>
    <row r="18960" spans="55:55" hidden="1" x14ac:dyDescent="0.2">
      <c r="BC18960" s="6"/>
    </row>
    <row r="18961" spans="55:55" hidden="1" x14ac:dyDescent="0.2">
      <c r="BC18961" s="6"/>
    </row>
    <row r="18962" spans="55:55" hidden="1" x14ac:dyDescent="0.2">
      <c r="BC18962" s="6"/>
    </row>
    <row r="18963" spans="55:55" hidden="1" x14ac:dyDescent="0.2">
      <c r="BC18963" s="6"/>
    </row>
    <row r="18964" spans="55:55" hidden="1" x14ac:dyDescent="0.2">
      <c r="BC18964" s="6"/>
    </row>
    <row r="18965" spans="55:55" hidden="1" x14ac:dyDescent="0.2">
      <c r="BC18965" s="6"/>
    </row>
    <row r="18966" spans="55:55" hidden="1" x14ac:dyDescent="0.2">
      <c r="BC18966" s="6"/>
    </row>
    <row r="18967" spans="55:55" hidden="1" x14ac:dyDescent="0.2">
      <c r="BC18967" s="6"/>
    </row>
    <row r="18968" spans="55:55" hidden="1" x14ac:dyDescent="0.2">
      <c r="BC18968" s="6"/>
    </row>
    <row r="18969" spans="55:55" hidden="1" x14ac:dyDescent="0.2">
      <c r="BC18969" s="6"/>
    </row>
    <row r="18970" spans="55:55" hidden="1" x14ac:dyDescent="0.2">
      <c r="BC18970" s="6"/>
    </row>
    <row r="18971" spans="55:55" hidden="1" x14ac:dyDescent="0.2">
      <c r="BC18971" s="6"/>
    </row>
    <row r="18972" spans="55:55" hidden="1" x14ac:dyDescent="0.2">
      <c r="BC18972" s="6"/>
    </row>
    <row r="18973" spans="55:55" hidden="1" x14ac:dyDescent="0.2">
      <c r="BC18973" s="6"/>
    </row>
    <row r="18974" spans="55:55" hidden="1" x14ac:dyDescent="0.2">
      <c r="BC18974" s="6"/>
    </row>
    <row r="18975" spans="55:55" hidden="1" x14ac:dyDescent="0.2">
      <c r="BC18975" s="6"/>
    </row>
    <row r="18976" spans="55:55" hidden="1" x14ac:dyDescent="0.2">
      <c r="BC18976" s="6"/>
    </row>
    <row r="18977" spans="55:55" hidden="1" x14ac:dyDescent="0.2">
      <c r="BC18977" s="6"/>
    </row>
    <row r="18978" spans="55:55" hidden="1" x14ac:dyDescent="0.2">
      <c r="BC18978" s="6"/>
    </row>
    <row r="18979" spans="55:55" hidden="1" x14ac:dyDescent="0.2">
      <c r="BC18979" s="6"/>
    </row>
    <row r="18980" spans="55:55" hidden="1" x14ac:dyDescent="0.2">
      <c r="BC18980" s="6"/>
    </row>
    <row r="18981" spans="55:55" hidden="1" x14ac:dyDescent="0.2">
      <c r="BC18981" s="6"/>
    </row>
    <row r="18982" spans="55:55" hidden="1" x14ac:dyDescent="0.2">
      <c r="BC18982" s="6"/>
    </row>
    <row r="18983" spans="55:55" hidden="1" x14ac:dyDescent="0.2">
      <c r="BC18983" s="6"/>
    </row>
    <row r="18984" spans="55:55" hidden="1" x14ac:dyDescent="0.2">
      <c r="BC18984" s="6"/>
    </row>
    <row r="18985" spans="55:55" hidden="1" x14ac:dyDescent="0.2">
      <c r="BC18985" s="6"/>
    </row>
    <row r="18986" spans="55:55" hidden="1" x14ac:dyDescent="0.2">
      <c r="BC18986" s="6"/>
    </row>
    <row r="18987" spans="55:55" hidden="1" x14ac:dyDescent="0.2">
      <c r="BC18987" s="6"/>
    </row>
    <row r="18988" spans="55:55" hidden="1" x14ac:dyDescent="0.2">
      <c r="BC18988" s="6"/>
    </row>
    <row r="18989" spans="55:55" hidden="1" x14ac:dyDescent="0.2">
      <c r="BC18989" s="6"/>
    </row>
    <row r="18990" spans="55:55" hidden="1" x14ac:dyDescent="0.2">
      <c r="BC18990" s="6"/>
    </row>
    <row r="18991" spans="55:55" hidden="1" x14ac:dyDescent="0.2">
      <c r="BC18991" s="6"/>
    </row>
    <row r="18992" spans="55:55" hidden="1" x14ac:dyDescent="0.2">
      <c r="BC18992" s="6"/>
    </row>
    <row r="18993" spans="55:55" hidden="1" x14ac:dyDescent="0.2">
      <c r="BC18993" s="6"/>
    </row>
    <row r="18994" spans="55:55" hidden="1" x14ac:dyDescent="0.2">
      <c r="BC18994" s="6"/>
    </row>
    <row r="18995" spans="55:55" hidden="1" x14ac:dyDescent="0.2">
      <c r="BC18995" s="6"/>
    </row>
    <row r="18996" spans="55:55" hidden="1" x14ac:dyDescent="0.2">
      <c r="BC18996" s="6"/>
    </row>
    <row r="18997" spans="55:55" hidden="1" x14ac:dyDescent="0.2">
      <c r="BC18997" s="6"/>
    </row>
    <row r="18998" spans="55:55" hidden="1" x14ac:dyDescent="0.2">
      <c r="BC18998" s="6"/>
    </row>
    <row r="18999" spans="55:55" hidden="1" x14ac:dyDescent="0.2">
      <c r="BC18999" s="6"/>
    </row>
    <row r="19000" spans="55:55" hidden="1" x14ac:dyDescent="0.2">
      <c r="BC19000" s="6"/>
    </row>
    <row r="19001" spans="55:55" hidden="1" x14ac:dyDescent="0.2">
      <c r="BC19001" s="6"/>
    </row>
    <row r="19002" spans="55:55" hidden="1" x14ac:dyDescent="0.2">
      <c r="BC19002" s="6"/>
    </row>
    <row r="19003" spans="55:55" hidden="1" x14ac:dyDescent="0.2">
      <c r="BC19003" s="6"/>
    </row>
    <row r="19004" spans="55:55" hidden="1" x14ac:dyDescent="0.2">
      <c r="BC19004" s="6"/>
    </row>
    <row r="19005" spans="55:55" hidden="1" x14ac:dyDescent="0.2">
      <c r="BC19005" s="6"/>
    </row>
    <row r="19006" spans="55:55" hidden="1" x14ac:dyDescent="0.2">
      <c r="BC19006" s="6"/>
    </row>
    <row r="19007" spans="55:55" hidden="1" x14ac:dyDescent="0.2">
      <c r="BC19007" s="6"/>
    </row>
    <row r="19008" spans="55:55" hidden="1" x14ac:dyDescent="0.2">
      <c r="BC19008" s="6"/>
    </row>
    <row r="19009" spans="55:55" hidden="1" x14ac:dyDescent="0.2">
      <c r="BC19009" s="6"/>
    </row>
    <row r="19010" spans="55:55" hidden="1" x14ac:dyDescent="0.2">
      <c r="BC19010" s="6"/>
    </row>
    <row r="19011" spans="55:55" hidden="1" x14ac:dyDescent="0.2">
      <c r="BC19011" s="6"/>
    </row>
    <row r="19012" spans="55:55" hidden="1" x14ac:dyDescent="0.2">
      <c r="BC19012" s="6"/>
    </row>
    <row r="19013" spans="55:55" hidden="1" x14ac:dyDescent="0.2">
      <c r="BC19013" s="6"/>
    </row>
    <row r="19014" spans="55:55" hidden="1" x14ac:dyDescent="0.2">
      <c r="BC19014" s="6"/>
    </row>
    <row r="19015" spans="55:55" hidden="1" x14ac:dyDescent="0.2">
      <c r="BC19015" s="6"/>
    </row>
    <row r="19016" spans="55:55" hidden="1" x14ac:dyDescent="0.2">
      <c r="BC19016" s="6"/>
    </row>
    <row r="19017" spans="55:55" hidden="1" x14ac:dyDescent="0.2">
      <c r="BC19017" s="6"/>
    </row>
    <row r="19018" spans="55:55" hidden="1" x14ac:dyDescent="0.2">
      <c r="BC19018" s="6"/>
    </row>
    <row r="19019" spans="55:55" hidden="1" x14ac:dyDescent="0.2">
      <c r="BC19019" s="6"/>
    </row>
    <row r="19020" spans="55:55" hidden="1" x14ac:dyDescent="0.2">
      <c r="BC19020" s="6"/>
    </row>
    <row r="19021" spans="55:55" hidden="1" x14ac:dyDescent="0.2">
      <c r="BC19021" s="6"/>
    </row>
    <row r="19022" spans="55:55" hidden="1" x14ac:dyDescent="0.2">
      <c r="BC19022" s="6"/>
    </row>
    <row r="19023" spans="55:55" hidden="1" x14ac:dyDescent="0.2">
      <c r="BC19023" s="6"/>
    </row>
    <row r="19024" spans="55:55" hidden="1" x14ac:dyDescent="0.2">
      <c r="BC19024" s="6"/>
    </row>
    <row r="19025" spans="55:55" hidden="1" x14ac:dyDescent="0.2">
      <c r="BC19025" s="6"/>
    </row>
    <row r="19026" spans="55:55" hidden="1" x14ac:dyDescent="0.2">
      <c r="BC19026" s="6"/>
    </row>
    <row r="19027" spans="55:55" hidden="1" x14ac:dyDescent="0.2">
      <c r="BC19027" s="6"/>
    </row>
    <row r="19028" spans="55:55" hidden="1" x14ac:dyDescent="0.2">
      <c r="BC19028" s="6"/>
    </row>
    <row r="19029" spans="55:55" hidden="1" x14ac:dyDescent="0.2">
      <c r="BC19029" s="6"/>
    </row>
    <row r="19030" spans="55:55" hidden="1" x14ac:dyDescent="0.2">
      <c r="BC19030" s="6"/>
    </row>
    <row r="19031" spans="55:55" hidden="1" x14ac:dyDescent="0.2">
      <c r="BC19031" s="6"/>
    </row>
    <row r="19032" spans="55:55" hidden="1" x14ac:dyDescent="0.2">
      <c r="BC19032" s="6"/>
    </row>
    <row r="19033" spans="55:55" hidden="1" x14ac:dyDescent="0.2">
      <c r="BC19033" s="6"/>
    </row>
    <row r="19034" spans="55:55" hidden="1" x14ac:dyDescent="0.2">
      <c r="BC19034" s="6"/>
    </row>
    <row r="19035" spans="55:55" hidden="1" x14ac:dyDescent="0.2">
      <c r="BC19035" s="6"/>
    </row>
    <row r="19036" spans="55:55" hidden="1" x14ac:dyDescent="0.2">
      <c r="BC19036" s="6"/>
    </row>
    <row r="19037" spans="55:55" hidden="1" x14ac:dyDescent="0.2">
      <c r="BC19037" s="6"/>
    </row>
    <row r="19038" spans="55:55" hidden="1" x14ac:dyDescent="0.2">
      <c r="BC19038" s="6"/>
    </row>
    <row r="19039" spans="55:55" hidden="1" x14ac:dyDescent="0.2">
      <c r="BC19039" s="6"/>
    </row>
    <row r="19040" spans="55:55" hidden="1" x14ac:dyDescent="0.2">
      <c r="BC19040" s="6"/>
    </row>
    <row r="19041" spans="55:55" hidden="1" x14ac:dyDescent="0.2">
      <c r="BC19041" s="6"/>
    </row>
    <row r="19042" spans="55:55" hidden="1" x14ac:dyDescent="0.2">
      <c r="BC19042" s="6"/>
    </row>
    <row r="19043" spans="55:55" hidden="1" x14ac:dyDescent="0.2">
      <c r="BC19043" s="6"/>
    </row>
    <row r="19044" spans="55:55" hidden="1" x14ac:dyDescent="0.2">
      <c r="BC19044" s="6"/>
    </row>
    <row r="19045" spans="55:55" hidden="1" x14ac:dyDescent="0.2">
      <c r="BC19045" s="6"/>
    </row>
    <row r="19046" spans="55:55" hidden="1" x14ac:dyDescent="0.2">
      <c r="BC19046" s="6"/>
    </row>
    <row r="19047" spans="55:55" hidden="1" x14ac:dyDescent="0.2">
      <c r="BC19047" s="6"/>
    </row>
    <row r="19048" spans="55:55" hidden="1" x14ac:dyDescent="0.2">
      <c r="BC19048" s="6"/>
    </row>
    <row r="19049" spans="55:55" hidden="1" x14ac:dyDescent="0.2">
      <c r="BC19049" s="6"/>
    </row>
    <row r="19050" spans="55:55" hidden="1" x14ac:dyDescent="0.2">
      <c r="BC19050" s="6"/>
    </row>
    <row r="19051" spans="55:55" hidden="1" x14ac:dyDescent="0.2">
      <c r="BC19051" s="6"/>
    </row>
    <row r="19052" spans="55:55" hidden="1" x14ac:dyDescent="0.2">
      <c r="BC19052" s="6"/>
    </row>
    <row r="19053" spans="55:55" hidden="1" x14ac:dyDescent="0.2">
      <c r="BC19053" s="6"/>
    </row>
    <row r="19054" spans="55:55" hidden="1" x14ac:dyDescent="0.2">
      <c r="BC19054" s="6"/>
    </row>
    <row r="19055" spans="55:55" hidden="1" x14ac:dyDescent="0.2">
      <c r="BC19055" s="6"/>
    </row>
    <row r="19056" spans="55:55" hidden="1" x14ac:dyDescent="0.2">
      <c r="BC19056" s="6"/>
    </row>
    <row r="19057" spans="55:55" hidden="1" x14ac:dyDescent="0.2">
      <c r="BC19057" s="6"/>
    </row>
    <row r="19058" spans="55:55" hidden="1" x14ac:dyDescent="0.2">
      <c r="BC19058" s="6"/>
    </row>
    <row r="19059" spans="55:55" hidden="1" x14ac:dyDescent="0.2">
      <c r="BC19059" s="6"/>
    </row>
    <row r="19060" spans="55:55" hidden="1" x14ac:dyDescent="0.2">
      <c r="BC19060" s="6"/>
    </row>
    <row r="19061" spans="55:55" hidden="1" x14ac:dyDescent="0.2">
      <c r="BC19061" s="6"/>
    </row>
    <row r="19062" spans="55:55" hidden="1" x14ac:dyDescent="0.2">
      <c r="BC19062" s="6"/>
    </row>
    <row r="19063" spans="55:55" hidden="1" x14ac:dyDescent="0.2">
      <c r="BC19063" s="6"/>
    </row>
    <row r="19064" spans="55:55" hidden="1" x14ac:dyDescent="0.2">
      <c r="BC19064" s="6"/>
    </row>
    <row r="19065" spans="55:55" hidden="1" x14ac:dyDescent="0.2">
      <c r="BC19065" s="6"/>
    </row>
    <row r="19066" spans="55:55" hidden="1" x14ac:dyDescent="0.2">
      <c r="BC19066" s="6"/>
    </row>
    <row r="19067" spans="55:55" hidden="1" x14ac:dyDescent="0.2">
      <c r="BC19067" s="6"/>
    </row>
    <row r="19068" spans="55:55" hidden="1" x14ac:dyDescent="0.2">
      <c r="BC19068" s="6"/>
    </row>
    <row r="19069" spans="55:55" hidden="1" x14ac:dyDescent="0.2">
      <c r="BC19069" s="6"/>
    </row>
    <row r="19070" spans="55:55" hidden="1" x14ac:dyDescent="0.2">
      <c r="BC19070" s="6"/>
    </row>
    <row r="19071" spans="55:55" hidden="1" x14ac:dyDescent="0.2">
      <c r="BC19071" s="6"/>
    </row>
    <row r="19072" spans="55:55" hidden="1" x14ac:dyDescent="0.2">
      <c r="BC19072" s="6"/>
    </row>
    <row r="19073" spans="55:55" hidden="1" x14ac:dyDescent="0.2">
      <c r="BC19073" s="6"/>
    </row>
    <row r="19074" spans="55:55" hidden="1" x14ac:dyDescent="0.2">
      <c r="BC19074" s="6"/>
    </row>
    <row r="19075" spans="55:55" hidden="1" x14ac:dyDescent="0.2">
      <c r="BC19075" s="6"/>
    </row>
    <row r="19076" spans="55:55" hidden="1" x14ac:dyDescent="0.2">
      <c r="BC19076" s="6"/>
    </row>
    <row r="19077" spans="55:55" hidden="1" x14ac:dyDescent="0.2">
      <c r="BC19077" s="6"/>
    </row>
    <row r="19078" spans="55:55" hidden="1" x14ac:dyDescent="0.2">
      <c r="BC19078" s="6"/>
    </row>
    <row r="19079" spans="55:55" hidden="1" x14ac:dyDescent="0.2">
      <c r="BC19079" s="6"/>
    </row>
    <row r="19080" spans="55:55" hidden="1" x14ac:dyDescent="0.2">
      <c r="BC19080" s="6"/>
    </row>
    <row r="19081" spans="55:55" hidden="1" x14ac:dyDescent="0.2">
      <c r="BC19081" s="6"/>
    </row>
    <row r="19082" spans="55:55" hidden="1" x14ac:dyDescent="0.2">
      <c r="BC19082" s="6"/>
    </row>
    <row r="19083" spans="55:55" hidden="1" x14ac:dyDescent="0.2">
      <c r="BC19083" s="6"/>
    </row>
    <row r="19084" spans="55:55" hidden="1" x14ac:dyDescent="0.2">
      <c r="BC19084" s="6"/>
    </row>
    <row r="19085" spans="55:55" hidden="1" x14ac:dyDescent="0.2">
      <c r="BC19085" s="6"/>
    </row>
    <row r="19086" spans="55:55" hidden="1" x14ac:dyDescent="0.2">
      <c r="BC19086" s="6"/>
    </row>
    <row r="19087" spans="55:55" hidden="1" x14ac:dyDescent="0.2">
      <c r="BC19087" s="6"/>
    </row>
    <row r="19088" spans="55:55" hidden="1" x14ac:dyDescent="0.2">
      <c r="BC19088" s="6"/>
    </row>
    <row r="19089" spans="55:55" hidden="1" x14ac:dyDescent="0.2">
      <c r="BC19089" s="6"/>
    </row>
    <row r="19090" spans="55:55" hidden="1" x14ac:dyDescent="0.2">
      <c r="BC19090" s="6"/>
    </row>
    <row r="19091" spans="55:55" hidden="1" x14ac:dyDescent="0.2">
      <c r="BC19091" s="6"/>
    </row>
    <row r="19092" spans="55:55" hidden="1" x14ac:dyDescent="0.2">
      <c r="BC19092" s="6"/>
    </row>
    <row r="19093" spans="55:55" hidden="1" x14ac:dyDescent="0.2">
      <c r="BC19093" s="6"/>
    </row>
    <row r="19094" spans="55:55" hidden="1" x14ac:dyDescent="0.2">
      <c r="BC19094" s="6"/>
    </row>
    <row r="19095" spans="55:55" hidden="1" x14ac:dyDescent="0.2">
      <c r="BC19095" s="6"/>
    </row>
    <row r="19096" spans="55:55" hidden="1" x14ac:dyDescent="0.2">
      <c r="BC19096" s="6"/>
    </row>
    <row r="19097" spans="55:55" hidden="1" x14ac:dyDescent="0.2">
      <c r="BC19097" s="6"/>
    </row>
    <row r="19098" spans="55:55" hidden="1" x14ac:dyDescent="0.2">
      <c r="BC19098" s="6"/>
    </row>
    <row r="19099" spans="55:55" hidden="1" x14ac:dyDescent="0.2">
      <c r="BC19099" s="6"/>
    </row>
    <row r="19100" spans="55:55" hidden="1" x14ac:dyDescent="0.2">
      <c r="BC19100" s="6"/>
    </row>
    <row r="19101" spans="55:55" hidden="1" x14ac:dyDescent="0.2">
      <c r="BC19101" s="6"/>
    </row>
    <row r="19102" spans="55:55" hidden="1" x14ac:dyDescent="0.2">
      <c r="BC19102" s="6"/>
    </row>
    <row r="19103" spans="55:55" hidden="1" x14ac:dyDescent="0.2">
      <c r="BC19103" s="6"/>
    </row>
    <row r="19104" spans="55:55" hidden="1" x14ac:dyDescent="0.2">
      <c r="BC19104" s="6"/>
    </row>
    <row r="19105" spans="55:55" hidden="1" x14ac:dyDescent="0.2">
      <c r="BC19105" s="6"/>
    </row>
    <row r="19106" spans="55:55" hidden="1" x14ac:dyDescent="0.2">
      <c r="BC19106" s="6"/>
    </row>
    <row r="19107" spans="55:55" hidden="1" x14ac:dyDescent="0.2">
      <c r="BC19107" s="6"/>
    </row>
    <row r="19108" spans="55:55" hidden="1" x14ac:dyDescent="0.2">
      <c r="BC19108" s="6"/>
    </row>
    <row r="19109" spans="55:55" hidden="1" x14ac:dyDescent="0.2">
      <c r="BC19109" s="6"/>
    </row>
    <row r="19110" spans="55:55" hidden="1" x14ac:dyDescent="0.2">
      <c r="BC19110" s="6"/>
    </row>
    <row r="19111" spans="55:55" hidden="1" x14ac:dyDescent="0.2">
      <c r="BC19111" s="6"/>
    </row>
    <row r="19112" spans="55:55" hidden="1" x14ac:dyDescent="0.2">
      <c r="BC19112" s="6"/>
    </row>
    <row r="19113" spans="55:55" hidden="1" x14ac:dyDescent="0.2">
      <c r="BC19113" s="6"/>
    </row>
    <row r="19114" spans="55:55" hidden="1" x14ac:dyDescent="0.2">
      <c r="BC19114" s="6"/>
    </row>
    <row r="19115" spans="55:55" hidden="1" x14ac:dyDescent="0.2">
      <c r="BC19115" s="6"/>
    </row>
    <row r="19116" spans="55:55" hidden="1" x14ac:dyDescent="0.2">
      <c r="BC19116" s="6"/>
    </row>
    <row r="19117" spans="55:55" hidden="1" x14ac:dyDescent="0.2">
      <c r="BC19117" s="6"/>
    </row>
    <row r="19118" spans="55:55" hidden="1" x14ac:dyDescent="0.2">
      <c r="BC19118" s="6"/>
    </row>
    <row r="19119" spans="55:55" hidden="1" x14ac:dyDescent="0.2">
      <c r="BC19119" s="6"/>
    </row>
    <row r="19120" spans="55:55" hidden="1" x14ac:dyDescent="0.2">
      <c r="BC19120" s="6"/>
    </row>
    <row r="19121" spans="55:55" hidden="1" x14ac:dyDescent="0.2">
      <c r="BC19121" s="6"/>
    </row>
    <row r="19122" spans="55:55" hidden="1" x14ac:dyDescent="0.2">
      <c r="BC19122" s="6"/>
    </row>
    <row r="19123" spans="55:55" hidden="1" x14ac:dyDescent="0.2">
      <c r="BC19123" s="6"/>
    </row>
    <row r="19124" spans="55:55" hidden="1" x14ac:dyDescent="0.2">
      <c r="BC19124" s="6"/>
    </row>
    <row r="19125" spans="55:55" hidden="1" x14ac:dyDescent="0.2">
      <c r="BC19125" s="6"/>
    </row>
    <row r="19126" spans="55:55" hidden="1" x14ac:dyDescent="0.2">
      <c r="BC19126" s="6"/>
    </row>
    <row r="19127" spans="55:55" hidden="1" x14ac:dyDescent="0.2">
      <c r="BC19127" s="6"/>
    </row>
    <row r="19128" spans="55:55" hidden="1" x14ac:dyDescent="0.2">
      <c r="BC19128" s="6"/>
    </row>
    <row r="19129" spans="55:55" hidden="1" x14ac:dyDescent="0.2">
      <c r="BC19129" s="6"/>
    </row>
    <row r="19130" spans="55:55" hidden="1" x14ac:dyDescent="0.2">
      <c r="BC19130" s="6"/>
    </row>
    <row r="19131" spans="55:55" hidden="1" x14ac:dyDescent="0.2">
      <c r="BC19131" s="6"/>
    </row>
    <row r="19132" spans="55:55" hidden="1" x14ac:dyDescent="0.2">
      <c r="BC19132" s="6"/>
    </row>
    <row r="19133" spans="55:55" hidden="1" x14ac:dyDescent="0.2">
      <c r="BC19133" s="6"/>
    </row>
    <row r="19134" spans="55:55" hidden="1" x14ac:dyDescent="0.2">
      <c r="BC19134" s="6"/>
    </row>
    <row r="19135" spans="55:55" hidden="1" x14ac:dyDescent="0.2">
      <c r="BC19135" s="6"/>
    </row>
    <row r="19136" spans="55:55" hidden="1" x14ac:dyDescent="0.2">
      <c r="BC19136" s="6"/>
    </row>
    <row r="19137" spans="55:55" hidden="1" x14ac:dyDescent="0.2">
      <c r="BC19137" s="6"/>
    </row>
    <row r="19138" spans="55:55" hidden="1" x14ac:dyDescent="0.2">
      <c r="BC19138" s="6"/>
    </row>
    <row r="19139" spans="55:55" hidden="1" x14ac:dyDescent="0.2">
      <c r="BC19139" s="6"/>
    </row>
    <row r="19140" spans="55:55" hidden="1" x14ac:dyDescent="0.2">
      <c r="BC19140" s="6"/>
    </row>
    <row r="19141" spans="55:55" hidden="1" x14ac:dyDescent="0.2">
      <c r="BC19141" s="6"/>
    </row>
    <row r="19142" spans="55:55" hidden="1" x14ac:dyDescent="0.2">
      <c r="BC19142" s="6"/>
    </row>
    <row r="19143" spans="55:55" hidden="1" x14ac:dyDescent="0.2">
      <c r="BC19143" s="6"/>
    </row>
    <row r="19144" spans="55:55" hidden="1" x14ac:dyDescent="0.2">
      <c r="BC19144" s="6"/>
    </row>
    <row r="19145" spans="55:55" hidden="1" x14ac:dyDescent="0.2">
      <c r="BC19145" s="6"/>
    </row>
    <row r="19146" spans="55:55" hidden="1" x14ac:dyDescent="0.2">
      <c r="BC19146" s="6"/>
    </row>
    <row r="19147" spans="55:55" hidden="1" x14ac:dyDescent="0.2">
      <c r="BC19147" s="6"/>
    </row>
    <row r="19148" spans="55:55" hidden="1" x14ac:dyDescent="0.2">
      <c r="BC19148" s="6"/>
    </row>
    <row r="19149" spans="55:55" hidden="1" x14ac:dyDescent="0.2">
      <c r="BC19149" s="6"/>
    </row>
    <row r="19150" spans="55:55" hidden="1" x14ac:dyDescent="0.2">
      <c r="BC19150" s="6"/>
    </row>
    <row r="19151" spans="55:55" hidden="1" x14ac:dyDescent="0.2">
      <c r="BC19151" s="6"/>
    </row>
    <row r="19152" spans="55:55" hidden="1" x14ac:dyDescent="0.2">
      <c r="BC19152" s="6"/>
    </row>
    <row r="19153" spans="55:55" hidden="1" x14ac:dyDescent="0.2">
      <c r="BC19153" s="6"/>
    </row>
    <row r="19154" spans="55:55" hidden="1" x14ac:dyDescent="0.2">
      <c r="BC19154" s="6"/>
    </row>
    <row r="19155" spans="55:55" hidden="1" x14ac:dyDescent="0.2">
      <c r="BC19155" s="6"/>
    </row>
    <row r="19156" spans="55:55" hidden="1" x14ac:dyDescent="0.2">
      <c r="BC19156" s="6"/>
    </row>
    <row r="19157" spans="55:55" hidden="1" x14ac:dyDescent="0.2">
      <c r="BC19157" s="6"/>
    </row>
    <row r="19158" spans="55:55" hidden="1" x14ac:dyDescent="0.2">
      <c r="BC19158" s="6"/>
    </row>
    <row r="19159" spans="55:55" hidden="1" x14ac:dyDescent="0.2">
      <c r="BC19159" s="6"/>
    </row>
    <row r="19160" spans="55:55" hidden="1" x14ac:dyDescent="0.2">
      <c r="BC19160" s="6"/>
    </row>
    <row r="19161" spans="55:55" hidden="1" x14ac:dyDescent="0.2">
      <c r="BC19161" s="6"/>
    </row>
    <row r="19162" spans="55:55" hidden="1" x14ac:dyDescent="0.2">
      <c r="BC19162" s="6"/>
    </row>
    <row r="19163" spans="55:55" hidden="1" x14ac:dyDescent="0.2">
      <c r="BC19163" s="6"/>
    </row>
    <row r="19164" spans="55:55" hidden="1" x14ac:dyDescent="0.2">
      <c r="BC19164" s="6"/>
    </row>
    <row r="19165" spans="55:55" hidden="1" x14ac:dyDescent="0.2">
      <c r="BC19165" s="6"/>
    </row>
    <row r="19166" spans="55:55" hidden="1" x14ac:dyDescent="0.2">
      <c r="BC19166" s="6"/>
    </row>
    <row r="19167" spans="55:55" hidden="1" x14ac:dyDescent="0.2">
      <c r="BC19167" s="6"/>
    </row>
    <row r="19168" spans="55:55" hidden="1" x14ac:dyDescent="0.2">
      <c r="BC19168" s="6"/>
    </row>
    <row r="19169" spans="55:55" hidden="1" x14ac:dyDescent="0.2">
      <c r="BC19169" s="6"/>
    </row>
    <row r="19170" spans="55:55" hidden="1" x14ac:dyDescent="0.2">
      <c r="BC19170" s="6"/>
    </row>
    <row r="19171" spans="55:55" hidden="1" x14ac:dyDescent="0.2">
      <c r="BC19171" s="6"/>
    </row>
    <row r="19172" spans="55:55" hidden="1" x14ac:dyDescent="0.2">
      <c r="BC19172" s="6"/>
    </row>
    <row r="19173" spans="55:55" hidden="1" x14ac:dyDescent="0.2">
      <c r="BC19173" s="6"/>
    </row>
    <row r="19174" spans="55:55" hidden="1" x14ac:dyDescent="0.2">
      <c r="BC19174" s="6"/>
    </row>
    <row r="19175" spans="55:55" hidden="1" x14ac:dyDescent="0.2">
      <c r="BC19175" s="6"/>
    </row>
    <row r="19176" spans="55:55" hidden="1" x14ac:dyDescent="0.2">
      <c r="BC19176" s="6"/>
    </row>
    <row r="19177" spans="55:55" hidden="1" x14ac:dyDescent="0.2">
      <c r="BC19177" s="6"/>
    </row>
    <row r="19178" spans="55:55" hidden="1" x14ac:dyDescent="0.2">
      <c r="BC19178" s="6"/>
    </row>
    <row r="19179" spans="55:55" hidden="1" x14ac:dyDescent="0.2">
      <c r="BC19179" s="6"/>
    </row>
    <row r="19180" spans="55:55" hidden="1" x14ac:dyDescent="0.2">
      <c r="BC19180" s="6"/>
    </row>
    <row r="19181" spans="55:55" hidden="1" x14ac:dyDescent="0.2">
      <c r="BC19181" s="6"/>
    </row>
    <row r="19182" spans="55:55" hidden="1" x14ac:dyDescent="0.2">
      <c r="BC19182" s="6"/>
    </row>
    <row r="19183" spans="55:55" hidden="1" x14ac:dyDescent="0.2">
      <c r="BC19183" s="6"/>
    </row>
    <row r="19184" spans="55:55" hidden="1" x14ac:dyDescent="0.2">
      <c r="BC19184" s="6"/>
    </row>
    <row r="19185" spans="55:55" hidden="1" x14ac:dyDescent="0.2">
      <c r="BC19185" s="6"/>
    </row>
    <row r="19186" spans="55:55" hidden="1" x14ac:dyDescent="0.2">
      <c r="BC19186" s="6"/>
    </row>
    <row r="19187" spans="55:55" hidden="1" x14ac:dyDescent="0.2">
      <c r="BC19187" s="6"/>
    </row>
    <row r="19188" spans="55:55" hidden="1" x14ac:dyDescent="0.2">
      <c r="BC19188" s="6"/>
    </row>
    <row r="19189" spans="55:55" hidden="1" x14ac:dyDescent="0.2">
      <c r="BC19189" s="6"/>
    </row>
    <row r="19190" spans="55:55" hidden="1" x14ac:dyDescent="0.2">
      <c r="BC19190" s="6"/>
    </row>
    <row r="19191" spans="55:55" hidden="1" x14ac:dyDescent="0.2">
      <c r="BC19191" s="6"/>
    </row>
    <row r="19192" spans="55:55" hidden="1" x14ac:dyDescent="0.2">
      <c r="BC19192" s="6"/>
    </row>
    <row r="19193" spans="55:55" hidden="1" x14ac:dyDescent="0.2">
      <c r="BC19193" s="6"/>
    </row>
    <row r="19194" spans="55:55" hidden="1" x14ac:dyDescent="0.2">
      <c r="BC19194" s="6"/>
    </row>
    <row r="19195" spans="55:55" hidden="1" x14ac:dyDescent="0.2">
      <c r="BC19195" s="6"/>
    </row>
    <row r="19196" spans="55:55" hidden="1" x14ac:dyDescent="0.2">
      <c r="BC19196" s="6"/>
    </row>
    <row r="19197" spans="55:55" hidden="1" x14ac:dyDescent="0.2">
      <c r="BC19197" s="6"/>
    </row>
    <row r="19198" spans="55:55" hidden="1" x14ac:dyDescent="0.2">
      <c r="BC19198" s="6"/>
    </row>
    <row r="19199" spans="55:55" hidden="1" x14ac:dyDescent="0.2">
      <c r="BC19199" s="6"/>
    </row>
    <row r="19200" spans="55:55" hidden="1" x14ac:dyDescent="0.2">
      <c r="BC19200" s="6"/>
    </row>
    <row r="19201" spans="55:55" hidden="1" x14ac:dyDescent="0.2">
      <c r="BC19201" s="6"/>
    </row>
    <row r="19202" spans="55:55" hidden="1" x14ac:dyDescent="0.2">
      <c r="BC19202" s="6"/>
    </row>
    <row r="19203" spans="55:55" hidden="1" x14ac:dyDescent="0.2">
      <c r="BC19203" s="6"/>
    </row>
    <row r="19204" spans="55:55" hidden="1" x14ac:dyDescent="0.2">
      <c r="BC19204" s="6"/>
    </row>
    <row r="19205" spans="55:55" hidden="1" x14ac:dyDescent="0.2">
      <c r="BC19205" s="6"/>
    </row>
    <row r="19206" spans="55:55" hidden="1" x14ac:dyDescent="0.2">
      <c r="BC19206" s="6"/>
    </row>
    <row r="19207" spans="55:55" hidden="1" x14ac:dyDescent="0.2">
      <c r="BC19207" s="6"/>
    </row>
    <row r="19208" spans="55:55" hidden="1" x14ac:dyDescent="0.2">
      <c r="BC19208" s="6"/>
    </row>
    <row r="19209" spans="55:55" hidden="1" x14ac:dyDescent="0.2">
      <c r="BC19209" s="6"/>
    </row>
    <row r="19210" spans="55:55" hidden="1" x14ac:dyDescent="0.2">
      <c r="BC19210" s="6"/>
    </row>
    <row r="19211" spans="55:55" hidden="1" x14ac:dyDescent="0.2">
      <c r="BC19211" s="6"/>
    </row>
    <row r="19212" spans="55:55" hidden="1" x14ac:dyDescent="0.2">
      <c r="BC19212" s="6"/>
    </row>
    <row r="19213" spans="55:55" hidden="1" x14ac:dyDescent="0.2">
      <c r="BC19213" s="6"/>
    </row>
    <row r="19214" spans="55:55" hidden="1" x14ac:dyDescent="0.2">
      <c r="BC19214" s="6"/>
    </row>
    <row r="19215" spans="55:55" hidden="1" x14ac:dyDescent="0.2">
      <c r="BC19215" s="6"/>
    </row>
    <row r="19216" spans="55:55" hidden="1" x14ac:dyDescent="0.2">
      <c r="BC19216" s="6"/>
    </row>
    <row r="19217" spans="55:55" hidden="1" x14ac:dyDescent="0.2">
      <c r="BC19217" s="6"/>
    </row>
    <row r="19218" spans="55:55" hidden="1" x14ac:dyDescent="0.2">
      <c r="BC19218" s="6"/>
    </row>
    <row r="19219" spans="55:55" hidden="1" x14ac:dyDescent="0.2">
      <c r="BC19219" s="6"/>
    </row>
    <row r="19220" spans="55:55" hidden="1" x14ac:dyDescent="0.2">
      <c r="BC19220" s="6"/>
    </row>
    <row r="19221" spans="55:55" hidden="1" x14ac:dyDescent="0.2">
      <c r="BC19221" s="6"/>
    </row>
    <row r="19222" spans="55:55" hidden="1" x14ac:dyDescent="0.2">
      <c r="BC19222" s="6"/>
    </row>
    <row r="19223" spans="55:55" hidden="1" x14ac:dyDescent="0.2">
      <c r="BC19223" s="6"/>
    </row>
    <row r="19224" spans="55:55" hidden="1" x14ac:dyDescent="0.2">
      <c r="BC19224" s="6"/>
    </row>
    <row r="19225" spans="55:55" hidden="1" x14ac:dyDescent="0.2">
      <c r="BC19225" s="6"/>
    </row>
    <row r="19226" spans="55:55" hidden="1" x14ac:dyDescent="0.2">
      <c r="BC19226" s="6"/>
    </row>
    <row r="19227" spans="55:55" hidden="1" x14ac:dyDescent="0.2">
      <c r="BC19227" s="6"/>
    </row>
    <row r="19228" spans="55:55" hidden="1" x14ac:dyDescent="0.2">
      <c r="BC19228" s="6"/>
    </row>
    <row r="19229" spans="55:55" hidden="1" x14ac:dyDescent="0.2">
      <c r="BC19229" s="6"/>
    </row>
    <row r="19230" spans="55:55" hidden="1" x14ac:dyDescent="0.2">
      <c r="BC19230" s="6"/>
    </row>
    <row r="19231" spans="55:55" hidden="1" x14ac:dyDescent="0.2">
      <c r="BC19231" s="6"/>
    </row>
    <row r="19232" spans="55:55" hidden="1" x14ac:dyDescent="0.2">
      <c r="BC19232" s="6"/>
    </row>
    <row r="19233" spans="55:55" hidden="1" x14ac:dyDescent="0.2">
      <c r="BC19233" s="6"/>
    </row>
    <row r="19234" spans="55:55" hidden="1" x14ac:dyDescent="0.2">
      <c r="BC19234" s="6"/>
    </row>
    <row r="19235" spans="55:55" hidden="1" x14ac:dyDescent="0.2">
      <c r="BC19235" s="6"/>
    </row>
    <row r="19236" spans="55:55" hidden="1" x14ac:dyDescent="0.2">
      <c r="BC19236" s="6"/>
    </row>
    <row r="19237" spans="55:55" hidden="1" x14ac:dyDescent="0.2">
      <c r="BC19237" s="6"/>
    </row>
    <row r="19238" spans="55:55" hidden="1" x14ac:dyDescent="0.2">
      <c r="BC19238" s="6"/>
    </row>
    <row r="19239" spans="55:55" hidden="1" x14ac:dyDescent="0.2">
      <c r="BC19239" s="6"/>
    </row>
    <row r="19240" spans="55:55" hidden="1" x14ac:dyDescent="0.2">
      <c r="BC19240" s="6"/>
    </row>
    <row r="19241" spans="55:55" hidden="1" x14ac:dyDescent="0.2">
      <c r="BC19241" s="6"/>
    </row>
    <row r="19242" spans="55:55" hidden="1" x14ac:dyDescent="0.2">
      <c r="BC19242" s="6"/>
    </row>
    <row r="19243" spans="55:55" hidden="1" x14ac:dyDescent="0.2">
      <c r="BC19243" s="6"/>
    </row>
    <row r="19244" spans="55:55" hidden="1" x14ac:dyDescent="0.2">
      <c r="BC19244" s="6"/>
    </row>
    <row r="19245" spans="55:55" hidden="1" x14ac:dyDescent="0.2">
      <c r="BC19245" s="6"/>
    </row>
    <row r="19246" spans="55:55" hidden="1" x14ac:dyDescent="0.2">
      <c r="BC19246" s="6"/>
    </row>
    <row r="19247" spans="55:55" hidden="1" x14ac:dyDescent="0.2">
      <c r="BC19247" s="6"/>
    </row>
    <row r="19248" spans="55:55" hidden="1" x14ac:dyDescent="0.2">
      <c r="BC19248" s="6"/>
    </row>
    <row r="19249" spans="55:55" hidden="1" x14ac:dyDescent="0.2">
      <c r="BC19249" s="6"/>
    </row>
    <row r="19250" spans="55:55" hidden="1" x14ac:dyDescent="0.2">
      <c r="BC19250" s="6"/>
    </row>
    <row r="19251" spans="55:55" hidden="1" x14ac:dyDescent="0.2">
      <c r="BC19251" s="6"/>
    </row>
    <row r="19252" spans="55:55" hidden="1" x14ac:dyDescent="0.2">
      <c r="BC19252" s="6"/>
    </row>
    <row r="19253" spans="55:55" hidden="1" x14ac:dyDescent="0.2">
      <c r="BC19253" s="6"/>
    </row>
    <row r="19254" spans="55:55" hidden="1" x14ac:dyDescent="0.2">
      <c r="BC19254" s="6"/>
    </row>
    <row r="19255" spans="55:55" hidden="1" x14ac:dyDescent="0.2">
      <c r="BC19255" s="6"/>
    </row>
    <row r="19256" spans="55:55" hidden="1" x14ac:dyDescent="0.2">
      <c r="BC19256" s="6"/>
    </row>
    <row r="19257" spans="55:55" hidden="1" x14ac:dyDescent="0.2">
      <c r="BC19257" s="6"/>
    </row>
    <row r="19258" spans="55:55" hidden="1" x14ac:dyDescent="0.2">
      <c r="BC19258" s="6"/>
    </row>
    <row r="19259" spans="55:55" hidden="1" x14ac:dyDescent="0.2">
      <c r="BC19259" s="6"/>
    </row>
    <row r="19260" spans="55:55" hidden="1" x14ac:dyDescent="0.2">
      <c r="BC19260" s="6"/>
    </row>
    <row r="19261" spans="55:55" hidden="1" x14ac:dyDescent="0.2">
      <c r="BC19261" s="6"/>
    </row>
    <row r="19262" spans="55:55" hidden="1" x14ac:dyDescent="0.2">
      <c r="BC19262" s="6"/>
    </row>
    <row r="19263" spans="55:55" hidden="1" x14ac:dyDescent="0.2">
      <c r="BC19263" s="6"/>
    </row>
    <row r="19264" spans="55:55" hidden="1" x14ac:dyDescent="0.2">
      <c r="BC19264" s="6"/>
    </row>
    <row r="19265" spans="55:55" hidden="1" x14ac:dyDescent="0.2">
      <c r="BC19265" s="6"/>
    </row>
    <row r="19266" spans="55:55" hidden="1" x14ac:dyDescent="0.2">
      <c r="BC19266" s="6"/>
    </row>
    <row r="19267" spans="55:55" hidden="1" x14ac:dyDescent="0.2">
      <c r="BC19267" s="6"/>
    </row>
    <row r="19268" spans="55:55" hidden="1" x14ac:dyDescent="0.2">
      <c r="BC19268" s="6"/>
    </row>
    <row r="19269" spans="55:55" hidden="1" x14ac:dyDescent="0.2">
      <c r="BC19269" s="6"/>
    </row>
    <row r="19270" spans="55:55" hidden="1" x14ac:dyDescent="0.2">
      <c r="BC19270" s="6"/>
    </row>
    <row r="19271" spans="55:55" hidden="1" x14ac:dyDescent="0.2">
      <c r="BC19271" s="6"/>
    </row>
    <row r="19272" spans="55:55" hidden="1" x14ac:dyDescent="0.2">
      <c r="BC19272" s="6"/>
    </row>
    <row r="19273" spans="55:55" hidden="1" x14ac:dyDescent="0.2">
      <c r="BC19273" s="6"/>
    </row>
    <row r="19274" spans="55:55" hidden="1" x14ac:dyDescent="0.2">
      <c r="BC19274" s="6"/>
    </row>
    <row r="19275" spans="55:55" hidden="1" x14ac:dyDescent="0.2">
      <c r="BC19275" s="6"/>
    </row>
    <row r="19276" spans="55:55" hidden="1" x14ac:dyDescent="0.2">
      <c r="BC19276" s="6"/>
    </row>
    <row r="19277" spans="55:55" hidden="1" x14ac:dyDescent="0.2">
      <c r="BC19277" s="6"/>
    </row>
    <row r="19278" spans="55:55" hidden="1" x14ac:dyDescent="0.2">
      <c r="BC19278" s="6"/>
    </row>
    <row r="19279" spans="55:55" hidden="1" x14ac:dyDescent="0.2">
      <c r="BC19279" s="6"/>
    </row>
    <row r="19280" spans="55:55" hidden="1" x14ac:dyDescent="0.2">
      <c r="BC19280" s="6"/>
    </row>
    <row r="19281" spans="55:55" hidden="1" x14ac:dyDescent="0.2">
      <c r="BC19281" s="6"/>
    </row>
    <row r="19282" spans="55:55" hidden="1" x14ac:dyDescent="0.2">
      <c r="BC19282" s="6"/>
    </row>
    <row r="19283" spans="55:55" hidden="1" x14ac:dyDescent="0.2">
      <c r="BC19283" s="6"/>
    </row>
    <row r="19284" spans="55:55" hidden="1" x14ac:dyDescent="0.2">
      <c r="BC19284" s="6"/>
    </row>
    <row r="19285" spans="55:55" hidden="1" x14ac:dyDescent="0.2">
      <c r="BC19285" s="6"/>
    </row>
    <row r="19286" spans="55:55" hidden="1" x14ac:dyDescent="0.2">
      <c r="BC19286" s="6"/>
    </row>
    <row r="19287" spans="55:55" hidden="1" x14ac:dyDescent="0.2">
      <c r="BC19287" s="6"/>
    </row>
    <row r="19288" spans="55:55" hidden="1" x14ac:dyDescent="0.2">
      <c r="BC19288" s="6"/>
    </row>
    <row r="19289" spans="55:55" hidden="1" x14ac:dyDescent="0.2">
      <c r="BC19289" s="6"/>
    </row>
    <row r="19290" spans="55:55" hidden="1" x14ac:dyDescent="0.2">
      <c r="BC19290" s="6"/>
    </row>
    <row r="19291" spans="55:55" hidden="1" x14ac:dyDescent="0.2">
      <c r="BC19291" s="6"/>
    </row>
    <row r="19292" spans="55:55" hidden="1" x14ac:dyDescent="0.2">
      <c r="BC19292" s="6"/>
    </row>
    <row r="19293" spans="55:55" hidden="1" x14ac:dyDescent="0.2">
      <c r="BC19293" s="6"/>
    </row>
    <row r="19294" spans="55:55" hidden="1" x14ac:dyDescent="0.2">
      <c r="BC19294" s="6"/>
    </row>
    <row r="19295" spans="55:55" hidden="1" x14ac:dyDescent="0.2">
      <c r="BC19295" s="6"/>
    </row>
    <row r="19296" spans="55:55" hidden="1" x14ac:dyDescent="0.2">
      <c r="BC19296" s="6"/>
    </row>
    <row r="19297" spans="55:55" hidden="1" x14ac:dyDescent="0.2">
      <c r="BC19297" s="6"/>
    </row>
    <row r="19298" spans="55:55" hidden="1" x14ac:dyDescent="0.2">
      <c r="BC19298" s="6"/>
    </row>
    <row r="19299" spans="55:55" hidden="1" x14ac:dyDescent="0.2">
      <c r="BC19299" s="6"/>
    </row>
    <row r="19300" spans="55:55" hidden="1" x14ac:dyDescent="0.2">
      <c r="BC19300" s="6"/>
    </row>
    <row r="19301" spans="55:55" hidden="1" x14ac:dyDescent="0.2">
      <c r="BC19301" s="6"/>
    </row>
    <row r="19302" spans="55:55" hidden="1" x14ac:dyDescent="0.2">
      <c r="BC19302" s="6"/>
    </row>
    <row r="19303" spans="55:55" hidden="1" x14ac:dyDescent="0.2">
      <c r="BC19303" s="6"/>
    </row>
    <row r="19304" spans="55:55" hidden="1" x14ac:dyDescent="0.2">
      <c r="BC19304" s="6"/>
    </row>
    <row r="19305" spans="55:55" hidden="1" x14ac:dyDescent="0.2">
      <c r="BC19305" s="6"/>
    </row>
    <row r="19306" spans="55:55" hidden="1" x14ac:dyDescent="0.2">
      <c r="BC19306" s="6"/>
    </row>
    <row r="19307" spans="55:55" hidden="1" x14ac:dyDescent="0.2">
      <c r="BC19307" s="6"/>
    </row>
    <row r="19308" spans="55:55" hidden="1" x14ac:dyDescent="0.2">
      <c r="BC19308" s="6"/>
    </row>
    <row r="19309" spans="55:55" hidden="1" x14ac:dyDescent="0.2">
      <c r="BC19309" s="6"/>
    </row>
    <row r="19310" spans="55:55" hidden="1" x14ac:dyDescent="0.2">
      <c r="BC19310" s="6"/>
    </row>
    <row r="19311" spans="55:55" hidden="1" x14ac:dyDescent="0.2">
      <c r="BC19311" s="6"/>
    </row>
    <row r="19312" spans="55:55" hidden="1" x14ac:dyDescent="0.2">
      <c r="BC19312" s="6"/>
    </row>
    <row r="19313" spans="55:55" hidden="1" x14ac:dyDescent="0.2">
      <c r="BC19313" s="6"/>
    </row>
    <row r="19314" spans="55:55" hidden="1" x14ac:dyDescent="0.2">
      <c r="BC19314" s="6"/>
    </row>
    <row r="19315" spans="55:55" hidden="1" x14ac:dyDescent="0.2">
      <c r="BC19315" s="6"/>
    </row>
    <row r="19316" spans="55:55" hidden="1" x14ac:dyDescent="0.2">
      <c r="BC19316" s="6"/>
    </row>
    <row r="19317" spans="55:55" hidden="1" x14ac:dyDescent="0.2">
      <c r="BC19317" s="6"/>
    </row>
    <row r="19318" spans="55:55" hidden="1" x14ac:dyDescent="0.2">
      <c r="BC19318" s="6"/>
    </row>
    <row r="19319" spans="55:55" hidden="1" x14ac:dyDescent="0.2">
      <c r="BC19319" s="6"/>
    </row>
    <row r="19320" spans="55:55" hidden="1" x14ac:dyDescent="0.2">
      <c r="BC19320" s="6"/>
    </row>
    <row r="19321" spans="55:55" hidden="1" x14ac:dyDescent="0.2">
      <c r="BC19321" s="6"/>
    </row>
    <row r="19322" spans="55:55" hidden="1" x14ac:dyDescent="0.2">
      <c r="BC19322" s="6"/>
    </row>
    <row r="19323" spans="55:55" hidden="1" x14ac:dyDescent="0.2">
      <c r="BC19323" s="6"/>
    </row>
    <row r="19324" spans="55:55" hidden="1" x14ac:dyDescent="0.2">
      <c r="BC19324" s="6"/>
    </row>
    <row r="19325" spans="55:55" hidden="1" x14ac:dyDescent="0.2">
      <c r="BC19325" s="6"/>
    </row>
    <row r="19326" spans="55:55" hidden="1" x14ac:dyDescent="0.2">
      <c r="BC19326" s="6"/>
    </row>
    <row r="19327" spans="55:55" hidden="1" x14ac:dyDescent="0.2">
      <c r="BC19327" s="6"/>
    </row>
    <row r="19328" spans="55:55" hidden="1" x14ac:dyDescent="0.2">
      <c r="BC19328" s="6"/>
    </row>
    <row r="19329" spans="55:55" hidden="1" x14ac:dyDescent="0.2">
      <c r="BC19329" s="6"/>
    </row>
    <row r="19330" spans="55:55" hidden="1" x14ac:dyDescent="0.2">
      <c r="BC19330" s="6"/>
    </row>
    <row r="19331" spans="55:55" hidden="1" x14ac:dyDescent="0.2">
      <c r="BC19331" s="6"/>
    </row>
    <row r="19332" spans="55:55" hidden="1" x14ac:dyDescent="0.2">
      <c r="BC19332" s="6"/>
    </row>
    <row r="19333" spans="55:55" hidden="1" x14ac:dyDescent="0.2">
      <c r="BC19333" s="6"/>
    </row>
    <row r="19334" spans="55:55" hidden="1" x14ac:dyDescent="0.2">
      <c r="BC19334" s="6"/>
    </row>
    <row r="19335" spans="55:55" hidden="1" x14ac:dyDescent="0.2">
      <c r="BC19335" s="6"/>
    </row>
    <row r="19336" spans="55:55" hidden="1" x14ac:dyDescent="0.2">
      <c r="BC19336" s="6"/>
    </row>
    <row r="19337" spans="55:55" hidden="1" x14ac:dyDescent="0.2">
      <c r="BC19337" s="6"/>
    </row>
    <row r="19338" spans="55:55" hidden="1" x14ac:dyDescent="0.2">
      <c r="BC19338" s="6"/>
    </row>
    <row r="19339" spans="55:55" hidden="1" x14ac:dyDescent="0.2">
      <c r="BC19339" s="6"/>
    </row>
    <row r="19340" spans="55:55" hidden="1" x14ac:dyDescent="0.2">
      <c r="BC19340" s="6"/>
    </row>
    <row r="19341" spans="55:55" hidden="1" x14ac:dyDescent="0.2">
      <c r="BC19341" s="6"/>
    </row>
    <row r="19342" spans="55:55" hidden="1" x14ac:dyDescent="0.2">
      <c r="BC19342" s="6"/>
    </row>
    <row r="19343" spans="55:55" hidden="1" x14ac:dyDescent="0.2">
      <c r="BC19343" s="6"/>
    </row>
    <row r="19344" spans="55:55" hidden="1" x14ac:dyDescent="0.2">
      <c r="BC19344" s="6"/>
    </row>
    <row r="19345" spans="55:55" hidden="1" x14ac:dyDescent="0.2">
      <c r="BC19345" s="6"/>
    </row>
    <row r="19346" spans="55:55" hidden="1" x14ac:dyDescent="0.2">
      <c r="BC19346" s="6"/>
    </row>
    <row r="19347" spans="55:55" hidden="1" x14ac:dyDescent="0.2">
      <c r="BC19347" s="6"/>
    </row>
    <row r="19348" spans="55:55" hidden="1" x14ac:dyDescent="0.2">
      <c r="BC19348" s="6"/>
    </row>
    <row r="19349" spans="55:55" hidden="1" x14ac:dyDescent="0.2">
      <c r="BC19349" s="6"/>
    </row>
    <row r="19350" spans="55:55" hidden="1" x14ac:dyDescent="0.2">
      <c r="BC19350" s="6"/>
    </row>
    <row r="19351" spans="55:55" hidden="1" x14ac:dyDescent="0.2">
      <c r="BC19351" s="6"/>
    </row>
    <row r="19352" spans="55:55" hidden="1" x14ac:dyDescent="0.2">
      <c r="BC19352" s="6"/>
    </row>
    <row r="19353" spans="55:55" hidden="1" x14ac:dyDescent="0.2">
      <c r="BC19353" s="6"/>
    </row>
    <row r="19354" spans="55:55" hidden="1" x14ac:dyDescent="0.2">
      <c r="BC19354" s="6"/>
    </row>
    <row r="19355" spans="55:55" hidden="1" x14ac:dyDescent="0.2">
      <c r="BC19355" s="6"/>
    </row>
    <row r="19356" spans="55:55" hidden="1" x14ac:dyDescent="0.2">
      <c r="BC19356" s="6"/>
    </row>
    <row r="19357" spans="55:55" hidden="1" x14ac:dyDescent="0.2">
      <c r="BC19357" s="6"/>
    </row>
    <row r="19358" spans="55:55" hidden="1" x14ac:dyDescent="0.2">
      <c r="BC19358" s="6"/>
    </row>
    <row r="19359" spans="55:55" hidden="1" x14ac:dyDescent="0.2">
      <c r="BC19359" s="6"/>
    </row>
    <row r="19360" spans="55:55" hidden="1" x14ac:dyDescent="0.2">
      <c r="BC19360" s="6"/>
    </row>
    <row r="19361" spans="55:55" hidden="1" x14ac:dyDescent="0.2">
      <c r="BC19361" s="6"/>
    </row>
    <row r="19362" spans="55:55" hidden="1" x14ac:dyDescent="0.2">
      <c r="BC19362" s="6"/>
    </row>
    <row r="19363" spans="55:55" hidden="1" x14ac:dyDescent="0.2">
      <c r="BC19363" s="6"/>
    </row>
    <row r="19364" spans="55:55" hidden="1" x14ac:dyDescent="0.2">
      <c r="BC19364" s="6"/>
    </row>
    <row r="19365" spans="55:55" hidden="1" x14ac:dyDescent="0.2">
      <c r="BC19365" s="6"/>
    </row>
    <row r="19366" spans="55:55" hidden="1" x14ac:dyDescent="0.2">
      <c r="BC19366" s="6"/>
    </row>
    <row r="19367" spans="55:55" hidden="1" x14ac:dyDescent="0.2">
      <c r="BC19367" s="6"/>
    </row>
    <row r="19368" spans="55:55" hidden="1" x14ac:dyDescent="0.2">
      <c r="BC19368" s="6"/>
    </row>
    <row r="19369" spans="55:55" hidden="1" x14ac:dyDescent="0.2">
      <c r="BC19369" s="6"/>
    </row>
    <row r="19370" spans="55:55" hidden="1" x14ac:dyDescent="0.2">
      <c r="BC19370" s="6"/>
    </row>
    <row r="19371" spans="55:55" hidden="1" x14ac:dyDescent="0.2">
      <c r="BC19371" s="6"/>
    </row>
    <row r="19372" spans="55:55" hidden="1" x14ac:dyDescent="0.2">
      <c r="BC19372" s="6"/>
    </row>
    <row r="19373" spans="55:55" hidden="1" x14ac:dyDescent="0.2">
      <c r="BC19373" s="6"/>
    </row>
    <row r="19374" spans="55:55" hidden="1" x14ac:dyDescent="0.2">
      <c r="BC19374" s="6"/>
    </row>
    <row r="19375" spans="55:55" hidden="1" x14ac:dyDescent="0.2">
      <c r="BC19375" s="6"/>
    </row>
    <row r="19376" spans="55:55" hidden="1" x14ac:dyDescent="0.2">
      <c r="BC19376" s="6"/>
    </row>
    <row r="19377" spans="55:55" hidden="1" x14ac:dyDescent="0.2">
      <c r="BC19377" s="6"/>
    </row>
    <row r="19378" spans="55:55" hidden="1" x14ac:dyDescent="0.2">
      <c r="BC19378" s="6"/>
    </row>
    <row r="19379" spans="55:55" hidden="1" x14ac:dyDescent="0.2">
      <c r="BC19379" s="6"/>
    </row>
    <row r="19380" spans="55:55" hidden="1" x14ac:dyDescent="0.2">
      <c r="BC19380" s="6"/>
    </row>
    <row r="19381" spans="55:55" hidden="1" x14ac:dyDescent="0.2">
      <c r="BC19381" s="6"/>
    </row>
    <row r="19382" spans="55:55" hidden="1" x14ac:dyDescent="0.2">
      <c r="BC19382" s="6"/>
    </row>
    <row r="19383" spans="55:55" hidden="1" x14ac:dyDescent="0.2">
      <c r="BC19383" s="6"/>
    </row>
    <row r="19384" spans="55:55" hidden="1" x14ac:dyDescent="0.2">
      <c r="BC19384" s="6"/>
    </row>
    <row r="19385" spans="55:55" hidden="1" x14ac:dyDescent="0.2">
      <c r="BC19385" s="6"/>
    </row>
    <row r="19386" spans="55:55" hidden="1" x14ac:dyDescent="0.2">
      <c r="BC19386" s="6"/>
    </row>
    <row r="19387" spans="55:55" hidden="1" x14ac:dyDescent="0.2">
      <c r="BC19387" s="6"/>
    </row>
    <row r="19388" spans="55:55" hidden="1" x14ac:dyDescent="0.2">
      <c r="BC19388" s="6"/>
    </row>
    <row r="19389" spans="55:55" hidden="1" x14ac:dyDescent="0.2">
      <c r="BC19389" s="6"/>
    </row>
    <row r="19390" spans="55:55" hidden="1" x14ac:dyDescent="0.2">
      <c r="BC19390" s="6"/>
    </row>
    <row r="19391" spans="55:55" hidden="1" x14ac:dyDescent="0.2">
      <c r="BC19391" s="6"/>
    </row>
    <row r="19392" spans="55:55" hidden="1" x14ac:dyDescent="0.2">
      <c r="BC19392" s="6"/>
    </row>
    <row r="19393" spans="55:55" hidden="1" x14ac:dyDescent="0.2">
      <c r="BC19393" s="6"/>
    </row>
    <row r="19394" spans="55:55" hidden="1" x14ac:dyDescent="0.2">
      <c r="BC19394" s="6"/>
    </row>
    <row r="19395" spans="55:55" hidden="1" x14ac:dyDescent="0.2">
      <c r="BC19395" s="6"/>
    </row>
    <row r="19396" spans="55:55" hidden="1" x14ac:dyDescent="0.2">
      <c r="BC19396" s="6"/>
    </row>
    <row r="19397" spans="55:55" hidden="1" x14ac:dyDescent="0.2">
      <c r="BC19397" s="6"/>
    </row>
    <row r="19398" spans="55:55" hidden="1" x14ac:dyDescent="0.2">
      <c r="BC19398" s="6"/>
    </row>
    <row r="19399" spans="55:55" hidden="1" x14ac:dyDescent="0.2">
      <c r="BC19399" s="6"/>
    </row>
    <row r="19400" spans="55:55" hidden="1" x14ac:dyDescent="0.2">
      <c r="BC19400" s="6"/>
    </row>
    <row r="19401" spans="55:55" hidden="1" x14ac:dyDescent="0.2">
      <c r="BC19401" s="6"/>
    </row>
    <row r="19402" spans="55:55" hidden="1" x14ac:dyDescent="0.2">
      <c r="BC19402" s="6"/>
    </row>
    <row r="19403" spans="55:55" hidden="1" x14ac:dyDescent="0.2">
      <c r="BC19403" s="6"/>
    </row>
    <row r="19404" spans="55:55" hidden="1" x14ac:dyDescent="0.2">
      <c r="BC19404" s="6"/>
    </row>
    <row r="19405" spans="55:55" hidden="1" x14ac:dyDescent="0.2">
      <c r="BC19405" s="6"/>
    </row>
    <row r="19406" spans="55:55" hidden="1" x14ac:dyDescent="0.2">
      <c r="BC19406" s="6"/>
    </row>
    <row r="19407" spans="55:55" hidden="1" x14ac:dyDescent="0.2">
      <c r="BC19407" s="6"/>
    </row>
    <row r="19408" spans="55:55" hidden="1" x14ac:dyDescent="0.2">
      <c r="BC19408" s="6"/>
    </row>
    <row r="19409" spans="55:55" hidden="1" x14ac:dyDescent="0.2">
      <c r="BC19409" s="6"/>
    </row>
    <row r="19410" spans="55:55" hidden="1" x14ac:dyDescent="0.2">
      <c r="BC19410" s="6"/>
    </row>
    <row r="19411" spans="55:55" hidden="1" x14ac:dyDescent="0.2">
      <c r="BC19411" s="6"/>
    </row>
    <row r="19412" spans="55:55" hidden="1" x14ac:dyDescent="0.2">
      <c r="BC19412" s="6"/>
    </row>
    <row r="19413" spans="55:55" hidden="1" x14ac:dyDescent="0.2">
      <c r="BC19413" s="6"/>
    </row>
    <row r="19414" spans="55:55" hidden="1" x14ac:dyDescent="0.2">
      <c r="BC19414" s="6"/>
    </row>
    <row r="19415" spans="55:55" hidden="1" x14ac:dyDescent="0.2">
      <c r="BC19415" s="6"/>
    </row>
    <row r="19416" spans="55:55" hidden="1" x14ac:dyDescent="0.2">
      <c r="BC19416" s="6"/>
    </row>
    <row r="19417" spans="55:55" hidden="1" x14ac:dyDescent="0.2">
      <c r="BC19417" s="6"/>
    </row>
    <row r="19418" spans="55:55" hidden="1" x14ac:dyDescent="0.2">
      <c r="BC19418" s="6"/>
    </row>
    <row r="19419" spans="55:55" hidden="1" x14ac:dyDescent="0.2">
      <c r="BC19419" s="6"/>
    </row>
    <row r="19420" spans="55:55" hidden="1" x14ac:dyDescent="0.2">
      <c r="BC19420" s="6"/>
    </row>
    <row r="19421" spans="55:55" hidden="1" x14ac:dyDescent="0.2">
      <c r="BC19421" s="6"/>
    </row>
    <row r="19422" spans="55:55" hidden="1" x14ac:dyDescent="0.2">
      <c r="BC19422" s="6"/>
    </row>
    <row r="19423" spans="55:55" hidden="1" x14ac:dyDescent="0.2">
      <c r="BC19423" s="6"/>
    </row>
    <row r="19424" spans="55:55" hidden="1" x14ac:dyDescent="0.2">
      <c r="BC19424" s="6"/>
    </row>
    <row r="19425" spans="55:55" hidden="1" x14ac:dyDescent="0.2">
      <c r="BC19425" s="6"/>
    </row>
    <row r="19426" spans="55:55" hidden="1" x14ac:dyDescent="0.2">
      <c r="BC19426" s="6"/>
    </row>
    <row r="19427" spans="55:55" hidden="1" x14ac:dyDescent="0.2">
      <c r="BC19427" s="6"/>
    </row>
    <row r="19428" spans="55:55" hidden="1" x14ac:dyDescent="0.2">
      <c r="BC19428" s="6"/>
    </row>
    <row r="19429" spans="55:55" hidden="1" x14ac:dyDescent="0.2">
      <c r="BC19429" s="6"/>
    </row>
    <row r="19430" spans="55:55" hidden="1" x14ac:dyDescent="0.2">
      <c r="BC19430" s="6"/>
    </row>
    <row r="19431" spans="55:55" hidden="1" x14ac:dyDescent="0.2">
      <c r="BC19431" s="6"/>
    </row>
    <row r="19432" spans="55:55" hidden="1" x14ac:dyDescent="0.2">
      <c r="BC19432" s="6"/>
    </row>
    <row r="19433" spans="55:55" hidden="1" x14ac:dyDescent="0.2">
      <c r="BC19433" s="6"/>
    </row>
    <row r="19434" spans="55:55" hidden="1" x14ac:dyDescent="0.2">
      <c r="BC19434" s="6"/>
    </row>
    <row r="19435" spans="55:55" hidden="1" x14ac:dyDescent="0.2">
      <c r="BC19435" s="6"/>
    </row>
    <row r="19436" spans="55:55" hidden="1" x14ac:dyDescent="0.2">
      <c r="BC19436" s="6"/>
    </row>
    <row r="19437" spans="55:55" hidden="1" x14ac:dyDescent="0.2">
      <c r="BC19437" s="6"/>
    </row>
    <row r="19438" spans="55:55" hidden="1" x14ac:dyDescent="0.2">
      <c r="BC19438" s="6"/>
    </row>
    <row r="19439" spans="55:55" hidden="1" x14ac:dyDescent="0.2">
      <c r="BC19439" s="6"/>
    </row>
    <row r="19440" spans="55:55" hidden="1" x14ac:dyDescent="0.2">
      <c r="BC19440" s="6"/>
    </row>
    <row r="19441" spans="55:55" hidden="1" x14ac:dyDescent="0.2">
      <c r="BC19441" s="6"/>
    </row>
    <row r="19442" spans="55:55" hidden="1" x14ac:dyDescent="0.2">
      <c r="BC19442" s="6"/>
    </row>
    <row r="19443" spans="55:55" hidden="1" x14ac:dyDescent="0.2">
      <c r="BC19443" s="6"/>
    </row>
    <row r="19444" spans="55:55" hidden="1" x14ac:dyDescent="0.2">
      <c r="BC19444" s="6"/>
    </row>
    <row r="19445" spans="55:55" hidden="1" x14ac:dyDescent="0.2">
      <c r="BC19445" s="6"/>
    </row>
    <row r="19446" spans="55:55" hidden="1" x14ac:dyDescent="0.2">
      <c r="BC19446" s="6"/>
    </row>
    <row r="19447" spans="55:55" hidden="1" x14ac:dyDescent="0.2">
      <c r="BC19447" s="6"/>
    </row>
    <row r="19448" spans="55:55" hidden="1" x14ac:dyDescent="0.2">
      <c r="BC19448" s="6"/>
    </row>
    <row r="19449" spans="55:55" hidden="1" x14ac:dyDescent="0.2">
      <c r="BC19449" s="6"/>
    </row>
    <row r="19450" spans="55:55" hidden="1" x14ac:dyDescent="0.2">
      <c r="BC19450" s="6"/>
    </row>
    <row r="19451" spans="55:55" hidden="1" x14ac:dyDescent="0.2">
      <c r="BC19451" s="6"/>
    </row>
    <row r="19452" spans="55:55" hidden="1" x14ac:dyDescent="0.2">
      <c r="BC19452" s="6"/>
    </row>
    <row r="19453" spans="55:55" hidden="1" x14ac:dyDescent="0.2">
      <c r="BC19453" s="6"/>
    </row>
    <row r="19454" spans="55:55" hidden="1" x14ac:dyDescent="0.2">
      <c r="BC19454" s="6"/>
    </row>
    <row r="19455" spans="55:55" hidden="1" x14ac:dyDescent="0.2">
      <c r="BC19455" s="6"/>
    </row>
    <row r="19456" spans="55:55" hidden="1" x14ac:dyDescent="0.2">
      <c r="BC19456" s="6"/>
    </row>
    <row r="19457" spans="55:55" hidden="1" x14ac:dyDescent="0.2">
      <c r="BC19457" s="6"/>
    </row>
    <row r="19458" spans="55:55" hidden="1" x14ac:dyDescent="0.2">
      <c r="BC19458" s="6"/>
    </row>
    <row r="19459" spans="55:55" hidden="1" x14ac:dyDescent="0.2">
      <c r="BC19459" s="6"/>
    </row>
    <row r="19460" spans="55:55" hidden="1" x14ac:dyDescent="0.2">
      <c r="BC19460" s="6"/>
    </row>
    <row r="19461" spans="55:55" hidden="1" x14ac:dyDescent="0.2">
      <c r="BC19461" s="6"/>
    </row>
    <row r="19462" spans="55:55" hidden="1" x14ac:dyDescent="0.2">
      <c r="BC19462" s="6"/>
    </row>
    <row r="19463" spans="55:55" hidden="1" x14ac:dyDescent="0.2">
      <c r="BC19463" s="6"/>
    </row>
    <row r="19464" spans="55:55" hidden="1" x14ac:dyDescent="0.2">
      <c r="BC19464" s="6"/>
    </row>
    <row r="19465" spans="55:55" hidden="1" x14ac:dyDescent="0.2">
      <c r="BC19465" s="6"/>
    </row>
    <row r="19466" spans="55:55" hidden="1" x14ac:dyDescent="0.2">
      <c r="BC19466" s="6"/>
    </row>
    <row r="19467" spans="55:55" hidden="1" x14ac:dyDescent="0.2">
      <c r="BC19467" s="6"/>
    </row>
    <row r="19468" spans="55:55" hidden="1" x14ac:dyDescent="0.2">
      <c r="BC19468" s="6"/>
    </row>
    <row r="19469" spans="55:55" hidden="1" x14ac:dyDescent="0.2">
      <c r="BC19469" s="6"/>
    </row>
    <row r="19470" spans="55:55" hidden="1" x14ac:dyDescent="0.2">
      <c r="BC19470" s="6"/>
    </row>
    <row r="19471" spans="55:55" hidden="1" x14ac:dyDescent="0.2">
      <c r="BC19471" s="6"/>
    </row>
    <row r="19472" spans="55:55" hidden="1" x14ac:dyDescent="0.2">
      <c r="BC19472" s="6"/>
    </row>
    <row r="19473" spans="55:55" hidden="1" x14ac:dyDescent="0.2">
      <c r="BC19473" s="6"/>
    </row>
    <row r="19474" spans="55:55" hidden="1" x14ac:dyDescent="0.2">
      <c r="BC19474" s="6"/>
    </row>
    <row r="19475" spans="55:55" hidden="1" x14ac:dyDescent="0.2">
      <c r="BC19475" s="6"/>
    </row>
    <row r="19476" spans="55:55" hidden="1" x14ac:dyDescent="0.2">
      <c r="BC19476" s="6"/>
    </row>
    <row r="19477" spans="55:55" hidden="1" x14ac:dyDescent="0.2">
      <c r="BC19477" s="6"/>
    </row>
    <row r="19478" spans="55:55" hidden="1" x14ac:dyDescent="0.2">
      <c r="BC19478" s="6"/>
    </row>
    <row r="19479" spans="55:55" hidden="1" x14ac:dyDescent="0.2">
      <c r="BC19479" s="6"/>
    </row>
    <row r="19480" spans="55:55" hidden="1" x14ac:dyDescent="0.2">
      <c r="BC19480" s="6"/>
    </row>
    <row r="19481" spans="55:55" hidden="1" x14ac:dyDescent="0.2">
      <c r="BC19481" s="6"/>
    </row>
    <row r="19482" spans="55:55" hidden="1" x14ac:dyDescent="0.2">
      <c r="BC19482" s="6"/>
    </row>
    <row r="19483" spans="55:55" hidden="1" x14ac:dyDescent="0.2">
      <c r="BC19483" s="6"/>
    </row>
    <row r="19484" spans="55:55" hidden="1" x14ac:dyDescent="0.2">
      <c r="BC19484" s="6"/>
    </row>
    <row r="19485" spans="55:55" hidden="1" x14ac:dyDescent="0.2">
      <c r="BC19485" s="6"/>
    </row>
    <row r="19486" spans="55:55" hidden="1" x14ac:dyDescent="0.2">
      <c r="BC19486" s="6"/>
    </row>
    <row r="19487" spans="55:55" hidden="1" x14ac:dyDescent="0.2">
      <c r="BC19487" s="6"/>
    </row>
    <row r="19488" spans="55:55" hidden="1" x14ac:dyDescent="0.2">
      <c r="BC19488" s="6"/>
    </row>
    <row r="19489" spans="55:55" hidden="1" x14ac:dyDescent="0.2">
      <c r="BC19489" s="6"/>
    </row>
    <row r="19490" spans="55:55" hidden="1" x14ac:dyDescent="0.2">
      <c r="BC19490" s="6"/>
    </row>
    <row r="19491" spans="55:55" hidden="1" x14ac:dyDescent="0.2">
      <c r="BC19491" s="6"/>
    </row>
    <row r="19492" spans="55:55" hidden="1" x14ac:dyDescent="0.2">
      <c r="BC19492" s="6"/>
    </row>
    <row r="19493" spans="55:55" hidden="1" x14ac:dyDescent="0.2">
      <c r="BC19493" s="6"/>
    </row>
    <row r="19494" spans="55:55" hidden="1" x14ac:dyDescent="0.2">
      <c r="BC19494" s="6"/>
    </row>
    <row r="19495" spans="55:55" hidden="1" x14ac:dyDescent="0.2">
      <c r="BC19495" s="6"/>
    </row>
    <row r="19496" spans="55:55" hidden="1" x14ac:dyDescent="0.2">
      <c r="BC19496" s="6"/>
    </row>
    <row r="19497" spans="55:55" hidden="1" x14ac:dyDescent="0.2">
      <c r="BC19497" s="6"/>
    </row>
    <row r="19498" spans="55:55" hidden="1" x14ac:dyDescent="0.2">
      <c r="BC19498" s="6"/>
    </row>
    <row r="19499" spans="55:55" hidden="1" x14ac:dyDescent="0.2">
      <c r="BC19499" s="6"/>
    </row>
    <row r="19500" spans="55:55" hidden="1" x14ac:dyDescent="0.2">
      <c r="BC19500" s="6"/>
    </row>
    <row r="19501" spans="55:55" hidden="1" x14ac:dyDescent="0.2">
      <c r="BC19501" s="6"/>
    </row>
    <row r="19502" spans="55:55" hidden="1" x14ac:dyDescent="0.2">
      <c r="BC19502" s="6"/>
    </row>
    <row r="19503" spans="55:55" hidden="1" x14ac:dyDescent="0.2">
      <c r="BC19503" s="6"/>
    </row>
    <row r="19504" spans="55:55" hidden="1" x14ac:dyDescent="0.2">
      <c r="BC19504" s="6"/>
    </row>
    <row r="19505" spans="55:55" hidden="1" x14ac:dyDescent="0.2">
      <c r="BC19505" s="6"/>
    </row>
    <row r="19506" spans="55:55" hidden="1" x14ac:dyDescent="0.2">
      <c r="BC19506" s="6"/>
    </row>
    <row r="19507" spans="55:55" hidden="1" x14ac:dyDescent="0.2">
      <c r="BC19507" s="6"/>
    </row>
    <row r="19508" spans="55:55" hidden="1" x14ac:dyDescent="0.2">
      <c r="BC19508" s="6"/>
    </row>
    <row r="19509" spans="55:55" hidden="1" x14ac:dyDescent="0.2">
      <c r="BC19509" s="6"/>
    </row>
    <row r="19510" spans="55:55" hidden="1" x14ac:dyDescent="0.2">
      <c r="BC19510" s="6"/>
    </row>
    <row r="19511" spans="55:55" hidden="1" x14ac:dyDescent="0.2">
      <c r="BC19511" s="6"/>
    </row>
    <row r="19512" spans="55:55" hidden="1" x14ac:dyDescent="0.2">
      <c r="BC19512" s="6"/>
    </row>
    <row r="19513" spans="55:55" hidden="1" x14ac:dyDescent="0.2">
      <c r="BC19513" s="6"/>
    </row>
    <row r="19514" spans="55:55" hidden="1" x14ac:dyDescent="0.2">
      <c r="BC19514" s="6"/>
    </row>
    <row r="19515" spans="55:55" hidden="1" x14ac:dyDescent="0.2">
      <c r="BC19515" s="6"/>
    </row>
    <row r="19516" spans="55:55" hidden="1" x14ac:dyDescent="0.2">
      <c r="BC19516" s="6"/>
    </row>
    <row r="19517" spans="55:55" hidden="1" x14ac:dyDescent="0.2">
      <c r="BC19517" s="6"/>
    </row>
    <row r="19518" spans="55:55" hidden="1" x14ac:dyDescent="0.2">
      <c r="BC19518" s="6"/>
    </row>
    <row r="19519" spans="55:55" hidden="1" x14ac:dyDescent="0.2">
      <c r="BC19519" s="6"/>
    </row>
    <row r="19520" spans="55:55" hidden="1" x14ac:dyDescent="0.2">
      <c r="BC19520" s="6"/>
    </row>
    <row r="19521" spans="55:55" hidden="1" x14ac:dyDescent="0.2">
      <c r="BC19521" s="6"/>
    </row>
    <row r="19522" spans="55:55" hidden="1" x14ac:dyDescent="0.2">
      <c r="BC19522" s="6"/>
    </row>
    <row r="19523" spans="55:55" hidden="1" x14ac:dyDescent="0.2">
      <c r="BC19523" s="6"/>
    </row>
    <row r="19524" spans="55:55" hidden="1" x14ac:dyDescent="0.2">
      <c r="BC19524" s="6"/>
    </row>
    <row r="19525" spans="55:55" hidden="1" x14ac:dyDescent="0.2">
      <c r="BC19525" s="6"/>
    </row>
    <row r="19526" spans="55:55" hidden="1" x14ac:dyDescent="0.2">
      <c r="BC19526" s="6"/>
    </row>
    <row r="19527" spans="55:55" hidden="1" x14ac:dyDescent="0.2">
      <c r="BC19527" s="6"/>
    </row>
    <row r="19528" spans="55:55" hidden="1" x14ac:dyDescent="0.2">
      <c r="BC19528" s="6"/>
    </row>
    <row r="19529" spans="55:55" hidden="1" x14ac:dyDescent="0.2">
      <c r="BC19529" s="6"/>
    </row>
    <row r="19530" spans="55:55" hidden="1" x14ac:dyDescent="0.2">
      <c r="BC19530" s="6"/>
    </row>
    <row r="19531" spans="55:55" hidden="1" x14ac:dyDescent="0.2">
      <c r="BC19531" s="6"/>
    </row>
    <row r="19532" spans="55:55" hidden="1" x14ac:dyDescent="0.2">
      <c r="BC19532" s="6"/>
    </row>
    <row r="19533" spans="55:55" hidden="1" x14ac:dyDescent="0.2">
      <c r="BC19533" s="6"/>
    </row>
    <row r="19534" spans="55:55" hidden="1" x14ac:dyDescent="0.2">
      <c r="BC19534" s="6"/>
    </row>
    <row r="19535" spans="55:55" hidden="1" x14ac:dyDescent="0.2">
      <c r="BC19535" s="6"/>
    </row>
    <row r="19536" spans="55:55" hidden="1" x14ac:dyDescent="0.2">
      <c r="BC19536" s="6"/>
    </row>
    <row r="19537" spans="55:55" hidden="1" x14ac:dyDescent="0.2">
      <c r="BC19537" s="6"/>
    </row>
    <row r="19538" spans="55:55" hidden="1" x14ac:dyDescent="0.2">
      <c r="BC19538" s="6"/>
    </row>
    <row r="19539" spans="55:55" hidden="1" x14ac:dyDescent="0.2">
      <c r="BC19539" s="6"/>
    </row>
    <row r="19540" spans="55:55" hidden="1" x14ac:dyDescent="0.2">
      <c r="BC19540" s="6"/>
    </row>
    <row r="19541" spans="55:55" hidden="1" x14ac:dyDescent="0.2">
      <c r="BC19541" s="6"/>
    </row>
    <row r="19542" spans="55:55" hidden="1" x14ac:dyDescent="0.2">
      <c r="BC19542" s="6"/>
    </row>
    <row r="19543" spans="55:55" hidden="1" x14ac:dyDescent="0.2">
      <c r="BC19543" s="6"/>
    </row>
    <row r="19544" spans="55:55" hidden="1" x14ac:dyDescent="0.2">
      <c r="BC19544" s="6"/>
    </row>
    <row r="19545" spans="55:55" hidden="1" x14ac:dyDescent="0.2">
      <c r="BC19545" s="6"/>
    </row>
    <row r="19546" spans="55:55" hidden="1" x14ac:dyDescent="0.2">
      <c r="BC19546" s="6"/>
    </row>
    <row r="19547" spans="55:55" hidden="1" x14ac:dyDescent="0.2">
      <c r="BC19547" s="6"/>
    </row>
    <row r="19548" spans="55:55" hidden="1" x14ac:dyDescent="0.2">
      <c r="BC19548" s="6"/>
    </row>
    <row r="19549" spans="55:55" hidden="1" x14ac:dyDescent="0.2">
      <c r="BC19549" s="6"/>
    </row>
    <row r="19550" spans="55:55" hidden="1" x14ac:dyDescent="0.2">
      <c r="BC19550" s="6"/>
    </row>
    <row r="19551" spans="55:55" hidden="1" x14ac:dyDescent="0.2">
      <c r="BC19551" s="6"/>
    </row>
    <row r="19552" spans="55:55" hidden="1" x14ac:dyDescent="0.2">
      <c r="BC19552" s="6"/>
    </row>
    <row r="19553" spans="55:55" hidden="1" x14ac:dyDescent="0.2">
      <c r="BC19553" s="6"/>
    </row>
    <row r="19554" spans="55:55" hidden="1" x14ac:dyDescent="0.2">
      <c r="BC19554" s="6"/>
    </row>
    <row r="19555" spans="55:55" hidden="1" x14ac:dyDescent="0.2">
      <c r="BC19555" s="6"/>
    </row>
    <row r="19556" spans="55:55" hidden="1" x14ac:dyDescent="0.2">
      <c r="BC19556" s="6"/>
    </row>
    <row r="19557" spans="55:55" hidden="1" x14ac:dyDescent="0.2">
      <c r="BC19557" s="6"/>
    </row>
    <row r="19558" spans="55:55" hidden="1" x14ac:dyDescent="0.2">
      <c r="BC19558" s="6"/>
    </row>
    <row r="19559" spans="55:55" hidden="1" x14ac:dyDescent="0.2">
      <c r="BC19559" s="6"/>
    </row>
    <row r="19560" spans="55:55" hidden="1" x14ac:dyDescent="0.2">
      <c r="BC19560" s="6"/>
    </row>
    <row r="19561" spans="55:55" hidden="1" x14ac:dyDescent="0.2">
      <c r="BC19561" s="6"/>
    </row>
    <row r="19562" spans="55:55" hidden="1" x14ac:dyDescent="0.2">
      <c r="BC19562" s="6"/>
    </row>
    <row r="19563" spans="55:55" hidden="1" x14ac:dyDescent="0.2">
      <c r="BC19563" s="6"/>
    </row>
    <row r="19564" spans="55:55" hidden="1" x14ac:dyDescent="0.2">
      <c r="BC19564" s="6"/>
    </row>
    <row r="19565" spans="55:55" hidden="1" x14ac:dyDescent="0.2">
      <c r="BC19565" s="6"/>
    </row>
    <row r="19566" spans="55:55" hidden="1" x14ac:dyDescent="0.2">
      <c r="BC19566" s="6"/>
    </row>
    <row r="19567" spans="55:55" hidden="1" x14ac:dyDescent="0.2">
      <c r="BC19567" s="6"/>
    </row>
    <row r="19568" spans="55:55" hidden="1" x14ac:dyDescent="0.2">
      <c r="BC19568" s="6"/>
    </row>
    <row r="19569" spans="55:55" hidden="1" x14ac:dyDescent="0.2">
      <c r="BC19569" s="6"/>
    </row>
    <row r="19570" spans="55:55" hidden="1" x14ac:dyDescent="0.2">
      <c r="BC19570" s="6"/>
    </row>
    <row r="19571" spans="55:55" hidden="1" x14ac:dyDescent="0.2">
      <c r="BC19571" s="6"/>
    </row>
    <row r="19572" spans="55:55" hidden="1" x14ac:dyDescent="0.2">
      <c r="BC19572" s="6"/>
    </row>
    <row r="19573" spans="55:55" hidden="1" x14ac:dyDescent="0.2">
      <c r="BC19573" s="6"/>
    </row>
    <row r="19574" spans="55:55" hidden="1" x14ac:dyDescent="0.2">
      <c r="BC19574" s="6"/>
    </row>
    <row r="19575" spans="55:55" hidden="1" x14ac:dyDescent="0.2">
      <c r="BC19575" s="6"/>
    </row>
    <row r="19576" spans="55:55" hidden="1" x14ac:dyDescent="0.2">
      <c r="BC19576" s="6"/>
    </row>
    <row r="19577" spans="55:55" hidden="1" x14ac:dyDescent="0.2">
      <c r="BC19577" s="6"/>
    </row>
    <row r="19578" spans="55:55" hidden="1" x14ac:dyDescent="0.2">
      <c r="BC19578" s="6"/>
    </row>
    <row r="19579" spans="55:55" hidden="1" x14ac:dyDescent="0.2">
      <c r="BC19579" s="6"/>
    </row>
    <row r="19580" spans="55:55" hidden="1" x14ac:dyDescent="0.2">
      <c r="BC19580" s="6"/>
    </row>
    <row r="19581" spans="55:55" hidden="1" x14ac:dyDescent="0.2">
      <c r="BC19581" s="6"/>
    </row>
    <row r="19582" spans="55:55" hidden="1" x14ac:dyDescent="0.2">
      <c r="BC19582" s="6"/>
    </row>
    <row r="19583" spans="55:55" hidden="1" x14ac:dyDescent="0.2">
      <c r="BC19583" s="6"/>
    </row>
    <row r="19584" spans="55:55" hidden="1" x14ac:dyDescent="0.2">
      <c r="BC19584" s="6"/>
    </row>
    <row r="19585" spans="55:55" hidden="1" x14ac:dyDescent="0.2">
      <c r="BC19585" s="6"/>
    </row>
    <row r="19586" spans="55:55" hidden="1" x14ac:dyDescent="0.2">
      <c r="BC19586" s="6"/>
    </row>
    <row r="19587" spans="55:55" hidden="1" x14ac:dyDescent="0.2">
      <c r="BC19587" s="6"/>
    </row>
    <row r="19588" spans="55:55" hidden="1" x14ac:dyDescent="0.2">
      <c r="BC19588" s="6"/>
    </row>
    <row r="19589" spans="55:55" hidden="1" x14ac:dyDescent="0.2">
      <c r="BC19589" s="6"/>
    </row>
    <row r="19590" spans="55:55" hidden="1" x14ac:dyDescent="0.2">
      <c r="BC19590" s="6"/>
    </row>
    <row r="19591" spans="55:55" hidden="1" x14ac:dyDescent="0.2">
      <c r="BC19591" s="6"/>
    </row>
    <row r="19592" spans="55:55" hidden="1" x14ac:dyDescent="0.2">
      <c r="BC19592" s="6"/>
    </row>
    <row r="19593" spans="55:55" hidden="1" x14ac:dyDescent="0.2">
      <c r="BC19593" s="6"/>
    </row>
    <row r="19594" spans="55:55" hidden="1" x14ac:dyDescent="0.2">
      <c r="BC19594" s="6"/>
    </row>
    <row r="19595" spans="55:55" hidden="1" x14ac:dyDescent="0.2">
      <c r="BC19595" s="6"/>
    </row>
    <row r="19596" spans="55:55" hidden="1" x14ac:dyDescent="0.2">
      <c r="BC19596" s="6"/>
    </row>
    <row r="19597" spans="55:55" hidden="1" x14ac:dyDescent="0.2">
      <c r="BC19597" s="6"/>
    </row>
    <row r="19598" spans="55:55" hidden="1" x14ac:dyDescent="0.2">
      <c r="BC19598" s="6"/>
    </row>
    <row r="19599" spans="55:55" hidden="1" x14ac:dyDescent="0.2">
      <c r="BC19599" s="6"/>
    </row>
    <row r="19600" spans="55:55" hidden="1" x14ac:dyDescent="0.2">
      <c r="BC19600" s="6"/>
    </row>
    <row r="19601" spans="55:55" hidden="1" x14ac:dyDescent="0.2">
      <c r="BC19601" s="6"/>
    </row>
    <row r="19602" spans="55:55" hidden="1" x14ac:dyDescent="0.2">
      <c r="BC19602" s="6"/>
    </row>
    <row r="19603" spans="55:55" hidden="1" x14ac:dyDescent="0.2">
      <c r="BC19603" s="6"/>
    </row>
    <row r="19604" spans="55:55" hidden="1" x14ac:dyDescent="0.2">
      <c r="BC19604" s="6"/>
    </row>
    <row r="19605" spans="55:55" hidden="1" x14ac:dyDescent="0.2">
      <c r="BC19605" s="6"/>
    </row>
    <row r="19606" spans="55:55" hidden="1" x14ac:dyDescent="0.2">
      <c r="BC19606" s="6"/>
    </row>
    <row r="19607" spans="55:55" hidden="1" x14ac:dyDescent="0.2">
      <c r="BC19607" s="6"/>
    </row>
    <row r="19608" spans="55:55" hidden="1" x14ac:dyDescent="0.2">
      <c r="BC19608" s="6"/>
    </row>
    <row r="19609" spans="55:55" hidden="1" x14ac:dyDescent="0.2">
      <c r="BC19609" s="6"/>
    </row>
    <row r="19610" spans="55:55" hidden="1" x14ac:dyDescent="0.2">
      <c r="BC19610" s="6"/>
    </row>
    <row r="19611" spans="55:55" hidden="1" x14ac:dyDescent="0.2">
      <c r="BC19611" s="6"/>
    </row>
    <row r="19612" spans="55:55" hidden="1" x14ac:dyDescent="0.2">
      <c r="BC19612" s="6"/>
    </row>
    <row r="19613" spans="55:55" hidden="1" x14ac:dyDescent="0.2">
      <c r="BC19613" s="6"/>
    </row>
    <row r="19614" spans="55:55" hidden="1" x14ac:dyDescent="0.2">
      <c r="BC19614" s="6"/>
    </row>
    <row r="19615" spans="55:55" hidden="1" x14ac:dyDescent="0.2">
      <c r="BC19615" s="6"/>
    </row>
    <row r="19616" spans="55:55" hidden="1" x14ac:dyDescent="0.2">
      <c r="BC19616" s="6"/>
    </row>
    <row r="19617" spans="55:55" hidden="1" x14ac:dyDescent="0.2">
      <c r="BC19617" s="6"/>
    </row>
    <row r="19618" spans="55:55" hidden="1" x14ac:dyDescent="0.2">
      <c r="BC19618" s="6"/>
    </row>
    <row r="19619" spans="55:55" hidden="1" x14ac:dyDescent="0.2">
      <c r="BC19619" s="6"/>
    </row>
    <row r="19620" spans="55:55" hidden="1" x14ac:dyDescent="0.2">
      <c r="BC19620" s="6"/>
    </row>
    <row r="19621" spans="55:55" hidden="1" x14ac:dyDescent="0.2">
      <c r="BC19621" s="6"/>
    </row>
    <row r="19622" spans="55:55" hidden="1" x14ac:dyDescent="0.2">
      <c r="BC19622" s="6"/>
    </row>
    <row r="19623" spans="55:55" hidden="1" x14ac:dyDescent="0.2">
      <c r="BC19623" s="6"/>
    </row>
    <row r="19624" spans="55:55" hidden="1" x14ac:dyDescent="0.2">
      <c r="BC19624" s="6"/>
    </row>
    <row r="19625" spans="55:55" hidden="1" x14ac:dyDescent="0.2">
      <c r="BC19625" s="6"/>
    </row>
    <row r="19626" spans="55:55" hidden="1" x14ac:dyDescent="0.2">
      <c r="BC19626" s="6"/>
    </row>
    <row r="19627" spans="55:55" hidden="1" x14ac:dyDescent="0.2">
      <c r="BC19627" s="6"/>
    </row>
    <row r="19628" spans="55:55" hidden="1" x14ac:dyDescent="0.2">
      <c r="BC19628" s="6"/>
    </row>
    <row r="19629" spans="55:55" hidden="1" x14ac:dyDescent="0.2">
      <c r="BC19629" s="6"/>
    </row>
    <row r="19630" spans="55:55" hidden="1" x14ac:dyDescent="0.2">
      <c r="BC19630" s="6"/>
    </row>
    <row r="19631" spans="55:55" hidden="1" x14ac:dyDescent="0.2">
      <c r="BC19631" s="6"/>
    </row>
    <row r="19632" spans="55:55" hidden="1" x14ac:dyDescent="0.2">
      <c r="BC19632" s="6"/>
    </row>
    <row r="19633" spans="55:55" hidden="1" x14ac:dyDescent="0.2">
      <c r="BC19633" s="6"/>
    </row>
    <row r="19634" spans="55:55" hidden="1" x14ac:dyDescent="0.2">
      <c r="BC19634" s="6"/>
    </row>
    <row r="19635" spans="55:55" hidden="1" x14ac:dyDescent="0.2">
      <c r="BC19635" s="6"/>
    </row>
    <row r="19636" spans="55:55" hidden="1" x14ac:dyDescent="0.2">
      <c r="BC19636" s="6"/>
    </row>
    <row r="19637" spans="55:55" hidden="1" x14ac:dyDescent="0.2">
      <c r="BC19637" s="6"/>
    </row>
    <row r="19638" spans="55:55" hidden="1" x14ac:dyDescent="0.2">
      <c r="BC19638" s="6"/>
    </row>
    <row r="19639" spans="55:55" hidden="1" x14ac:dyDescent="0.2">
      <c r="BC19639" s="6"/>
    </row>
    <row r="19640" spans="55:55" hidden="1" x14ac:dyDescent="0.2">
      <c r="BC19640" s="6"/>
    </row>
    <row r="19641" spans="55:55" hidden="1" x14ac:dyDescent="0.2">
      <c r="BC19641" s="6"/>
    </row>
    <row r="19642" spans="55:55" hidden="1" x14ac:dyDescent="0.2">
      <c r="BC19642" s="6"/>
    </row>
    <row r="19643" spans="55:55" hidden="1" x14ac:dyDescent="0.2">
      <c r="BC19643" s="6"/>
    </row>
    <row r="19644" spans="55:55" hidden="1" x14ac:dyDescent="0.2">
      <c r="BC19644" s="6"/>
    </row>
    <row r="19645" spans="55:55" hidden="1" x14ac:dyDescent="0.2">
      <c r="BC19645" s="6"/>
    </row>
    <row r="19646" spans="55:55" hidden="1" x14ac:dyDescent="0.2">
      <c r="BC19646" s="6"/>
    </row>
    <row r="19647" spans="55:55" hidden="1" x14ac:dyDescent="0.2">
      <c r="BC19647" s="6"/>
    </row>
    <row r="19648" spans="55:55" hidden="1" x14ac:dyDescent="0.2">
      <c r="BC19648" s="6"/>
    </row>
    <row r="19649" spans="55:55" hidden="1" x14ac:dyDescent="0.2">
      <c r="BC19649" s="6"/>
    </row>
    <row r="19650" spans="55:55" hidden="1" x14ac:dyDescent="0.2">
      <c r="BC19650" s="6"/>
    </row>
    <row r="19651" spans="55:55" hidden="1" x14ac:dyDescent="0.2">
      <c r="BC19651" s="6"/>
    </row>
    <row r="19652" spans="55:55" hidden="1" x14ac:dyDescent="0.2">
      <c r="BC19652" s="6"/>
    </row>
    <row r="19653" spans="55:55" hidden="1" x14ac:dyDescent="0.2">
      <c r="BC19653" s="6"/>
    </row>
    <row r="19654" spans="55:55" hidden="1" x14ac:dyDescent="0.2">
      <c r="BC19654" s="6"/>
    </row>
    <row r="19655" spans="55:55" hidden="1" x14ac:dyDescent="0.2">
      <c r="BC19655" s="6"/>
    </row>
    <row r="19656" spans="55:55" hidden="1" x14ac:dyDescent="0.2">
      <c r="BC19656" s="6"/>
    </row>
    <row r="19657" spans="55:55" hidden="1" x14ac:dyDescent="0.2">
      <c r="BC19657" s="6"/>
    </row>
    <row r="19658" spans="55:55" hidden="1" x14ac:dyDescent="0.2">
      <c r="BC19658" s="6"/>
    </row>
    <row r="19659" spans="55:55" hidden="1" x14ac:dyDescent="0.2">
      <c r="BC19659" s="6"/>
    </row>
    <row r="19660" spans="55:55" hidden="1" x14ac:dyDescent="0.2">
      <c r="BC19660" s="6"/>
    </row>
    <row r="19661" spans="55:55" hidden="1" x14ac:dyDescent="0.2">
      <c r="BC19661" s="6"/>
    </row>
    <row r="19662" spans="55:55" hidden="1" x14ac:dyDescent="0.2">
      <c r="BC19662" s="6"/>
    </row>
    <row r="19663" spans="55:55" hidden="1" x14ac:dyDescent="0.2">
      <c r="BC19663" s="6"/>
    </row>
    <row r="19664" spans="55:55" hidden="1" x14ac:dyDescent="0.2">
      <c r="BC19664" s="6"/>
    </row>
    <row r="19665" spans="55:55" hidden="1" x14ac:dyDescent="0.2">
      <c r="BC19665" s="6"/>
    </row>
    <row r="19666" spans="55:55" hidden="1" x14ac:dyDescent="0.2">
      <c r="BC19666" s="6"/>
    </row>
    <row r="19667" spans="55:55" hidden="1" x14ac:dyDescent="0.2">
      <c r="BC19667" s="6"/>
    </row>
    <row r="19668" spans="55:55" hidden="1" x14ac:dyDescent="0.2">
      <c r="BC19668" s="6"/>
    </row>
    <row r="19669" spans="55:55" hidden="1" x14ac:dyDescent="0.2">
      <c r="BC19669" s="6"/>
    </row>
    <row r="19670" spans="55:55" hidden="1" x14ac:dyDescent="0.2">
      <c r="BC19670" s="6"/>
    </row>
    <row r="19671" spans="55:55" hidden="1" x14ac:dyDescent="0.2">
      <c r="BC19671" s="6"/>
    </row>
    <row r="19672" spans="55:55" hidden="1" x14ac:dyDescent="0.2">
      <c r="BC19672" s="6"/>
    </row>
    <row r="19673" spans="55:55" hidden="1" x14ac:dyDescent="0.2">
      <c r="BC19673" s="6"/>
    </row>
    <row r="19674" spans="55:55" hidden="1" x14ac:dyDescent="0.2">
      <c r="BC19674" s="6"/>
    </row>
    <row r="19675" spans="55:55" hidden="1" x14ac:dyDescent="0.2">
      <c r="BC19675" s="6"/>
    </row>
    <row r="19676" spans="55:55" hidden="1" x14ac:dyDescent="0.2">
      <c r="BC19676" s="6"/>
    </row>
    <row r="19677" spans="55:55" hidden="1" x14ac:dyDescent="0.2">
      <c r="BC19677" s="6"/>
    </row>
    <row r="19678" spans="55:55" hidden="1" x14ac:dyDescent="0.2">
      <c r="BC19678" s="6"/>
    </row>
    <row r="19679" spans="55:55" hidden="1" x14ac:dyDescent="0.2">
      <c r="BC19679" s="6"/>
    </row>
    <row r="19680" spans="55:55" hidden="1" x14ac:dyDescent="0.2">
      <c r="BC19680" s="6"/>
    </row>
    <row r="19681" spans="55:55" hidden="1" x14ac:dyDescent="0.2">
      <c r="BC19681" s="6"/>
    </row>
    <row r="19682" spans="55:55" hidden="1" x14ac:dyDescent="0.2">
      <c r="BC19682" s="6"/>
    </row>
    <row r="19683" spans="55:55" hidden="1" x14ac:dyDescent="0.2">
      <c r="BC19683" s="6"/>
    </row>
    <row r="19684" spans="55:55" hidden="1" x14ac:dyDescent="0.2">
      <c r="BC19684" s="6"/>
    </row>
    <row r="19685" spans="55:55" hidden="1" x14ac:dyDescent="0.2">
      <c r="BC19685" s="6"/>
    </row>
    <row r="19686" spans="55:55" hidden="1" x14ac:dyDescent="0.2">
      <c r="BC19686" s="6"/>
    </row>
    <row r="19687" spans="55:55" hidden="1" x14ac:dyDescent="0.2">
      <c r="BC19687" s="6"/>
    </row>
    <row r="19688" spans="55:55" hidden="1" x14ac:dyDescent="0.2">
      <c r="BC19688" s="6"/>
    </row>
    <row r="19689" spans="55:55" hidden="1" x14ac:dyDescent="0.2">
      <c r="BC19689" s="6"/>
    </row>
    <row r="19690" spans="55:55" hidden="1" x14ac:dyDescent="0.2">
      <c r="BC19690" s="6"/>
    </row>
    <row r="19691" spans="55:55" hidden="1" x14ac:dyDescent="0.2">
      <c r="BC19691" s="6"/>
    </row>
    <row r="19692" spans="55:55" hidden="1" x14ac:dyDescent="0.2">
      <c r="BC19692" s="6"/>
    </row>
    <row r="19693" spans="55:55" hidden="1" x14ac:dyDescent="0.2">
      <c r="BC19693" s="6"/>
    </row>
    <row r="19694" spans="55:55" hidden="1" x14ac:dyDescent="0.2">
      <c r="BC19694" s="6"/>
    </row>
    <row r="19695" spans="55:55" hidden="1" x14ac:dyDescent="0.2">
      <c r="BC19695" s="6"/>
    </row>
    <row r="19696" spans="55:55" hidden="1" x14ac:dyDescent="0.2">
      <c r="BC19696" s="6"/>
    </row>
    <row r="19697" spans="55:55" hidden="1" x14ac:dyDescent="0.2">
      <c r="BC19697" s="6"/>
    </row>
    <row r="19698" spans="55:55" hidden="1" x14ac:dyDescent="0.2">
      <c r="BC19698" s="6"/>
    </row>
    <row r="19699" spans="55:55" hidden="1" x14ac:dyDescent="0.2">
      <c r="BC19699" s="6"/>
    </row>
    <row r="19700" spans="55:55" hidden="1" x14ac:dyDescent="0.2">
      <c r="BC19700" s="6"/>
    </row>
    <row r="19701" spans="55:55" hidden="1" x14ac:dyDescent="0.2">
      <c r="BC19701" s="6"/>
    </row>
    <row r="19702" spans="55:55" hidden="1" x14ac:dyDescent="0.2">
      <c r="BC19702" s="6"/>
    </row>
    <row r="19703" spans="55:55" hidden="1" x14ac:dyDescent="0.2">
      <c r="BC19703" s="6"/>
    </row>
    <row r="19704" spans="55:55" hidden="1" x14ac:dyDescent="0.2">
      <c r="BC19704" s="6"/>
    </row>
    <row r="19705" spans="55:55" hidden="1" x14ac:dyDescent="0.2">
      <c r="BC19705" s="6"/>
    </row>
    <row r="19706" spans="55:55" hidden="1" x14ac:dyDescent="0.2">
      <c r="BC19706" s="6"/>
    </row>
    <row r="19707" spans="55:55" hidden="1" x14ac:dyDescent="0.2">
      <c r="BC19707" s="6"/>
    </row>
    <row r="19708" spans="55:55" hidden="1" x14ac:dyDescent="0.2">
      <c r="BC19708" s="6"/>
    </row>
    <row r="19709" spans="55:55" hidden="1" x14ac:dyDescent="0.2">
      <c r="BC19709" s="6"/>
    </row>
    <row r="19710" spans="55:55" hidden="1" x14ac:dyDescent="0.2">
      <c r="BC19710" s="6"/>
    </row>
    <row r="19711" spans="55:55" hidden="1" x14ac:dyDescent="0.2">
      <c r="BC19711" s="6"/>
    </row>
    <row r="19712" spans="55:55" hidden="1" x14ac:dyDescent="0.2">
      <c r="BC19712" s="6"/>
    </row>
    <row r="19713" spans="55:55" hidden="1" x14ac:dyDescent="0.2">
      <c r="BC19713" s="6"/>
    </row>
    <row r="19714" spans="55:55" hidden="1" x14ac:dyDescent="0.2">
      <c r="BC19714" s="6"/>
    </row>
    <row r="19715" spans="55:55" hidden="1" x14ac:dyDescent="0.2">
      <c r="BC19715" s="6"/>
    </row>
    <row r="19716" spans="55:55" hidden="1" x14ac:dyDescent="0.2">
      <c r="BC19716" s="6"/>
    </row>
    <row r="19717" spans="55:55" hidden="1" x14ac:dyDescent="0.2">
      <c r="BC19717" s="6"/>
    </row>
    <row r="19718" spans="55:55" hidden="1" x14ac:dyDescent="0.2">
      <c r="BC19718" s="6"/>
    </row>
    <row r="19719" spans="55:55" hidden="1" x14ac:dyDescent="0.2">
      <c r="BC19719" s="6"/>
    </row>
    <row r="19720" spans="55:55" hidden="1" x14ac:dyDescent="0.2">
      <c r="BC19720" s="6"/>
    </row>
    <row r="19721" spans="55:55" hidden="1" x14ac:dyDescent="0.2">
      <c r="BC19721" s="6"/>
    </row>
    <row r="19722" spans="55:55" hidden="1" x14ac:dyDescent="0.2">
      <c r="BC19722" s="6"/>
    </row>
    <row r="19723" spans="55:55" hidden="1" x14ac:dyDescent="0.2">
      <c r="BC19723" s="6"/>
    </row>
    <row r="19724" spans="55:55" hidden="1" x14ac:dyDescent="0.2">
      <c r="BC19724" s="6"/>
    </row>
    <row r="19725" spans="55:55" hidden="1" x14ac:dyDescent="0.2">
      <c r="BC19725" s="6"/>
    </row>
    <row r="19726" spans="55:55" hidden="1" x14ac:dyDescent="0.2">
      <c r="BC19726" s="6"/>
    </row>
    <row r="19727" spans="55:55" hidden="1" x14ac:dyDescent="0.2">
      <c r="BC19727" s="6"/>
    </row>
    <row r="19728" spans="55:55" hidden="1" x14ac:dyDescent="0.2">
      <c r="BC19728" s="6"/>
    </row>
    <row r="19729" spans="55:55" hidden="1" x14ac:dyDescent="0.2">
      <c r="BC19729" s="6"/>
    </row>
    <row r="19730" spans="55:55" hidden="1" x14ac:dyDescent="0.2">
      <c r="BC19730" s="6"/>
    </row>
    <row r="19731" spans="55:55" hidden="1" x14ac:dyDescent="0.2">
      <c r="BC19731" s="6"/>
    </row>
    <row r="19732" spans="55:55" hidden="1" x14ac:dyDescent="0.2">
      <c r="BC19732" s="6"/>
    </row>
    <row r="19733" spans="55:55" hidden="1" x14ac:dyDescent="0.2">
      <c r="BC19733" s="6"/>
    </row>
    <row r="19734" spans="55:55" hidden="1" x14ac:dyDescent="0.2">
      <c r="BC19734" s="6"/>
    </row>
    <row r="19735" spans="55:55" hidden="1" x14ac:dyDescent="0.2">
      <c r="BC19735" s="6"/>
    </row>
    <row r="19736" spans="55:55" hidden="1" x14ac:dyDescent="0.2">
      <c r="BC19736" s="6"/>
    </row>
    <row r="19737" spans="55:55" hidden="1" x14ac:dyDescent="0.2">
      <c r="BC19737" s="6"/>
    </row>
    <row r="19738" spans="55:55" hidden="1" x14ac:dyDescent="0.2">
      <c r="BC19738" s="6"/>
    </row>
    <row r="19739" spans="55:55" hidden="1" x14ac:dyDescent="0.2">
      <c r="BC19739" s="6"/>
    </row>
    <row r="19740" spans="55:55" hidden="1" x14ac:dyDescent="0.2">
      <c r="BC19740" s="6"/>
    </row>
    <row r="19741" spans="55:55" hidden="1" x14ac:dyDescent="0.2">
      <c r="BC19741" s="6"/>
    </row>
    <row r="19742" spans="55:55" hidden="1" x14ac:dyDescent="0.2">
      <c r="BC19742" s="6"/>
    </row>
    <row r="19743" spans="55:55" hidden="1" x14ac:dyDescent="0.2">
      <c r="BC19743" s="6"/>
    </row>
    <row r="19744" spans="55:55" hidden="1" x14ac:dyDescent="0.2">
      <c r="BC19744" s="6"/>
    </row>
    <row r="19745" spans="55:55" hidden="1" x14ac:dyDescent="0.2">
      <c r="BC19745" s="6"/>
    </row>
    <row r="19746" spans="55:55" hidden="1" x14ac:dyDescent="0.2">
      <c r="BC19746" s="6"/>
    </row>
    <row r="19747" spans="55:55" hidden="1" x14ac:dyDescent="0.2">
      <c r="BC19747" s="6"/>
    </row>
    <row r="19748" spans="55:55" hidden="1" x14ac:dyDescent="0.2">
      <c r="BC19748" s="6"/>
    </row>
    <row r="19749" spans="55:55" hidden="1" x14ac:dyDescent="0.2">
      <c r="BC19749" s="6"/>
    </row>
    <row r="19750" spans="55:55" hidden="1" x14ac:dyDescent="0.2">
      <c r="BC19750" s="6"/>
    </row>
    <row r="19751" spans="55:55" hidden="1" x14ac:dyDescent="0.2">
      <c r="BC19751" s="6"/>
    </row>
    <row r="19752" spans="55:55" hidden="1" x14ac:dyDescent="0.2">
      <c r="BC19752" s="6"/>
    </row>
    <row r="19753" spans="55:55" hidden="1" x14ac:dyDescent="0.2">
      <c r="BC19753" s="6"/>
    </row>
    <row r="19754" spans="55:55" hidden="1" x14ac:dyDescent="0.2">
      <c r="BC19754" s="6"/>
    </row>
    <row r="19755" spans="55:55" hidden="1" x14ac:dyDescent="0.2">
      <c r="BC19755" s="6"/>
    </row>
    <row r="19756" spans="55:55" hidden="1" x14ac:dyDescent="0.2">
      <c r="BC19756" s="6"/>
    </row>
    <row r="19757" spans="55:55" hidden="1" x14ac:dyDescent="0.2">
      <c r="BC19757" s="6"/>
    </row>
    <row r="19758" spans="55:55" hidden="1" x14ac:dyDescent="0.2">
      <c r="BC19758" s="6"/>
    </row>
    <row r="19759" spans="55:55" hidden="1" x14ac:dyDescent="0.2">
      <c r="BC19759" s="6"/>
    </row>
    <row r="19760" spans="55:55" hidden="1" x14ac:dyDescent="0.2">
      <c r="BC19760" s="6"/>
    </row>
    <row r="19761" spans="55:55" hidden="1" x14ac:dyDescent="0.2">
      <c r="BC19761" s="6"/>
    </row>
    <row r="19762" spans="55:55" hidden="1" x14ac:dyDescent="0.2">
      <c r="BC19762" s="6"/>
    </row>
    <row r="19763" spans="55:55" hidden="1" x14ac:dyDescent="0.2">
      <c r="BC19763" s="6"/>
    </row>
    <row r="19764" spans="55:55" hidden="1" x14ac:dyDescent="0.2">
      <c r="BC19764" s="6"/>
    </row>
    <row r="19765" spans="55:55" hidden="1" x14ac:dyDescent="0.2">
      <c r="BC19765" s="6"/>
    </row>
    <row r="19766" spans="55:55" hidden="1" x14ac:dyDescent="0.2">
      <c r="BC19766" s="6"/>
    </row>
    <row r="19767" spans="55:55" hidden="1" x14ac:dyDescent="0.2">
      <c r="BC19767" s="6"/>
    </row>
    <row r="19768" spans="55:55" hidden="1" x14ac:dyDescent="0.2">
      <c r="BC19768" s="6"/>
    </row>
    <row r="19769" spans="55:55" hidden="1" x14ac:dyDescent="0.2">
      <c r="BC19769" s="6"/>
    </row>
    <row r="19770" spans="55:55" hidden="1" x14ac:dyDescent="0.2">
      <c r="BC19770" s="6"/>
    </row>
    <row r="19771" spans="55:55" hidden="1" x14ac:dyDescent="0.2">
      <c r="BC19771" s="6"/>
    </row>
    <row r="19772" spans="55:55" hidden="1" x14ac:dyDescent="0.2">
      <c r="BC19772" s="6"/>
    </row>
    <row r="19773" spans="55:55" hidden="1" x14ac:dyDescent="0.2">
      <c r="BC19773" s="6"/>
    </row>
    <row r="19774" spans="55:55" hidden="1" x14ac:dyDescent="0.2">
      <c r="BC19774" s="6"/>
    </row>
    <row r="19775" spans="55:55" hidden="1" x14ac:dyDescent="0.2">
      <c r="BC19775" s="6"/>
    </row>
    <row r="19776" spans="55:55" hidden="1" x14ac:dyDescent="0.2">
      <c r="BC19776" s="6"/>
    </row>
    <row r="19777" spans="55:55" hidden="1" x14ac:dyDescent="0.2">
      <c r="BC19777" s="6"/>
    </row>
    <row r="19778" spans="55:55" hidden="1" x14ac:dyDescent="0.2">
      <c r="BC19778" s="6"/>
    </row>
    <row r="19779" spans="55:55" hidden="1" x14ac:dyDescent="0.2">
      <c r="BC19779" s="6"/>
    </row>
    <row r="19780" spans="55:55" hidden="1" x14ac:dyDescent="0.2">
      <c r="BC19780" s="6"/>
    </row>
    <row r="19781" spans="55:55" hidden="1" x14ac:dyDescent="0.2">
      <c r="BC19781" s="6"/>
    </row>
    <row r="19782" spans="55:55" hidden="1" x14ac:dyDescent="0.2">
      <c r="BC19782" s="6"/>
    </row>
    <row r="19783" spans="55:55" hidden="1" x14ac:dyDescent="0.2">
      <c r="BC19783" s="6"/>
    </row>
    <row r="19784" spans="55:55" hidden="1" x14ac:dyDescent="0.2">
      <c r="BC19784" s="6"/>
    </row>
    <row r="19785" spans="55:55" hidden="1" x14ac:dyDescent="0.2">
      <c r="BC19785" s="6"/>
    </row>
    <row r="19786" spans="55:55" hidden="1" x14ac:dyDescent="0.2">
      <c r="BC19786" s="6"/>
    </row>
    <row r="19787" spans="55:55" hidden="1" x14ac:dyDescent="0.2">
      <c r="BC19787" s="6"/>
    </row>
    <row r="19788" spans="55:55" hidden="1" x14ac:dyDescent="0.2">
      <c r="BC19788" s="6"/>
    </row>
    <row r="19789" spans="55:55" hidden="1" x14ac:dyDescent="0.2">
      <c r="BC19789" s="6"/>
    </row>
    <row r="19790" spans="55:55" hidden="1" x14ac:dyDescent="0.2">
      <c r="BC19790" s="6"/>
    </row>
    <row r="19791" spans="55:55" hidden="1" x14ac:dyDescent="0.2">
      <c r="BC19791" s="6"/>
    </row>
    <row r="19792" spans="55:55" hidden="1" x14ac:dyDescent="0.2">
      <c r="BC19792" s="6"/>
    </row>
    <row r="19793" spans="55:55" hidden="1" x14ac:dyDescent="0.2">
      <c r="BC19793" s="6"/>
    </row>
    <row r="19794" spans="55:55" hidden="1" x14ac:dyDescent="0.2">
      <c r="BC19794" s="6"/>
    </row>
    <row r="19795" spans="55:55" hidden="1" x14ac:dyDescent="0.2">
      <c r="BC19795" s="6"/>
    </row>
    <row r="19796" spans="55:55" hidden="1" x14ac:dyDescent="0.2">
      <c r="BC19796" s="6"/>
    </row>
    <row r="19797" spans="55:55" hidden="1" x14ac:dyDescent="0.2">
      <c r="BC19797" s="6"/>
    </row>
    <row r="19798" spans="55:55" hidden="1" x14ac:dyDescent="0.2">
      <c r="BC19798" s="6"/>
    </row>
    <row r="19799" spans="55:55" hidden="1" x14ac:dyDescent="0.2">
      <c r="BC19799" s="6"/>
    </row>
    <row r="19800" spans="55:55" hidden="1" x14ac:dyDescent="0.2">
      <c r="BC19800" s="6"/>
    </row>
    <row r="19801" spans="55:55" hidden="1" x14ac:dyDescent="0.2">
      <c r="BC19801" s="6"/>
    </row>
    <row r="19802" spans="55:55" hidden="1" x14ac:dyDescent="0.2">
      <c r="BC19802" s="6"/>
    </row>
    <row r="19803" spans="55:55" hidden="1" x14ac:dyDescent="0.2">
      <c r="BC19803" s="6"/>
    </row>
    <row r="19804" spans="55:55" hidden="1" x14ac:dyDescent="0.2">
      <c r="BC19804" s="6"/>
    </row>
    <row r="19805" spans="55:55" hidden="1" x14ac:dyDescent="0.2">
      <c r="BC19805" s="6"/>
    </row>
    <row r="19806" spans="55:55" hidden="1" x14ac:dyDescent="0.2">
      <c r="BC19806" s="6"/>
    </row>
    <row r="19807" spans="55:55" hidden="1" x14ac:dyDescent="0.2">
      <c r="BC19807" s="6"/>
    </row>
    <row r="19808" spans="55:55" hidden="1" x14ac:dyDescent="0.2">
      <c r="BC19808" s="6"/>
    </row>
    <row r="19809" spans="55:55" hidden="1" x14ac:dyDescent="0.2">
      <c r="BC19809" s="6"/>
    </row>
    <row r="19810" spans="55:55" hidden="1" x14ac:dyDescent="0.2">
      <c r="BC19810" s="6"/>
    </row>
    <row r="19811" spans="55:55" hidden="1" x14ac:dyDescent="0.2">
      <c r="BC19811" s="6"/>
    </row>
    <row r="19812" spans="55:55" hidden="1" x14ac:dyDescent="0.2">
      <c r="BC19812" s="6"/>
    </row>
    <row r="19813" spans="55:55" hidden="1" x14ac:dyDescent="0.2">
      <c r="BC19813" s="6"/>
    </row>
    <row r="19814" spans="55:55" hidden="1" x14ac:dyDescent="0.2">
      <c r="BC19814" s="6"/>
    </row>
    <row r="19815" spans="55:55" hidden="1" x14ac:dyDescent="0.2">
      <c r="BC19815" s="6"/>
    </row>
    <row r="19816" spans="55:55" hidden="1" x14ac:dyDescent="0.2">
      <c r="BC19816" s="6"/>
    </row>
    <row r="19817" spans="55:55" hidden="1" x14ac:dyDescent="0.2">
      <c r="BC19817" s="6"/>
    </row>
    <row r="19818" spans="55:55" hidden="1" x14ac:dyDescent="0.2">
      <c r="BC19818" s="6"/>
    </row>
    <row r="19819" spans="55:55" hidden="1" x14ac:dyDescent="0.2">
      <c r="BC19819" s="6"/>
    </row>
    <row r="19820" spans="55:55" hidden="1" x14ac:dyDescent="0.2">
      <c r="BC19820" s="6"/>
    </row>
    <row r="19821" spans="55:55" hidden="1" x14ac:dyDescent="0.2">
      <c r="BC19821" s="6"/>
    </row>
    <row r="19822" spans="55:55" hidden="1" x14ac:dyDescent="0.2">
      <c r="BC19822" s="6"/>
    </row>
    <row r="19823" spans="55:55" hidden="1" x14ac:dyDescent="0.2">
      <c r="BC19823" s="6"/>
    </row>
    <row r="19824" spans="55:55" hidden="1" x14ac:dyDescent="0.2">
      <c r="BC19824" s="6"/>
    </row>
    <row r="19825" spans="55:55" hidden="1" x14ac:dyDescent="0.2">
      <c r="BC19825" s="6"/>
    </row>
    <row r="19826" spans="55:55" hidden="1" x14ac:dyDescent="0.2">
      <c r="BC19826" s="6"/>
    </row>
    <row r="19827" spans="55:55" hidden="1" x14ac:dyDescent="0.2">
      <c r="BC19827" s="6"/>
    </row>
    <row r="19828" spans="55:55" hidden="1" x14ac:dyDescent="0.2">
      <c r="BC19828" s="6"/>
    </row>
    <row r="19829" spans="55:55" hidden="1" x14ac:dyDescent="0.2">
      <c r="BC19829" s="6"/>
    </row>
    <row r="19830" spans="55:55" hidden="1" x14ac:dyDescent="0.2">
      <c r="BC19830" s="6"/>
    </row>
    <row r="19831" spans="55:55" hidden="1" x14ac:dyDescent="0.2">
      <c r="BC19831" s="6"/>
    </row>
    <row r="19832" spans="55:55" hidden="1" x14ac:dyDescent="0.2">
      <c r="BC19832" s="6"/>
    </row>
    <row r="19833" spans="55:55" hidden="1" x14ac:dyDescent="0.2">
      <c r="BC19833" s="6"/>
    </row>
    <row r="19834" spans="55:55" hidden="1" x14ac:dyDescent="0.2">
      <c r="BC19834" s="6"/>
    </row>
    <row r="19835" spans="55:55" hidden="1" x14ac:dyDescent="0.2">
      <c r="BC19835" s="6"/>
    </row>
    <row r="19836" spans="55:55" hidden="1" x14ac:dyDescent="0.2">
      <c r="BC19836" s="6"/>
    </row>
    <row r="19837" spans="55:55" hidden="1" x14ac:dyDescent="0.2">
      <c r="BC19837" s="6"/>
    </row>
    <row r="19838" spans="55:55" hidden="1" x14ac:dyDescent="0.2">
      <c r="BC19838" s="6"/>
    </row>
    <row r="19839" spans="55:55" hidden="1" x14ac:dyDescent="0.2">
      <c r="BC19839" s="6"/>
    </row>
    <row r="19840" spans="55:55" hidden="1" x14ac:dyDescent="0.2">
      <c r="BC19840" s="6"/>
    </row>
    <row r="19841" spans="55:55" hidden="1" x14ac:dyDescent="0.2">
      <c r="BC19841" s="6"/>
    </row>
    <row r="19842" spans="55:55" hidden="1" x14ac:dyDescent="0.2">
      <c r="BC19842" s="6"/>
    </row>
    <row r="19843" spans="55:55" hidden="1" x14ac:dyDescent="0.2">
      <c r="BC19843" s="6"/>
    </row>
    <row r="19844" spans="55:55" hidden="1" x14ac:dyDescent="0.2">
      <c r="BC19844" s="6"/>
    </row>
    <row r="19845" spans="55:55" hidden="1" x14ac:dyDescent="0.2">
      <c r="BC19845" s="6"/>
    </row>
    <row r="19846" spans="55:55" hidden="1" x14ac:dyDescent="0.2">
      <c r="BC19846" s="6"/>
    </row>
    <row r="19847" spans="55:55" hidden="1" x14ac:dyDescent="0.2">
      <c r="BC19847" s="6"/>
    </row>
    <row r="19848" spans="55:55" hidden="1" x14ac:dyDescent="0.2">
      <c r="BC19848" s="6"/>
    </row>
    <row r="19849" spans="55:55" hidden="1" x14ac:dyDescent="0.2">
      <c r="BC19849" s="6"/>
    </row>
    <row r="19850" spans="55:55" hidden="1" x14ac:dyDescent="0.2">
      <c r="BC19850" s="6"/>
    </row>
    <row r="19851" spans="55:55" hidden="1" x14ac:dyDescent="0.2">
      <c r="BC19851" s="6"/>
    </row>
    <row r="19852" spans="55:55" hidden="1" x14ac:dyDescent="0.2">
      <c r="BC19852" s="6"/>
    </row>
    <row r="19853" spans="55:55" hidden="1" x14ac:dyDescent="0.2">
      <c r="BC19853" s="6"/>
    </row>
    <row r="19854" spans="55:55" hidden="1" x14ac:dyDescent="0.2">
      <c r="BC19854" s="6"/>
    </row>
    <row r="19855" spans="55:55" hidden="1" x14ac:dyDescent="0.2">
      <c r="BC19855" s="6"/>
    </row>
    <row r="19856" spans="55:55" hidden="1" x14ac:dyDescent="0.2">
      <c r="BC19856" s="6"/>
    </row>
    <row r="19857" spans="55:55" hidden="1" x14ac:dyDescent="0.2">
      <c r="BC19857" s="6"/>
    </row>
    <row r="19858" spans="55:55" hidden="1" x14ac:dyDescent="0.2">
      <c r="BC19858" s="6"/>
    </row>
    <row r="19859" spans="55:55" hidden="1" x14ac:dyDescent="0.2">
      <c r="BC19859" s="6"/>
    </row>
    <row r="19860" spans="55:55" hidden="1" x14ac:dyDescent="0.2">
      <c r="BC19860" s="6"/>
    </row>
    <row r="19861" spans="55:55" hidden="1" x14ac:dyDescent="0.2">
      <c r="BC19861" s="6"/>
    </row>
    <row r="19862" spans="55:55" hidden="1" x14ac:dyDescent="0.2">
      <c r="BC19862" s="6"/>
    </row>
    <row r="19863" spans="55:55" hidden="1" x14ac:dyDescent="0.2">
      <c r="BC19863" s="6"/>
    </row>
    <row r="19864" spans="55:55" hidden="1" x14ac:dyDescent="0.2">
      <c r="BC19864" s="6"/>
    </row>
    <row r="19865" spans="55:55" hidden="1" x14ac:dyDescent="0.2">
      <c r="BC19865" s="6"/>
    </row>
    <row r="19866" spans="55:55" hidden="1" x14ac:dyDescent="0.2">
      <c r="BC19866" s="6"/>
    </row>
    <row r="19867" spans="55:55" hidden="1" x14ac:dyDescent="0.2">
      <c r="BC19867" s="6"/>
    </row>
    <row r="19868" spans="55:55" hidden="1" x14ac:dyDescent="0.2">
      <c r="BC19868" s="6"/>
    </row>
    <row r="19869" spans="55:55" hidden="1" x14ac:dyDescent="0.2">
      <c r="BC19869" s="6"/>
    </row>
    <row r="19870" spans="55:55" hidden="1" x14ac:dyDescent="0.2">
      <c r="BC19870" s="6"/>
    </row>
    <row r="19871" spans="55:55" hidden="1" x14ac:dyDescent="0.2">
      <c r="BC19871" s="6"/>
    </row>
    <row r="19872" spans="55:55" hidden="1" x14ac:dyDescent="0.2">
      <c r="BC19872" s="6"/>
    </row>
    <row r="19873" spans="55:55" hidden="1" x14ac:dyDescent="0.2">
      <c r="BC19873" s="6"/>
    </row>
    <row r="19874" spans="55:55" hidden="1" x14ac:dyDescent="0.2">
      <c r="BC19874" s="6"/>
    </row>
    <row r="19875" spans="55:55" hidden="1" x14ac:dyDescent="0.2">
      <c r="BC19875" s="6"/>
    </row>
    <row r="19876" spans="55:55" hidden="1" x14ac:dyDescent="0.2">
      <c r="BC19876" s="6"/>
    </row>
    <row r="19877" spans="55:55" hidden="1" x14ac:dyDescent="0.2">
      <c r="BC19877" s="6"/>
    </row>
    <row r="19878" spans="55:55" hidden="1" x14ac:dyDescent="0.2">
      <c r="BC19878" s="6"/>
    </row>
    <row r="19879" spans="55:55" hidden="1" x14ac:dyDescent="0.2">
      <c r="BC19879" s="6"/>
    </row>
    <row r="19880" spans="55:55" hidden="1" x14ac:dyDescent="0.2">
      <c r="BC19880" s="6"/>
    </row>
    <row r="19881" spans="55:55" hidden="1" x14ac:dyDescent="0.2">
      <c r="BC19881" s="6"/>
    </row>
    <row r="19882" spans="55:55" hidden="1" x14ac:dyDescent="0.2">
      <c r="BC19882" s="6"/>
    </row>
    <row r="19883" spans="55:55" hidden="1" x14ac:dyDescent="0.2">
      <c r="BC19883" s="6"/>
    </row>
    <row r="19884" spans="55:55" hidden="1" x14ac:dyDescent="0.2">
      <c r="BC19884" s="6"/>
    </row>
    <row r="19885" spans="55:55" hidden="1" x14ac:dyDescent="0.2">
      <c r="BC19885" s="6"/>
    </row>
    <row r="19886" spans="55:55" hidden="1" x14ac:dyDescent="0.2">
      <c r="BC19886" s="6"/>
    </row>
    <row r="19887" spans="55:55" hidden="1" x14ac:dyDescent="0.2">
      <c r="BC19887" s="6"/>
    </row>
    <row r="19888" spans="55:55" hidden="1" x14ac:dyDescent="0.2">
      <c r="BC19888" s="6"/>
    </row>
    <row r="19889" spans="55:55" hidden="1" x14ac:dyDescent="0.2">
      <c r="BC19889" s="6"/>
    </row>
    <row r="19890" spans="55:55" hidden="1" x14ac:dyDescent="0.2">
      <c r="BC19890" s="6"/>
    </row>
    <row r="19891" spans="55:55" hidden="1" x14ac:dyDescent="0.2">
      <c r="BC19891" s="6"/>
    </row>
    <row r="19892" spans="55:55" hidden="1" x14ac:dyDescent="0.2">
      <c r="BC19892" s="6"/>
    </row>
    <row r="19893" spans="55:55" hidden="1" x14ac:dyDescent="0.2">
      <c r="BC19893" s="6"/>
    </row>
    <row r="19894" spans="55:55" hidden="1" x14ac:dyDescent="0.2">
      <c r="BC19894" s="6"/>
    </row>
    <row r="19895" spans="55:55" hidden="1" x14ac:dyDescent="0.2">
      <c r="BC19895" s="6"/>
    </row>
    <row r="19896" spans="55:55" hidden="1" x14ac:dyDescent="0.2">
      <c r="BC19896" s="6"/>
    </row>
    <row r="19897" spans="55:55" hidden="1" x14ac:dyDescent="0.2">
      <c r="BC19897" s="6"/>
    </row>
    <row r="19898" spans="55:55" hidden="1" x14ac:dyDescent="0.2">
      <c r="BC19898" s="6"/>
    </row>
    <row r="19899" spans="55:55" hidden="1" x14ac:dyDescent="0.2">
      <c r="BC19899" s="6"/>
    </row>
    <row r="19900" spans="55:55" hidden="1" x14ac:dyDescent="0.2">
      <c r="BC19900" s="6"/>
    </row>
    <row r="19901" spans="55:55" hidden="1" x14ac:dyDescent="0.2">
      <c r="BC19901" s="6"/>
    </row>
    <row r="19902" spans="55:55" hidden="1" x14ac:dyDescent="0.2">
      <c r="BC19902" s="6"/>
    </row>
    <row r="19903" spans="55:55" hidden="1" x14ac:dyDescent="0.2">
      <c r="BC19903" s="6"/>
    </row>
    <row r="19904" spans="55:55" hidden="1" x14ac:dyDescent="0.2">
      <c r="BC19904" s="6"/>
    </row>
    <row r="19905" spans="55:55" hidden="1" x14ac:dyDescent="0.2">
      <c r="BC19905" s="6"/>
    </row>
    <row r="19906" spans="55:55" hidden="1" x14ac:dyDescent="0.2">
      <c r="BC19906" s="6"/>
    </row>
    <row r="19907" spans="55:55" hidden="1" x14ac:dyDescent="0.2">
      <c r="BC19907" s="6"/>
    </row>
    <row r="19908" spans="55:55" hidden="1" x14ac:dyDescent="0.2">
      <c r="BC19908" s="6"/>
    </row>
    <row r="19909" spans="55:55" hidden="1" x14ac:dyDescent="0.2">
      <c r="BC19909" s="6"/>
    </row>
    <row r="19910" spans="55:55" hidden="1" x14ac:dyDescent="0.2">
      <c r="BC19910" s="6"/>
    </row>
    <row r="19911" spans="55:55" hidden="1" x14ac:dyDescent="0.2">
      <c r="BC19911" s="6"/>
    </row>
    <row r="19912" spans="55:55" hidden="1" x14ac:dyDescent="0.2">
      <c r="BC19912" s="6"/>
    </row>
    <row r="19913" spans="55:55" hidden="1" x14ac:dyDescent="0.2">
      <c r="BC19913" s="6"/>
    </row>
    <row r="19914" spans="55:55" hidden="1" x14ac:dyDescent="0.2">
      <c r="BC19914" s="6"/>
    </row>
    <row r="19915" spans="55:55" hidden="1" x14ac:dyDescent="0.2">
      <c r="BC19915" s="6"/>
    </row>
    <row r="19916" spans="55:55" hidden="1" x14ac:dyDescent="0.2">
      <c r="BC19916" s="6"/>
    </row>
    <row r="19917" spans="55:55" hidden="1" x14ac:dyDescent="0.2">
      <c r="BC19917" s="6"/>
    </row>
    <row r="19918" spans="55:55" hidden="1" x14ac:dyDescent="0.2">
      <c r="BC19918" s="6"/>
    </row>
    <row r="19919" spans="55:55" hidden="1" x14ac:dyDescent="0.2">
      <c r="BC19919" s="6"/>
    </row>
    <row r="19920" spans="55:55" hidden="1" x14ac:dyDescent="0.2">
      <c r="BC19920" s="6"/>
    </row>
    <row r="19921" spans="55:55" hidden="1" x14ac:dyDescent="0.2">
      <c r="BC19921" s="6"/>
    </row>
    <row r="19922" spans="55:55" hidden="1" x14ac:dyDescent="0.2">
      <c r="BC19922" s="6"/>
    </row>
    <row r="19923" spans="55:55" hidden="1" x14ac:dyDescent="0.2">
      <c r="BC19923" s="6"/>
    </row>
    <row r="19924" spans="55:55" hidden="1" x14ac:dyDescent="0.2">
      <c r="BC19924" s="6"/>
    </row>
    <row r="19925" spans="55:55" hidden="1" x14ac:dyDescent="0.2">
      <c r="BC19925" s="6"/>
    </row>
    <row r="19926" spans="55:55" hidden="1" x14ac:dyDescent="0.2">
      <c r="BC19926" s="6"/>
    </row>
    <row r="19927" spans="55:55" hidden="1" x14ac:dyDescent="0.2">
      <c r="BC19927" s="6"/>
    </row>
    <row r="19928" spans="55:55" hidden="1" x14ac:dyDescent="0.2">
      <c r="BC19928" s="6"/>
    </row>
    <row r="19929" spans="55:55" hidden="1" x14ac:dyDescent="0.2">
      <c r="BC19929" s="6"/>
    </row>
    <row r="19930" spans="55:55" hidden="1" x14ac:dyDescent="0.2">
      <c r="BC19930" s="6"/>
    </row>
    <row r="19931" spans="55:55" hidden="1" x14ac:dyDescent="0.2">
      <c r="BC19931" s="6"/>
    </row>
    <row r="19932" spans="55:55" hidden="1" x14ac:dyDescent="0.2">
      <c r="BC19932" s="6"/>
    </row>
    <row r="19933" spans="55:55" hidden="1" x14ac:dyDescent="0.2">
      <c r="BC19933" s="6"/>
    </row>
    <row r="19934" spans="55:55" hidden="1" x14ac:dyDescent="0.2">
      <c r="BC19934" s="6"/>
    </row>
    <row r="19935" spans="55:55" hidden="1" x14ac:dyDescent="0.2">
      <c r="BC19935" s="6"/>
    </row>
    <row r="19936" spans="55:55" hidden="1" x14ac:dyDescent="0.2">
      <c r="BC19936" s="6"/>
    </row>
    <row r="19937" spans="55:55" hidden="1" x14ac:dyDescent="0.2">
      <c r="BC19937" s="6"/>
    </row>
    <row r="19938" spans="55:55" hidden="1" x14ac:dyDescent="0.2">
      <c r="BC19938" s="6"/>
    </row>
    <row r="19939" spans="55:55" hidden="1" x14ac:dyDescent="0.2">
      <c r="BC19939" s="6"/>
    </row>
    <row r="19940" spans="55:55" hidden="1" x14ac:dyDescent="0.2">
      <c r="BC19940" s="6"/>
    </row>
    <row r="19941" spans="55:55" hidden="1" x14ac:dyDescent="0.2">
      <c r="BC19941" s="6"/>
    </row>
    <row r="19942" spans="55:55" hidden="1" x14ac:dyDescent="0.2">
      <c r="BC19942" s="6"/>
    </row>
    <row r="19943" spans="55:55" hidden="1" x14ac:dyDescent="0.2">
      <c r="BC19943" s="6"/>
    </row>
    <row r="19944" spans="55:55" hidden="1" x14ac:dyDescent="0.2">
      <c r="BC19944" s="6"/>
    </row>
    <row r="19945" spans="55:55" hidden="1" x14ac:dyDescent="0.2">
      <c r="BC19945" s="6"/>
    </row>
    <row r="19946" spans="55:55" hidden="1" x14ac:dyDescent="0.2">
      <c r="BC19946" s="6"/>
    </row>
    <row r="19947" spans="55:55" hidden="1" x14ac:dyDescent="0.2">
      <c r="BC19947" s="6"/>
    </row>
    <row r="19948" spans="55:55" hidden="1" x14ac:dyDescent="0.2">
      <c r="BC19948" s="6"/>
    </row>
    <row r="19949" spans="55:55" hidden="1" x14ac:dyDescent="0.2">
      <c r="BC19949" s="6"/>
    </row>
    <row r="19950" spans="55:55" hidden="1" x14ac:dyDescent="0.2">
      <c r="BC19950" s="6"/>
    </row>
    <row r="19951" spans="55:55" hidden="1" x14ac:dyDescent="0.2">
      <c r="BC19951" s="6"/>
    </row>
    <row r="19952" spans="55:55" hidden="1" x14ac:dyDescent="0.2">
      <c r="BC19952" s="6"/>
    </row>
    <row r="19953" spans="55:55" hidden="1" x14ac:dyDescent="0.2">
      <c r="BC19953" s="6"/>
    </row>
    <row r="19954" spans="55:55" hidden="1" x14ac:dyDescent="0.2">
      <c r="BC19954" s="6"/>
    </row>
    <row r="19955" spans="55:55" hidden="1" x14ac:dyDescent="0.2">
      <c r="BC19955" s="6"/>
    </row>
    <row r="19956" spans="55:55" hidden="1" x14ac:dyDescent="0.2">
      <c r="BC19956" s="6"/>
    </row>
    <row r="19957" spans="55:55" hidden="1" x14ac:dyDescent="0.2">
      <c r="BC19957" s="6"/>
    </row>
    <row r="19958" spans="55:55" hidden="1" x14ac:dyDescent="0.2">
      <c r="BC19958" s="6"/>
    </row>
    <row r="19959" spans="55:55" hidden="1" x14ac:dyDescent="0.2">
      <c r="BC19959" s="6"/>
    </row>
    <row r="19960" spans="55:55" hidden="1" x14ac:dyDescent="0.2">
      <c r="BC19960" s="6"/>
    </row>
    <row r="19961" spans="55:55" hidden="1" x14ac:dyDescent="0.2">
      <c r="BC19961" s="6"/>
    </row>
    <row r="19962" spans="55:55" hidden="1" x14ac:dyDescent="0.2">
      <c r="BC19962" s="6"/>
    </row>
    <row r="19963" spans="55:55" hidden="1" x14ac:dyDescent="0.2">
      <c r="BC19963" s="6"/>
    </row>
    <row r="19964" spans="55:55" hidden="1" x14ac:dyDescent="0.2">
      <c r="BC19964" s="6"/>
    </row>
    <row r="19965" spans="55:55" hidden="1" x14ac:dyDescent="0.2">
      <c r="BC19965" s="6"/>
    </row>
    <row r="19966" spans="55:55" hidden="1" x14ac:dyDescent="0.2">
      <c r="BC19966" s="6"/>
    </row>
    <row r="19967" spans="55:55" hidden="1" x14ac:dyDescent="0.2">
      <c r="BC19967" s="6"/>
    </row>
    <row r="19968" spans="55:55" hidden="1" x14ac:dyDescent="0.2">
      <c r="BC19968" s="6"/>
    </row>
    <row r="19969" spans="55:55" hidden="1" x14ac:dyDescent="0.2">
      <c r="BC19969" s="6"/>
    </row>
    <row r="19970" spans="55:55" hidden="1" x14ac:dyDescent="0.2">
      <c r="BC19970" s="6"/>
    </row>
    <row r="19971" spans="55:55" hidden="1" x14ac:dyDescent="0.2">
      <c r="BC19971" s="6"/>
    </row>
    <row r="19972" spans="55:55" hidden="1" x14ac:dyDescent="0.2">
      <c r="BC19972" s="6"/>
    </row>
    <row r="19973" spans="55:55" hidden="1" x14ac:dyDescent="0.2">
      <c r="BC19973" s="6"/>
    </row>
    <row r="19974" spans="55:55" hidden="1" x14ac:dyDescent="0.2">
      <c r="BC19974" s="6"/>
    </row>
    <row r="19975" spans="55:55" hidden="1" x14ac:dyDescent="0.2">
      <c r="BC19975" s="6"/>
    </row>
    <row r="19976" spans="55:55" hidden="1" x14ac:dyDescent="0.2">
      <c r="BC19976" s="6"/>
    </row>
    <row r="19977" spans="55:55" hidden="1" x14ac:dyDescent="0.2">
      <c r="BC19977" s="6"/>
    </row>
    <row r="19978" spans="55:55" hidden="1" x14ac:dyDescent="0.2">
      <c r="BC19978" s="6"/>
    </row>
    <row r="19979" spans="55:55" hidden="1" x14ac:dyDescent="0.2">
      <c r="BC19979" s="6"/>
    </row>
    <row r="19980" spans="55:55" hidden="1" x14ac:dyDescent="0.2">
      <c r="BC19980" s="6"/>
    </row>
    <row r="19981" spans="55:55" hidden="1" x14ac:dyDescent="0.2">
      <c r="BC19981" s="6"/>
    </row>
    <row r="19982" spans="55:55" hidden="1" x14ac:dyDescent="0.2">
      <c r="BC19982" s="6"/>
    </row>
    <row r="19983" spans="55:55" hidden="1" x14ac:dyDescent="0.2">
      <c r="BC19983" s="6"/>
    </row>
    <row r="19984" spans="55:55" hidden="1" x14ac:dyDescent="0.2">
      <c r="BC19984" s="6"/>
    </row>
    <row r="19985" spans="55:55" hidden="1" x14ac:dyDescent="0.2">
      <c r="BC19985" s="6"/>
    </row>
    <row r="19986" spans="55:55" hidden="1" x14ac:dyDescent="0.2">
      <c r="BC19986" s="6"/>
    </row>
    <row r="19987" spans="55:55" hidden="1" x14ac:dyDescent="0.2">
      <c r="BC19987" s="6"/>
    </row>
    <row r="19988" spans="55:55" hidden="1" x14ac:dyDescent="0.2">
      <c r="BC19988" s="6"/>
    </row>
    <row r="19989" spans="55:55" hidden="1" x14ac:dyDescent="0.2">
      <c r="BC19989" s="6"/>
    </row>
    <row r="19990" spans="55:55" hidden="1" x14ac:dyDescent="0.2">
      <c r="BC19990" s="6"/>
    </row>
    <row r="19991" spans="55:55" hidden="1" x14ac:dyDescent="0.2">
      <c r="BC19991" s="6"/>
    </row>
    <row r="19992" spans="55:55" hidden="1" x14ac:dyDescent="0.2">
      <c r="BC19992" s="6"/>
    </row>
    <row r="19993" spans="55:55" hidden="1" x14ac:dyDescent="0.2">
      <c r="BC19993" s="6"/>
    </row>
    <row r="19994" spans="55:55" hidden="1" x14ac:dyDescent="0.2">
      <c r="BC19994" s="6"/>
    </row>
    <row r="19995" spans="55:55" hidden="1" x14ac:dyDescent="0.2">
      <c r="BC19995" s="6"/>
    </row>
    <row r="19996" spans="55:55" hidden="1" x14ac:dyDescent="0.2">
      <c r="BC19996" s="6"/>
    </row>
    <row r="19997" spans="55:55" hidden="1" x14ac:dyDescent="0.2">
      <c r="BC19997" s="6"/>
    </row>
    <row r="19998" spans="55:55" hidden="1" x14ac:dyDescent="0.2">
      <c r="BC19998" s="6"/>
    </row>
    <row r="19999" spans="55:55" hidden="1" x14ac:dyDescent="0.2">
      <c r="BC19999" s="6"/>
    </row>
    <row r="20000" spans="55:55" hidden="1" x14ac:dyDescent="0.2">
      <c r="BC20000" s="6"/>
    </row>
    <row r="20001" spans="55:55" hidden="1" x14ac:dyDescent="0.2">
      <c r="BC20001" s="6"/>
    </row>
    <row r="20002" spans="55:55" hidden="1" x14ac:dyDescent="0.2">
      <c r="BC20002" s="6"/>
    </row>
    <row r="20003" spans="55:55" hidden="1" x14ac:dyDescent="0.2">
      <c r="BC20003" s="6"/>
    </row>
    <row r="20004" spans="55:55" hidden="1" x14ac:dyDescent="0.2">
      <c r="BC20004" s="6"/>
    </row>
    <row r="20005" spans="55:55" hidden="1" x14ac:dyDescent="0.2">
      <c r="BC20005" s="6"/>
    </row>
    <row r="20006" spans="55:55" hidden="1" x14ac:dyDescent="0.2">
      <c r="BC20006" s="6"/>
    </row>
    <row r="20007" spans="55:55" hidden="1" x14ac:dyDescent="0.2">
      <c r="BC20007" s="6"/>
    </row>
    <row r="20008" spans="55:55" hidden="1" x14ac:dyDescent="0.2">
      <c r="BC20008" s="6"/>
    </row>
    <row r="20009" spans="55:55" hidden="1" x14ac:dyDescent="0.2">
      <c r="BC20009" s="6"/>
    </row>
    <row r="20010" spans="55:55" hidden="1" x14ac:dyDescent="0.2">
      <c r="BC20010" s="6"/>
    </row>
    <row r="20011" spans="55:55" hidden="1" x14ac:dyDescent="0.2">
      <c r="BC20011" s="6"/>
    </row>
    <row r="20012" spans="55:55" hidden="1" x14ac:dyDescent="0.2">
      <c r="BC20012" s="6"/>
    </row>
    <row r="20013" spans="55:55" hidden="1" x14ac:dyDescent="0.2">
      <c r="BC20013" s="6"/>
    </row>
    <row r="20014" spans="55:55" hidden="1" x14ac:dyDescent="0.2">
      <c r="BC20014" s="6"/>
    </row>
    <row r="20015" spans="55:55" hidden="1" x14ac:dyDescent="0.2">
      <c r="BC20015" s="6"/>
    </row>
    <row r="20016" spans="55:55" hidden="1" x14ac:dyDescent="0.2">
      <c r="BC20016" s="6"/>
    </row>
    <row r="20017" spans="55:55" hidden="1" x14ac:dyDescent="0.2">
      <c r="BC20017" s="6"/>
    </row>
    <row r="20018" spans="55:55" hidden="1" x14ac:dyDescent="0.2">
      <c r="BC20018" s="6"/>
    </row>
    <row r="20019" spans="55:55" hidden="1" x14ac:dyDescent="0.2">
      <c r="BC20019" s="6"/>
    </row>
    <row r="20020" spans="55:55" hidden="1" x14ac:dyDescent="0.2">
      <c r="BC20020" s="6"/>
    </row>
    <row r="20021" spans="55:55" hidden="1" x14ac:dyDescent="0.2">
      <c r="BC20021" s="6"/>
    </row>
    <row r="20022" spans="55:55" hidden="1" x14ac:dyDescent="0.2">
      <c r="BC20022" s="6"/>
    </row>
    <row r="20023" spans="55:55" hidden="1" x14ac:dyDescent="0.2">
      <c r="BC20023" s="6"/>
    </row>
    <row r="20024" spans="55:55" hidden="1" x14ac:dyDescent="0.2">
      <c r="BC20024" s="6"/>
    </row>
    <row r="20025" spans="55:55" hidden="1" x14ac:dyDescent="0.2">
      <c r="BC20025" s="6"/>
    </row>
    <row r="20026" spans="55:55" hidden="1" x14ac:dyDescent="0.2">
      <c r="BC20026" s="6"/>
    </row>
    <row r="20027" spans="55:55" hidden="1" x14ac:dyDescent="0.2">
      <c r="BC20027" s="6"/>
    </row>
    <row r="20028" spans="55:55" hidden="1" x14ac:dyDescent="0.2">
      <c r="BC20028" s="6"/>
    </row>
    <row r="20029" spans="55:55" hidden="1" x14ac:dyDescent="0.2">
      <c r="BC20029" s="6"/>
    </row>
    <row r="20030" spans="55:55" hidden="1" x14ac:dyDescent="0.2">
      <c r="BC20030" s="6"/>
    </row>
    <row r="20031" spans="55:55" hidden="1" x14ac:dyDescent="0.2">
      <c r="BC20031" s="6"/>
    </row>
    <row r="20032" spans="55:55" hidden="1" x14ac:dyDescent="0.2">
      <c r="BC20032" s="6"/>
    </row>
    <row r="20033" spans="55:55" hidden="1" x14ac:dyDescent="0.2">
      <c r="BC20033" s="6"/>
    </row>
    <row r="20034" spans="55:55" hidden="1" x14ac:dyDescent="0.2">
      <c r="BC20034" s="6"/>
    </row>
    <row r="20035" spans="55:55" hidden="1" x14ac:dyDescent="0.2">
      <c r="BC20035" s="6"/>
    </row>
    <row r="20036" spans="55:55" hidden="1" x14ac:dyDescent="0.2">
      <c r="BC20036" s="6"/>
    </row>
    <row r="20037" spans="55:55" hidden="1" x14ac:dyDescent="0.2">
      <c r="BC20037" s="6"/>
    </row>
    <row r="20038" spans="55:55" hidden="1" x14ac:dyDescent="0.2">
      <c r="BC20038" s="6"/>
    </row>
    <row r="20039" spans="55:55" hidden="1" x14ac:dyDescent="0.2">
      <c r="BC20039" s="6"/>
    </row>
    <row r="20040" spans="55:55" hidden="1" x14ac:dyDescent="0.2">
      <c r="BC20040" s="6"/>
    </row>
    <row r="20041" spans="55:55" hidden="1" x14ac:dyDescent="0.2">
      <c r="BC20041" s="6"/>
    </row>
    <row r="20042" spans="55:55" hidden="1" x14ac:dyDescent="0.2">
      <c r="BC20042" s="6"/>
    </row>
    <row r="20043" spans="55:55" hidden="1" x14ac:dyDescent="0.2">
      <c r="BC20043" s="6"/>
    </row>
    <row r="20044" spans="55:55" hidden="1" x14ac:dyDescent="0.2">
      <c r="BC20044" s="6"/>
    </row>
    <row r="20045" spans="55:55" hidden="1" x14ac:dyDescent="0.2">
      <c r="BC20045" s="6"/>
    </row>
    <row r="20046" spans="55:55" hidden="1" x14ac:dyDescent="0.2">
      <c r="BC20046" s="6"/>
    </row>
    <row r="20047" spans="55:55" hidden="1" x14ac:dyDescent="0.2">
      <c r="BC20047" s="6"/>
    </row>
    <row r="20048" spans="55:55" hidden="1" x14ac:dyDescent="0.2">
      <c r="BC20048" s="6"/>
    </row>
    <row r="20049" spans="55:55" hidden="1" x14ac:dyDescent="0.2">
      <c r="BC20049" s="6"/>
    </row>
    <row r="20050" spans="55:55" hidden="1" x14ac:dyDescent="0.2">
      <c r="BC20050" s="6"/>
    </row>
    <row r="20051" spans="55:55" hidden="1" x14ac:dyDescent="0.2">
      <c r="BC20051" s="6"/>
    </row>
    <row r="20052" spans="55:55" hidden="1" x14ac:dyDescent="0.2">
      <c r="BC20052" s="6"/>
    </row>
    <row r="20053" spans="55:55" hidden="1" x14ac:dyDescent="0.2">
      <c r="BC20053" s="6"/>
    </row>
    <row r="20054" spans="55:55" hidden="1" x14ac:dyDescent="0.2">
      <c r="BC20054" s="6"/>
    </row>
    <row r="20055" spans="55:55" hidden="1" x14ac:dyDescent="0.2">
      <c r="BC20055" s="6"/>
    </row>
    <row r="20056" spans="55:55" hidden="1" x14ac:dyDescent="0.2">
      <c r="BC20056" s="6"/>
    </row>
    <row r="20057" spans="55:55" hidden="1" x14ac:dyDescent="0.2">
      <c r="BC20057" s="6"/>
    </row>
    <row r="20058" spans="55:55" hidden="1" x14ac:dyDescent="0.2">
      <c r="BC20058" s="6"/>
    </row>
    <row r="20059" spans="55:55" hidden="1" x14ac:dyDescent="0.2">
      <c r="BC20059" s="6"/>
    </row>
    <row r="20060" spans="55:55" hidden="1" x14ac:dyDescent="0.2">
      <c r="BC20060" s="6"/>
    </row>
    <row r="20061" spans="55:55" hidden="1" x14ac:dyDescent="0.2">
      <c r="BC20061" s="6"/>
    </row>
    <row r="20062" spans="55:55" hidden="1" x14ac:dyDescent="0.2">
      <c r="BC20062" s="6"/>
    </row>
    <row r="20063" spans="55:55" hidden="1" x14ac:dyDescent="0.2">
      <c r="BC20063" s="6"/>
    </row>
    <row r="20064" spans="55:55" hidden="1" x14ac:dyDescent="0.2">
      <c r="BC20064" s="6"/>
    </row>
    <row r="20065" spans="55:55" hidden="1" x14ac:dyDescent="0.2">
      <c r="BC20065" s="6"/>
    </row>
    <row r="20066" spans="55:55" hidden="1" x14ac:dyDescent="0.2">
      <c r="BC20066" s="6"/>
    </row>
    <row r="20067" spans="55:55" hidden="1" x14ac:dyDescent="0.2">
      <c r="BC20067" s="6"/>
    </row>
    <row r="20068" spans="55:55" hidden="1" x14ac:dyDescent="0.2">
      <c r="BC20068" s="6"/>
    </row>
    <row r="20069" spans="55:55" hidden="1" x14ac:dyDescent="0.2">
      <c r="BC20069" s="6"/>
    </row>
    <row r="20070" spans="55:55" hidden="1" x14ac:dyDescent="0.2">
      <c r="BC20070" s="6"/>
    </row>
    <row r="20071" spans="55:55" hidden="1" x14ac:dyDescent="0.2">
      <c r="BC20071" s="6"/>
    </row>
    <row r="20072" spans="55:55" hidden="1" x14ac:dyDescent="0.2">
      <c r="BC20072" s="6"/>
    </row>
    <row r="20073" spans="55:55" hidden="1" x14ac:dyDescent="0.2">
      <c r="BC20073" s="6"/>
    </row>
    <row r="20074" spans="55:55" hidden="1" x14ac:dyDescent="0.2">
      <c r="BC20074" s="6"/>
    </row>
    <row r="20075" spans="55:55" hidden="1" x14ac:dyDescent="0.2">
      <c r="BC20075" s="6"/>
    </row>
    <row r="20076" spans="55:55" hidden="1" x14ac:dyDescent="0.2">
      <c r="BC20076" s="6"/>
    </row>
    <row r="20077" spans="55:55" hidden="1" x14ac:dyDescent="0.2">
      <c r="BC20077" s="6"/>
    </row>
    <row r="20078" spans="55:55" hidden="1" x14ac:dyDescent="0.2">
      <c r="BC20078" s="6"/>
    </row>
    <row r="20079" spans="55:55" hidden="1" x14ac:dyDescent="0.2">
      <c r="BC20079" s="6"/>
    </row>
    <row r="20080" spans="55:55" hidden="1" x14ac:dyDescent="0.2">
      <c r="BC20080" s="6"/>
    </row>
    <row r="20081" spans="55:55" hidden="1" x14ac:dyDescent="0.2">
      <c r="BC20081" s="6"/>
    </row>
    <row r="20082" spans="55:55" hidden="1" x14ac:dyDescent="0.2">
      <c r="BC20082" s="6"/>
    </row>
    <row r="20083" spans="55:55" hidden="1" x14ac:dyDescent="0.2">
      <c r="BC20083" s="6"/>
    </row>
    <row r="20084" spans="55:55" hidden="1" x14ac:dyDescent="0.2">
      <c r="BC20084" s="6"/>
    </row>
    <row r="20085" spans="55:55" hidden="1" x14ac:dyDescent="0.2">
      <c r="BC20085" s="6"/>
    </row>
    <row r="20086" spans="55:55" hidden="1" x14ac:dyDescent="0.2">
      <c r="BC20086" s="6"/>
    </row>
    <row r="20087" spans="55:55" hidden="1" x14ac:dyDescent="0.2">
      <c r="BC20087" s="6"/>
    </row>
    <row r="20088" spans="55:55" hidden="1" x14ac:dyDescent="0.2">
      <c r="BC20088" s="6"/>
    </row>
    <row r="20089" spans="55:55" hidden="1" x14ac:dyDescent="0.2">
      <c r="BC20089" s="6"/>
    </row>
    <row r="20090" spans="55:55" hidden="1" x14ac:dyDescent="0.2">
      <c r="BC20090" s="6"/>
    </row>
    <row r="20091" spans="55:55" hidden="1" x14ac:dyDescent="0.2">
      <c r="BC20091" s="6"/>
    </row>
    <row r="20092" spans="55:55" hidden="1" x14ac:dyDescent="0.2">
      <c r="BC20092" s="6"/>
    </row>
    <row r="20093" spans="55:55" hidden="1" x14ac:dyDescent="0.2">
      <c r="BC20093" s="6"/>
    </row>
    <row r="20094" spans="55:55" hidden="1" x14ac:dyDescent="0.2">
      <c r="BC20094" s="6"/>
    </row>
    <row r="20095" spans="55:55" hidden="1" x14ac:dyDescent="0.2">
      <c r="BC20095" s="6"/>
    </row>
    <row r="20096" spans="55:55" hidden="1" x14ac:dyDescent="0.2">
      <c r="BC20096" s="6"/>
    </row>
    <row r="20097" spans="55:55" hidden="1" x14ac:dyDescent="0.2">
      <c r="BC20097" s="6"/>
    </row>
    <row r="20098" spans="55:55" hidden="1" x14ac:dyDescent="0.2">
      <c r="BC20098" s="6"/>
    </row>
    <row r="20099" spans="55:55" hidden="1" x14ac:dyDescent="0.2">
      <c r="BC20099" s="6"/>
    </row>
    <row r="20100" spans="55:55" hidden="1" x14ac:dyDescent="0.2">
      <c r="BC20100" s="6"/>
    </row>
    <row r="20101" spans="55:55" hidden="1" x14ac:dyDescent="0.2">
      <c r="BC20101" s="6"/>
    </row>
    <row r="20102" spans="55:55" hidden="1" x14ac:dyDescent="0.2">
      <c r="BC20102" s="6"/>
    </row>
    <row r="20103" spans="55:55" hidden="1" x14ac:dyDescent="0.2">
      <c r="BC20103" s="6"/>
    </row>
    <row r="20104" spans="55:55" hidden="1" x14ac:dyDescent="0.2">
      <c r="BC20104" s="6"/>
    </row>
    <row r="20105" spans="55:55" hidden="1" x14ac:dyDescent="0.2">
      <c r="BC20105" s="6"/>
    </row>
    <row r="20106" spans="55:55" hidden="1" x14ac:dyDescent="0.2">
      <c r="BC20106" s="6"/>
    </row>
    <row r="20107" spans="55:55" hidden="1" x14ac:dyDescent="0.2">
      <c r="BC20107" s="6"/>
    </row>
    <row r="20108" spans="55:55" hidden="1" x14ac:dyDescent="0.2">
      <c r="BC20108" s="6"/>
    </row>
    <row r="20109" spans="55:55" hidden="1" x14ac:dyDescent="0.2">
      <c r="BC20109" s="6"/>
    </row>
    <row r="20110" spans="55:55" hidden="1" x14ac:dyDescent="0.2">
      <c r="BC20110" s="6"/>
    </row>
    <row r="20111" spans="55:55" hidden="1" x14ac:dyDescent="0.2">
      <c r="BC20111" s="6"/>
    </row>
    <row r="20112" spans="55:55" hidden="1" x14ac:dyDescent="0.2">
      <c r="BC20112" s="6"/>
    </row>
    <row r="20113" spans="55:55" hidden="1" x14ac:dyDescent="0.2">
      <c r="BC20113" s="6"/>
    </row>
    <row r="20114" spans="55:55" hidden="1" x14ac:dyDescent="0.2">
      <c r="BC20114" s="6"/>
    </row>
    <row r="20115" spans="55:55" hidden="1" x14ac:dyDescent="0.2">
      <c r="BC20115" s="6"/>
    </row>
    <row r="20116" spans="55:55" hidden="1" x14ac:dyDescent="0.2">
      <c r="BC20116" s="6"/>
    </row>
    <row r="20117" spans="55:55" hidden="1" x14ac:dyDescent="0.2">
      <c r="BC20117" s="6"/>
    </row>
    <row r="20118" spans="55:55" hidden="1" x14ac:dyDescent="0.2">
      <c r="BC20118" s="6"/>
    </row>
    <row r="20119" spans="55:55" hidden="1" x14ac:dyDescent="0.2">
      <c r="BC20119" s="6"/>
    </row>
    <row r="20120" spans="55:55" hidden="1" x14ac:dyDescent="0.2">
      <c r="BC20120" s="6"/>
    </row>
    <row r="20121" spans="55:55" hidden="1" x14ac:dyDescent="0.2">
      <c r="BC20121" s="6"/>
    </row>
    <row r="20122" spans="55:55" hidden="1" x14ac:dyDescent="0.2">
      <c r="BC20122" s="6"/>
    </row>
    <row r="20123" spans="55:55" hidden="1" x14ac:dyDescent="0.2">
      <c r="BC20123" s="6"/>
    </row>
    <row r="20124" spans="55:55" hidden="1" x14ac:dyDescent="0.2">
      <c r="BC20124" s="6"/>
    </row>
    <row r="20125" spans="55:55" hidden="1" x14ac:dyDescent="0.2">
      <c r="BC20125" s="6"/>
    </row>
    <row r="20126" spans="55:55" hidden="1" x14ac:dyDescent="0.2">
      <c r="BC20126" s="6"/>
    </row>
    <row r="20127" spans="55:55" hidden="1" x14ac:dyDescent="0.2">
      <c r="BC20127" s="6"/>
    </row>
    <row r="20128" spans="55:55" hidden="1" x14ac:dyDescent="0.2">
      <c r="BC20128" s="6"/>
    </row>
    <row r="20129" spans="55:55" hidden="1" x14ac:dyDescent="0.2">
      <c r="BC20129" s="6"/>
    </row>
    <row r="20130" spans="55:55" hidden="1" x14ac:dyDescent="0.2">
      <c r="BC20130" s="6"/>
    </row>
    <row r="20131" spans="55:55" hidden="1" x14ac:dyDescent="0.2">
      <c r="BC20131" s="6"/>
    </row>
    <row r="20132" spans="55:55" hidden="1" x14ac:dyDescent="0.2">
      <c r="BC20132" s="6"/>
    </row>
    <row r="20133" spans="55:55" hidden="1" x14ac:dyDescent="0.2">
      <c r="BC20133" s="6"/>
    </row>
    <row r="20134" spans="55:55" hidden="1" x14ac:dyDescent="0.2">
      <c r="BC20134" s="6"/>
    </row>
    <row r="20135" spans="55:55" hidden="1" x14ac:dyDescent="0.2">
      <c r="BC20135" s="6"/>
    </row>
    <row r="20136" spans="55:55" hidden="1" x14ac:dyDescent="0.2">
      <c r="BC20136" s="6"/>
    </row>
    <row r="20137" spans="55:55" hidden="1" x14ac:dyDescent="0.2">
      <c r="BC20137" s="6"/>
    </row>
    <row r="20138" spans="55:55" hidden="1" x14ac:dyDescent="0.2">
      <c r="BC20138" s="6"/>
    </row>
    <row r="20139" spans="55:55" hidden="1" x14ac:dyDescent="0.2">
      <c r="BC20139" s="6"/>
    </row>
    <row r="20140" spans="55:55" hidden="1" x14ac:dyDescent="0.2">
      <c r="BC20140" s="6"/>
    </row>
    <row r="20141" spans="55:55" hidden="1" x14ac:dyDescent="0.2">
      <c r="BC20141" s="6"/>
    </row>
    <row r="20142" spans="55:55" hidden="1" x14ac:dyDescent="0.2">
      <c r="BC20142" s="6"/>
    </row>
    <row r="20143" spans="55:55" hidden="1" x14ac:dyDescent="0.2">
      <c r="BC20143" s="6"/>
    </row>
    <row r="20144" spans="55:55" hidden="1" x14ac:dyDescent="0.2">
      <c r="BC20144" s="6"/>
    </row>
    <row r="20145" spans="55:55" hidden="1" x14ac:dyDescent="0.2">
      <c r="BC20145" s="6"/>
    </row>
    <row r="20146" spans="55:55" hidden="1" x14ac:dyDescent="0.2">
      <c r="BC20146" s="6"/>
    </row>
    <row r="20147" spans="55:55" hidden="1" x14ac:dyDescent="0.2">
      <c r="BC20147" s="6"/>
    </row>
    <row r="20148" spans="55:55" hidden="1" x14ac:dyDescent="0.2">
      <c r="BC20148" s="6"/>
    </row>
    <row r="20149" spans="55:55" hidden="1" x14ac:dyDescent="0.2">
      <c r="BC20149" s="6"/>
    </row>
    <row r="20150" spans="55:55" hidden="1" x14ac:dyDescent="0.2">
      <c r="BC20150" s="6"/>
    </row>
    <row r="20151" spans="55:55" hidden="1" x14ac:dyDescent="0.2">
      <c r="BC20151" s="6"/>
    </row>
    <row r="20152" spans="55:55" hidden="1" x14ac:dyDescent="0.2">
      <c r="BC20152" s="6"/>
    </row>
    <row r="20153" spans="55:55" hidden="1" x14ac:dyDescent="0.2">
      <c r="BC20153" s="6"/>
    </row>
    <row r="20154" spans="55:55" hidden="1" x14ac:dyDescent="0.2">
      <c r="BC20154" s="6"/>
    </row>
    <row r="20155" spans="55:55" hidden="1" x14ac:dyDescent="0.2">
      <c r="BC20155" s="6"/>
    </row>
    <row r="20156" spans="55:55" hidden="1" x14ac:dyDescent="0.2">
      <c r="BC20156" s="6"/>
    </row>
    <row r="20157" spans="55:55" hidden="1" x14ac:dyDescent="0.2">
      <c r="BC20157" s="6"/>
    </row>
    <row r="20158" spans="55:55" hidden="1" x14ac:dyDescent="0.2">
      <c r="BC20158" s="6"/>
    </row>
    <row r="20159" spans="55:55" hidden="1" x14ac:dyDescent="0.2">
      <c r="BC20159" s="6"/>
    </row>
    <row r="20160" spans="55:55" hidden="1" x14ac:dyDescent="0.2">
      <c r="BC20160" s="6"/>
    </row>
    <row r="20161" spans="55:55" hidden="1" x14ac:dyDescent="0.2">
      <c r="BC20161" s="6"/>
    </row>
    <row r="20162" spans="55:55" hidden="1" x14ac:dyDescent="0.2">
      <c r="BC20162" s="6"/>
    </row>
    <row r="20163" spans="55:55" hidden="1" x14ac:dyDescent="0.2">
      <c r="BC20163" s="6"/>
    </row>
    <row r="20164" spans="55:55" hidden="1" x14ac:dyDescent="0.2">
      <c r="BC20164" s="6"/>
    </row>
    <row r="20165" spans="55:55" hidden="1" x14ac:dyDescent="0.2">
      <c r="BC20165" s="6"/>
    </row>
    <row r="20166" spans="55:55" hidden="1" x14ac:dyDescent="0.2">
      <c r="BC20166" s="6"/>
    </row>
    <row r="20167" spans="55:55" hidden="1" x14ac:dyDescent="0.2">
      <c r="BC20167" s="6"/>
    </row>
    <row r="20168" spans="55:55" hidden="1" x14ac:dyDescent="0.2">
      <c r="BC20168" s="6"/>
    </row>
    <row r="20169" spans="55:55" hidden="1" x14ac:dyDescent="0.2">
      <c r="BC20169" s="6"/>
    </row>
    <row r="20170" spans="55:55" hidden="1" x14ac:dyDescent="0.2">
      <c r="BC20170" s="6"/>
    </row>
    <row r="20171" spans="55:55" hidden="1" x14ac:dyDescent="0.2">
      <c r="BC20171" s="6"/>
    </row>
    <row r="20172" spans="55:55" hidden="1" x14ac:dyDescent="0.2">
      <c r="BC20172" s="6"/>
    </row>
    <row r="20173" spans="55:55" hidden="1" x14ac:dyDescent="0.2">
      <c r="BC20173" s="6"/>
    </row>
    <row r="20174" spans="55:55" hidden="1" x14ac:dyDescent="0.2">
      <c r="BC20174" s="6"/>
    </row>
    <row r="20175" spans="55:55" hidden="1" x14ac:dyDescent="0.2">
      <c r="BC20175" s="6"/>
    </row>
    <row r="20176" spans="55:55" hidden="1" x14ac:dyDescent="0.2">
      <c r="BC20176" s="6"/>
    </row>
    <row r="20177" spans="55:55" hidden="1" x14ac:dyDescent="0.2">
      <c r="BC20177" s="6"/>
    </row>
    <row r="20178" spans="55:55" hidden="1" x14ac:dyDescent="0.2">
      <c r="BC20178" s="6"/>
    </row>
    <row r="20179" spans="55:55" hidden="1" x14ac:dyDescent="0.2">
      <c r="BC20179" s="6"/>
    </row>
    <row r="20180" spans="55:55" hidden="1" x14ac:dyDescent="0.2">
      <c r="BC20180" s="6"/>
    </row>
    <row r="20181" spans="55:55" hidden="1" x14ac:dyDescent="0.2">
      <c r="BC20181" s="6"/>
    </row>
    <row r="20182" spans="55:55" hidden="1" x14ac:dyDescent="0.2">
      <c r="BC20182" s="6"/>
    </row>
    <row r="20183" spans="55:55" hidden="1" x14ac:dyDescent="0.2">
      <c r="BC20183" s="6"/>
    </row>
    <row r="20184" spans="55:55" hidden="1" x14ac:dyDescent="0.2">
      <c r="BC20184" s="6"/>
    </row>
    <row r="20185" spans="55:55" hidden="1" x14ac:dyDescent="0.2">
      <c r="BC20185" s="6"/>
    </row>
    <row r="20186" spans="55:55" hidden="1" x14ac:dyDescent="0.2">
      <c r="BC20186" s="6"/>
    </row>
    <row r="20187" spans="55:55" hidden="1" x14ac:dyDescent="0.2">
      <c r="BC20187" s="6"/>
    </row>
    <row r="20188" spans="55:55" hidden="1" x14ac:dyDescent="0.2">
      <c r="BC20188" s="6"/>
    </row>
    <row r="20189" spans="55:55" hidden="1" x14ac:dyDescent="0.2">
      <c r="BC20189" s="6"/>
    </row>
    <row r="20190" spans="55:55" hidden="1" x14ac:dyDescent="0.2">
      <c r="BC20190" s="6"/>
    </row>
    <row r="20191" spans="55:55" hidden="1" x14ac:dyDescent="0.2">
      <c r="BC20191" s="6"/>
    </row>
    <row r="20192" spans="55:55" hidden="1" x14ac:dyDescent="0.2">
      <c r="BC20192" s="6"/>
    </row>
    <row r="20193" spans="55:55" hidden="1" x14ac:dyDescent="0.2">
      <c r="BC20193" s="6"/>
    </row>
    <row r="20194" spans="55:55" hidden="1" x14ac:dyDescent="0.2">
      <c r="BC20194" s="6"/>
    </row>
    <row r="20195" spans="55:55" hidden="1" x14ac:dyDescent="0.2">
      <c r="BC20195" s="6"/>
    </row>
    <row r="20196" spans="55:55" hidden="1" x14ac:dyDescent="0.2">
      <c r="BC20196" s="6"/>
    </row>
    <row r="20197" spans="55:55" hidden="1" x14ac:dyDescent="0.2">
      <c r="BC20197" s="6"/>
    </row>
    <row r="20198" spans="55:55" hidden="1" x14ac:dyDescent="0.2">
      <c r="BC20198" s="6"/>
    </row>
    <row r="20199" spans="55:55" hidden="1" x14ac:dyDescent="0.2">
      <c r="BC20199" s="6"/>
    </row>
    <row r="20200" spans="55:55" hidden="1" x14ac:dyDescent="0.2">
      <c r="BC20200" s="6"/>
    </row>
    <row r="20201" spans="55:55" hidden="1" x14ac:dyDescent="0.2">
      <c r="BC20201" s="6"/>
    </row>
    <row r="20202" spans="55:55" hidden="1" x14ac:dyDescent="0.2">
      <c r="BC20202" s="6"/>
    </row>
    <row r="20203" spans="55:55" hidden="1" x14ac:dyDescent="0.2">
      <c r="BC20203" s="6"/>
    </row>
    <row r="20204" spans="55:55" hidden="1" x14ac:dyDescent="0.2">
      <c r="BC20204" s="6"/>
    </row>
    <row r="20205" spans="55:55" hidden="1" x14ac:dyDescent="0.2">
      <c r="BC20205" s="6"/>
    </row>
    <row r="20206" spans="55:55" hidden="1" x14ac:dyDescent="0.2">
      <c r="BC20206" s="6"/>
    </row>
    <row r="20207" spans="55:55" hidden="1" x14ac:dyDescent="0.2">
      <c r="BC20207" s="6"/>
    </row>
    <row r="20208" spans="55:55" hidden="1" x14ac:dyDescent="0.2">
      <c r="BC20208" s="6"/>
    </row>
    <row r="20209" spans="55:55" hidden="1" x14ac:dyDescent="0.2">
      <c r="BC20209" s="6"/>
    </row>
    <row r="20210" spans="55:55" hidden="1" x14ac:dyDescent="0.2">
      <c r="BC20210" s="6"/>
    </row>
    <row r="20211" spans="55:55" hidden="1" x14ac:dyDescent="0.2">
      <c r="BC20211" s="6"/>
    </row>
    <row r="20212" spans="55:55" hidden="1" x14ac:dyDescent="0.2">
      <c r="BC20212" s="6"/>
    </row>
    <row r="20213" spans="55:55" hidden="1" x14ac:dyDescent="0.2">
      <c r="BC20213" s="6"/>
    </row>
    <row r="20214" spans="55:55" hidden="1" x14ac:dyDescent="0.2">
      <c r="BC20214" s="6"/>
    </row>
    <row r="20215" spans="55:55" hidden="1" x14ac:dyDescent="0.2">
      <c r="BC20215" s="6"/>
    </row>
    <row r="20216" spans="55:55" hidden="1" x14ac:dyDescent="0.2">
      <c r="BC20216" s="6"/>
    </row>
    <row r="20217" spans="55:55" hidden="1" x14ac:dyDescent="0.2">
      <c r="BC20217" s="6"/>
    </row>
    <row r="20218" spans="55:55" hidden="1" x14ac:dyDescent="0.2">
      <c r="BC20218" s="6"/>
    </row>
    <row r="20219" spans="55:55" hidden="1" x14ac:dyDescent="0.2">
      <c r="BC20219" s="6"/>
    </row>
    <row r="20220" spans="55:55" hidden="1" x14ac:dyDescent="0.2">
      <c r="BC20220" s="6"/>
    </row>
    <row r="20221" spans="55:55" hidden="1" x14ac:dyDescent="0.2">
      <c r="BC20221" s="6"/>
    </row>
    <row r="20222" spans="55:55" hidden="1" x14ac:dyDescent="0.2">
      <c r="BC20222" s="6"/>
    </row>
    <row r="20223" spans="55:55" hidden="1" x14ac:dyDescent="0.2">
      <c r="BC20223" s="6"/>
    </row>
    <row r="20224" spans="55:55" hidden="1" x14ac:dyDescent="0.2">
      <c r="BC20224" s="6"/>
    </row>
    <row r="20225" spans="55:55" hidden="1" x14ac:dyDescent="0.2">
      <c r="BC20225" s="6"/>
    </row>
    <row r="20226" spans="55:55" hidden="1" x14ac:dyDescent="0.2">
      <c r="BC20226" s="6"/>
    </row>
    <row r="20227" spans="55:55" hidden="1" x14ac:dyDescent="0.2">
      <c r="BC20227" s="6"/>
    </row>
    <row r="20228" spans="55:55" hidden="1" x14ac:dyDescent="0.2">
      <c r="BC20228" s="6"/>
    </row>
    <row r="20229" spans="55:55" hidden="1" x14ac:dyDescent="0.2">
      <c r="BC20229" s="6"/>
    </row>
    <row r="20230" spans="55:55" hidden="1" x14ac:dyDescent="0.2">
      <c r="BC20230" s="6"/>
    </row>
    <row r="20231" spans="55:55" hidden="1" x14ac:dyDescent="0.2">
      <c r="BC20231" s="6"/>
    </row>
    <row r="20232" spans="55:55" hidden="1" x14ac:dyDescent="0.2">
      <c r="BC20232" s="6"/>
    </row>
    <row r="20233" spans="55:55" hidden="1" x14ac:dyDescent="0.2">
      <c r="BC20233" s="6"/>
    </row>
    <row r="20234" spans="55:55" hidden="1" x14ac:dyDescent="0.2">
      <c r="BC20234" s="6"/>
    </row>
    <row r="20235" spans="55:55" hidden="1" x14ac:dyDescent="0.2">
      <c r="BC20235" s="6"/>
    </row>
    <row r="20236" spans="55:55" hidden="1" x14ac:dyDescent="0.2">
      <c r="BC20236" s="6"/>
    </row>
    <row r="20237" spans="55:55" hidden="1" x14ac:dyDescent="0.2">
      <c r="BC20237" s="6"/>
    </row>
    <row r="20238" spans="55:55" hidden="1" x14ac:dyDescent="0.2">
      <c r="BC20238" s="6"/>
    </row>
    <row r="20239" spans="55:55" hidden="1" x14ac:dyDescent="0.2">
      <c r="BC20239" s="6"/>
    </row>
    <row r="20240" spans="55:55" hidden="1" x14ac:dyDescent="0.2">
      <c r="BC20240" s="6"/>
    </row>
    <row r="20241" spans="55:55" hidden="1" x14ac:dyDescent="0.2">
      <c r="BC20241" s="6"/>
    </row>
    <row r="20242" spans="55:55" hidden="1" x14ac:dyDescent="0.2">
      <c r="BC20242" s="6"/>
    </row>
    <row r="20243" spans="55:55" hidden="1" x14ac:dyDescent="0.2">
      <c r="BC20243" s="6"/>
    </row>
    <row r="20244" spans="55:55" hidden="1" x14ac:dyDescent="0.2">
      <c r="BC20244" s="6"/>
    </row>
    <row r="20245" spans="55:55" hidden="1" x14ac:dyDescent="0.2">
      <c r="BC20245" s="6"/>
    </row>
    <row r="20246" spans="55:55" hidden="1" x14ac:dyDescent="0.2">
      <c r="BC20246" s="6"/>
    </row>
    <row r="20247" spans="55:55" hidden="1" x14ac:dyDescent="0.2">
      <c r="BC20247" s="6"/>
    </row>
    <row r="20248" spans="55:55" hidden="1" x14ac:dyDescent="0.2">
      <c r="BC20248" s="6"/>
    </row>
    <row r="20249" spans="55:55" hidden="1" x14ac:dyDescent="0.2">
      <c r="BC20249" s="6"/>
    </row>
    <row r="20250" spans="55:55" hidden="1" x14ac:dyDescent="0.2">
      <c r="BC20250" s="6"/>
    </row>
    <row r="20251" spans="55:55" hidden="1" x14ac:dyDescent="0.2">
      <c r="BC20251" s="6"/>
    </row>
    <row r="20252" spans="55:55" hidden="1" x14ac:dyDescent="0.2">
      <c r="BC20252" s="6"/>
    </row>
    <row r="20253" spans="55:55" hidden="1" x14ac:dyDescent="0.2">
      <c r="BC20253" s="6"/>
    </row>
    <row r="20254" spans="55:55" hidden="1" x14ac:dyDescent="0.2">
      <c r="BC20254" s="6"/>
    </row>
    <row r="20255" spans="55:55" hidden="1" x14ac:dyDescent="0.2">
      <c r="BC20255" s="6"/>
    </row>
    <row r="20256" spans="55:55" hidden="1" x14ac:dyDescent="0.2">
      <c r="BC20256" s="6"/>
    </row>
    <row r="20257" spans="55:55" hidden="1" x14ac:dyDescent="0.2">
      <c r="BC20257" s="6"/>
    </row>
    <row r="20258" spans="55:55" hidden="1" x14ac:dyDescent="0.2">
      <c r="BC20258" s="6"/>
    </row>
    <row r="20259" spans="55:55" hidden="1" x14ac:dyDescent="0.2">
      <c r="BC20259" s="6"/>
    </row>
    <row r="20260" spans="55:55" hidden="1" x14ac:dyDescent="0.2">
      <c r="BC20260" s="6"/>
    </row>
    <row r="20261" spans="55:55" hidden="1" x14ac:dyDescent="0.2">
      <c r="BC20261" s="6"/>
    </row>
    <row r="20262" spans="55:55" hidden="1" x14ac:dyDescent="0.2">
      <c r="BC20262" s="6"/>
    </row>
    <row r="20263" spans="55:55" hidden="1" x14ac:dyDescent="0.2">
      <c r="BC20263" s="6"/>
    </row>
    <row r="20264" spans="55:55" hidden="1" x14ac:dyDescent="0.2">
      <c r="BC20264" s="6"/>
    </row>
    <row r="20265" spans="55:55" hidden="1" x14ac:dyDescent="0.2">
      <c r="BC20265" s="6"/>
    </row>
    <row r="20266" spans="55:55" hidden="1" x14ac:dyDescent="0.2">
      <c r="BC20266" s="6"/>
    </row>
    <row r="20267" spans="55:55" hidden="1" x14ac:dyDescent="0.2">
      <c r="BC20267" s="6"/>
    </row>
    <row r="20268" spans="55:55" hidden="1" x14ac:dyDescent="0.2">
      <c r="BC20268" s="6"/>
    </row>
    <row r="20269" spans="55:55" hidden="1" x14ac:dyDescent="0.2">
      <c r="BC20269" s="6"/>
    </row>
    <row r="20270" spans="55:55" hidden="1" x14ac:dyDescent="0.2">
      <c r="BC20270" s="6"/>
    </row>
    <row r="20271" spans="55:55" hidden="1" x14ac:dyDescent="0.2">
      <c r="BC20271" s="6"/>
    </row>
    <row r="20272" spans="55:55" hidden="1" x14ac:dyDescent="0.2">
      <c r="BC20272" s="6"/>
    </row>
    <row r="20273" spans="55:55" hidden="1" x14ac:dyDescent="0.2">
      <c r="BC20273" s="6"/>
    </row>
    <row r="20274" spans="55:55" hidden="1" x14ac:dyDescent="0.2">
      <c r="BC20274" s="6"/>
    </row>
    <row r="20275" spans="55:55" hidden="1" x14ac:dyDescent="0.2">
      <c r="BC20275" s="6"/>
    </row>
    <row r="20276" spans="55:55" hidden="1" x14ac:dyDescent="0.2">
      <c r="BC20276" s="6"/>
    </row>
    <row r="20277" spans="55:55" hidden="1" x14ac:dyDescent="0.2">
      <c r="BC20277" s="6"/>
    </row>
    <row r="20278" spans="55:55" hidden="1" x14ac:dyDescent="0.2">
      <c r="BC20278" s="6"/>
    </row>
    <row r="20279" spans="55:55" hidden="1" x14ac:dyDescent="0.2">
      <c r="BC20279" s="6"/>
    </row>
    <row r="20280" spans="55:55" hidden="1" x14ac:dyDescent="0.2">
      <c r="BC20280" s="6"/>
    </row>
    <row r="20281" spans="55:55" hidden="1" x14ac:dyDescent="0.2">
      <c r="BC20281" s="6"/>
    </row>
    <row r="20282" spans="55:55" hidden="1" x14ac:dyDescent="0.2">
      <c r="BC20282" s="6"/>
    </row>
    <row r="20283" spans="55:55" hidden="1" x14ac:dyDescent="0.2">
      <c r="BC20283" s="6"/>
    </row>
    <row r="20284" spans="55:55" hidden="1" x14ac:dyDescent="0.2">
      <c r="BC20284" s="6"/>
    </row>
    <row r="20285" spans="55:55" hidden="1" x14ac:dyDescent="0.2">
      <c r="BC20285" s="6"/>
    </row>
    <row r="20286" spans="55:55" hidden="1" x14ac:dyDescent="0.2">
      <c r="BC20286" s="6"/>
    </row>
    <row r="20287" spans="55:55" hidden="1" x14ac:dyDescent="0.2">
      <c r="BC20287" s="6"/>
    </row>
    <row r="20288" spans="55:55" hidden="1" x14ac:dyDescent="0.2">
      <c r="BC20288" s="6"/>
    </row>
    <row r="20289" spans="55:55" hidden="1" x14ac:dyDescent="0.2">
      <c r="BC20289" s="6"/>
    </row>
    <row r="20290" spans="55:55" hidden="1" x14ac:dyDescent="0.2">
      <c r="BC20290" s="6"/>
    </row>
    <row r="20291" spans="55:55" hidden="1" x14ac:dyDescent="0.2">
      <c r="BC20291" s="6"/>
    </row>
    <row r="20292" spans="55:55" hidden="1" x14ac:dyDescent="0.2">
      <c r="BC20292" s="6"/>
    </row>
    <row r="20293" spans="55:55" hidden="1" x14ac:dyDescent="0.2">
      <c r="BC20293" s="6"/>
    </row>
    <row r="20294" spans="55:55" hidden="1" x14ac:dyDescent="0.2">
      <c r="BC20294" s="6"/>
    </row>
    <row r="20295" spans="55:55" hidden="1" x14ac:dyDescent="0.2">
      <c r="BC20295" s="6"/>
    </row>
    <row r="20296" spans="55:55" hidden="1" x14ac:dyDescent="0.2">
      <c r="BC20296" s="6"/>
    </row>
    <row r="20297" spans="55:55" hidden="1" x14ac:dyDescent="0.2">
      <c r="BC20297" s="6"/>
    </row>
    <row r="20298" spans="55:55" hidden="1" x14ac:dyDescent="0.2">
      <c r="BC20298" s="6"/>
    </row>
    <row r="20299" spans="55:55" hidden="1" x14ac:dyDescent="0.2">
      <c r="BC20299" s="6"/>
    </row>
    <row r="20300" spans="55:55" hidden="1" x14ac:dyDescent="0.2">
      <c r="BC20300" s="6"/>
    </row>
    <row r="20301" spans="55:55" hidden="1" x14ac:dyDescent="0.2">
      <c r="BC20301" s="6"/>
    </row>
    <row r="20302" spans="55:55" hidden="1" x14ac:dyDescent="0.2">
      <c r="BC20302" s="6"/>
    </row>
    <row r="20303" spans="55:55" hidden="1" x14ac:dyDescent="0.2">
      <c r="BC20303" s="6"/>
    </row>
    <row r="20304" spans="55:55" hidden="1" x14ac:dyDescent="0.2">
      <c r="BC20304" s="6"/>
    </row>
    <row r="20305" spans="55:55" hidden="1" x14ac:dyDescent="0.2">
      <c r="BC20305" s="6"/>
    </row>
    <row r="20306" spans="55:55" hidden="1" x14ac:dyDescent="0.2">
      <c r="BC20306" s="6"/>
    </row>
    <row r="20307" spans="55:55" hidden="1" x14ac:dyDescent="0.2">
      <c r="BC20307" s="6"/>
    </row>
    <row r="20308" spans="55:55" hidden="1" x14ac:dyDescent="0.2">
      <c r="BC20308" s="6"/>
    </row>
    <row r="20309" spans="55:55" hidden="1" x14ac:dyDescent="0.2">
      <c r="BC20309" s="6"/>
    </row>
    <row r="20310" spans="55:55" hidden="1" x14ac:dyDescent="0.2">
      <c r="BC20310" s="6"/>
    </row>
    <row r="20311" spans="55:55" hidden="1" x14ac:dyDescent="0.2">
      <c r="BC20311" s="6"/>
    </row>
    <row r="20312" spans="55:55" hidden="1" x14ac:dyDescent="0.2">
      <c r="BC20312" s="6"/>
    </row>
    <row r="20313" spans="55:55" hidden="1" x14ac:dyDescent="0.2">
      <c r="BC20313" s="6"/>
    </row>
    <row r="20314" spans="55:55" hidden="1" x14ac:dyDescent="0.2">
      <c r="BC20314" s="6"/>
    </row>
    <row r="20315" spans="55:55" hidden="1" x14ac:dyDescent="0.2">
      <c r="BC20315" s="6"/>
    </row>
    <row r="20316" spans="55:55" hidden="1" x14ac:dyDescent="0.2">
      <c r="BC20316" s="6"/>
    </row>
    <row r="20317" spans="55:55" hidden="1" x14ac:dyDescent="0.2">
      <c r="BC20317" s="6"/>
    </row>
    <row r="20318" spans="55:55" hidden="1" x14ac:dyDescent="0.2">
      <c r="BC20318" s="6"/>
    </row>
    <row r="20319" spans="55:55" hidden="1" x14ac:dyDescent="0.2">
      <c r="BC20319" s="6"/>
    </row>
    <row r="20320" spans="55:55" hidden="1" x14ac:dyDescent="0.2">
      <c r="BC20320" s="6"/>
    </row>
    <row r="20321" spans="55:55" hidden="1" x14ac:dyDescent="0.2">
      <c r="BC20321" s="6"/>
    </row>
    <row r="20322" spans="55:55" hidden="1" x14ac:dyDescent="0.2">
      <c r="BC20322" s="6"/>
    </row>
    <row r="20323" spans="55:55" hidden="1" x14ac:dyDescent="0.2">
      <c r="BC20323" s="6"/>
    </row>
    <row r="20324" spans="55:55" hidden="1" x14ac:dyDescent="0.2">
      <c r="BC20324" s="6"/>
    </row>
    <row r="20325" spans="55:55" hidden="1" x14ac:dyDescent="0.2">
      <c r="BC20325" s="6"/>
    </row>
    <row r="20326" spans="55:55" hidden="1" x14ac:dyDescent="0.2">
      <c r="BC20326" s="6"/>
    </row>
    <row r="20327" spans="55:55" hidden="1" x14ac:dyDescent="0.2">
      <c r="BC20327" s="6"/>
    </row>
    <row r="20328" spans="55:55" hidden="1" x14ac:dyDescent="0.2">
      <c r="BC20328" s="6"/>
    </row>
    <row r="20329" spans="55:55" hidden="1" x14ac:dyDescent="0.2">
      <c r="BC20329" s="6"/>
    </row>
    <row r="20330" spans="55:55" hidden="1" x14ac:dyDescent="0.2">
      <c r="BC20330" s="6"/>
    </row>
    <row r="20331" spans="55:55" hidden="1" x14ac:dyDescent="0.2">
      <c r="BC20331" s="6"/>
    </row>
    <row r="20332" spans="55:55" hidden="1" x14ac:dyDescent="0.2">
      <c r="BC20332" s="6"/>
    </row>
    <row r="20333" spans="55:55" hidden="1" x14ac:dyDescent="0.2">
      <c r="BC20333" s="6"/>
    </row>
    <row r="20334" spans="55:55" hidden="1" x14ac:dyDescent="0.2">
      <c r="BC20334" s="6"/>
    </row>
    <row r="20335" spans="55:55" hidden="1" x14ac:dyDescent="0.2">
      <c r="BC20335" s="6"/>
    </row>
    <row r="20336" spans="55:55" hidden="1" x14ac:dyDescent="0.2">
      <c r="BC20336" s="6"/>
    </row>
    <row r="20337" spans="55:55" hidden="1" x14ac:dyDescent="0.2">
      <c r="BC20337" s="6"/>
    </row>
    <row r="20338" spans="55:55" hidden="1" x14ac:dyDescent="0.2">
      <c r="BC20338" s="6"/>
    </row>
    <row r="20339" spans="55:55" hidden="1" x14ac:dyDescent="0.2">
      <c r="BC20339" s="6"/>
    </row>
    <row r="20340" spans="55:55" hidden="1" x14ac:dyDescent="0.2">
      <c r="BC20340" s="6"/>
    </row>
    <row r="20341" spans="55:55" hidden="1" x14ac:dyDescent="0.2">
      <c r="BC20341" s="6"/>
    </row>
    <row r="20342" spans="55:55" hidden="1" x14ac:dyDescent="0.2">
      <c r="BC20342" s="6"/>
    </row>
    <row r="20343" spans="55:55" hidden="1" x14ac:dyDescent="0.2">
      <c r="BC20343" s="6"/>
    </row>
    <row r="20344" spans="55:55" hidden="1" x14ac:dyDescent="0.2">
      <c r="BC20344" s="6"/>
    </row>
    <row r="20345" spans="55:55" hidden="1" x14ac:dyDescent="0.2">
      <c r="BC20345" s="6"/>
    </row>
    <row r="20346" spans="55:55" hidden="1" x14ac:dyDescent="0.2">
      <c r="BC20346" s="6"/>
    </row>
    <row r="20347" spans="55:55" hidden="1" x14ac:dyDescent="0.2">
      <c r="BC20347" s="6"/>
    </row>
    <row r="20348" spans="55:55" hidden="1" x14ac:dyDescent="0.2">
      <c r="BC20348" s="6"/>
    </row>
    <row r="20349" spans="55:55" hidden="1" x14ac:dyDescent="0.2">
      <c r="BC20349" s="6"/>
    </row>
    <row r="20350" spans="55:55" hidden="1" x14ac:dyDescent="0.2">
      <c r="BC20350" s="6"/>
    </row>
    <row r="20351" spans="55:55" hidden="1" x14ac:dyDescent="0.2">
      <c r="BC20351" s="6"/>
    </row>
    <row r="20352" spans="55:55" hidden="1" x14ac:dyDescent="0.2">
      <c r="BC20352" s="6"/>
    </row>
    <row r="20353" spans="55:55" hidden="1" x14ac:dyDescent="0.2">
      <c r="BC20353" s="6"/>
    </row>
    <row r="20354" spans="55:55" hidden="1" x14ac:dyDescent="0.2">
      <c r="BC20354" s="6"/>
    </row>
    <row r="20355" spans="55:55" hidden="1" x14ac:dyDescent="0.2">
      <c r="BC20355" s="6"/>
    </row>
    <row r="20356" spans="55:55" hidden="1" x14ac:dyDescent="0.2">
      <c r="BC20356" s="6"/>
    </row>
    <row r="20357" spans="55:55" hidden="1" x14ac:dyDescent="0.2">
      <c r="BC20357" s="6"/>
    </row>
    <row r="20358" spans="55:55" hidden="1" x14ac:dyDescent="0.2">
      <c r="BC20358" s="6"/>
    </row>
    <row r="20359" spans="55:55" hidden="1" x14ac:dyDescent="0.2">
      <c r="BC20359" s="6"/>
    </row>
    <row r="20360" spans="55:55" hidden="1" x14ac:dyDescent="0.2">
      <c r="BC20360" s="6"/>
    </row>
    <row r="20361" spans="55:55" hidden="1" x14ac:dyDescent="0.2">
      <c r="BC20361" s="6"/>
    </row>
    <row r="20362" spans="55:55" hidden="1" x14ac:dyDescent="0.2">
      <c r="BC20362" s="6"/>
    </row>
    <row r="20363" spans="55:55" hidden="1" x14ac:dyDescent="0.2">
      <c r="BC20363" s="6"/>
    </row>
    <row r="20364" spans="55:55" hidden="1" x14ac:dyDescent="0.2">
      <c r="BC20364" s="6"/>
    </row>
    <row r="20365" spans="55:55" hidden="1" x14ac:dyDescent="0.2">
      <c r="BC20365" s="6"/>
    </row>
    <row r="20366" spans="55:55" hidden="1" x14ac:dyDescent="0.2">
      <c r="BC20366" s="6"/>
    </row>
    <row r="20367" spans="55:55" hidden="1" x14ac:dyDescent="0.2">
      <c r="BC20367" s="6"/>
    </row>
    <row r="20368" spans="55:55" hidden="1" x14ac:dyDescent="0.2">
      <c r="BC20368" s="6"/>
    </row>
    <row r="20369" spans="55:55" hidden="1" x14ac:dyDescent="0.2">
      <c r="BC20369" s="6"/>
    </row>
    <row r="20370" spans="55:55" hidden="1" x14ac:dyDescent="0.2">
      <c r="BC20370" s="6"/>
    </row>
    <row r="20371" spans="55:55" hidden="1" x14ac:dyDescent="0.2">
      <c r="BC20371" s="6"/>
    </row>
    <row r="20372" spans="55:55" hidden="1" x14ac:dyDescent="0.2">
      <c r="BC20372" s="6"/>
    </row>
    <row r="20373" spans="55:55" hidden="1" x14ac:dyDescent="0.2">
      <c r="BC20373" s="6"/>
    </row>
    <row r="20374" spans="55:55" hidden="1" x14ac:dyDescent="0.2">
      <c r="BC20374" s="6"/>
    </row>
    <row r="20375" spans="55:55" hidden="1" x14ac:dyDescent="0.2">
      <c r="BC20375" s="6"/>
    </row>
    <row r="20376" spans="55:55" hidden="1" x14ac:dyDescent="0.2">
      <c r="BC20376" s="6"/>
    </row>
    <row r="20377" spans="55:55" hidden="1" x14ac:dyDescent="0.2">
      <c r="BC20377" s="6"/>
    </row>
    <row r="20378" spans="55:55" hidden="1" x14ac:dyDescent="0.2">
      <c r="BC20378" s="6"/>
    </row>
    <row r="20379" spans="55:55" hidden="1" x14ac:dyDescent="0.2">
      <c r="BC20379" s="6"/>
    </row>
    <row r="20380" spans="55:55" hidden="1" x14ac:dyDescent="0.2">
      <c r="BC20380" s="6"/>
    </row>
    <row r="20381" spans="55:55" hidden="1" x14ac:dyDescent="0.2">
      <c r="BC20381" s="6"/>
    </row>
    <row r="20382" spans="55:55" hidden="1" x14ac:dyDescent="0.2">
      <c r="BC20382" s="6"/>
    </row>
    <row r="20383" spans="55:55" hidden="1" x14ac:dyDescent="0.2">
      <c r="BC20383" s="6"/>
    </row>
    <row r="20384" spans="55:55" hidden="1" x14ac:dyDescent="0.2">
      <c r="BC20384" s="6"/>
    </row>
    <row r="20385" spans="55:55" hidden="1" x14ac:dyDescent="0.2">
      <c r="BC20385" s="6"/>
    </row>
    <row r="20386" spans="55:55" hidden="1" x14ac:dyDescent="0.2">
      <c r="BC20386" s="6"/>
    </row>
    <row r="20387" spans="55:55" hidden="1" x14ac:dyDescent="0.2">
      <c r="BC20387" s="6"/>
    </row>
    <row r="20388" spans="55:55" hidden="1" x14ac:dyDescent="0.2">
      <c r="BC20388" s="6"/>
    </row>
    <row r="20389" spans="55:55" hidden="1" x14ac:dyDescent="0.2">
      <c r="BC20389" s="6"/>
    </row>
    <row r="20390" spans="55:55" hidden="1" x14ac:dyDescent="0.2">
      <c r="BC20390" s="6"/>
    </row>
    <row r="20391" spans="55:55" hidden="1" x14ac:dyDescent="0.2">
      <c r="BC20391" s="6"/>
    </row>
    <row r="20392" spans="55:55" hidden="1" x14ac:dyDescent="0.2">
      <c r="BC20392" s="6"/>
    </row>
    <row r="20393" spans="55:55" hidden="1" x14ac:dyDescent="0.2">
      <c r="BC20393" s="6"/>
    </row>
    <row r="20394" spans="55:55" hidden="1" x14ac:dyDescent="0.2">
      <c r="BC20394" s="6"/>
    </row>
    <row r="20395" spans="55:55" hidden="1" x14ac:dyDescent="0.2">
      <c r="BC20395" s="6"/>
    </row>
    <row r="20396" spans="55:55" hidden="1" x14ac:dyDescent="0.2">
      <c r="BC20396" s="6"/>
    </row>
    <row r="20397" spans="55:55" hidden="1" x14ac:dyDescent="0.2">
      <c r="BC20397" s="6"/>
    </row>
    <row r="20398" spans="55:55" hidden="1" x14ac:dyDescent="0.2">
      <c r="BC20398" s="6"/>
    </row>
    <row r="20399" spans="55:55" hidden="1" x14ac:dyDescent="0.2">
      <c r="BC20399" s="6"/>
    </row>
    <row r="20400" spans="55:55" hidden="1" x14ac:dyDescent="0.2">
      <c r="BC20400" s="6"/>
    </row>
    <row r="20401" spans="55:55" hidden="1" x14ac:dyDescent="0.2">
      <c r="BC20401" s="6"/>
    </row>
    <row r="20402" spans="55:55" hidden="1" x14ac:dyDescent="0.2">
      <c r="BC20402" s="6"/>
    </row>
    <row r="20403" spans="55:55" hidden="1" x14ac:dyDescent="0.2">
      <c r="BC20403" s="6"/>
    </row>
    <row r="20404" spans="55:55" hidden="1" x14ac:dyDescent="0.2">
      <c r="BC20404" s="6"/>
    </row>
    <row r="20405" spans="55:55" hidden="1" x14ac:dyDescent="0.2">
      <c r="BC20405" s="6"/>
    </row>
    <row r="20406" spans="55:55" hidden="1" x14ac:dyDescent="0.2">
      <c r="BC20406" s="6"/>
    </row>
    <row r="20407" spans="55:55" hidden="1" x14ac:dyDescent="0.2">
      <c r="BC20407" s="6"/>
    </row>
    <row r="20408" spans="55:55" hidden="1" x14ac:dyDescent="0.2">
      <c r="BC20408" s="6"/>
    </row>
    <row r="20409" spans="55:55" hidden="1" x14ac:dyDescent="0.2">
      <c r="BC20409" s="6"/>
    </row>
    <row r="20410" spans="55:55" hidden="1" x14ac:dyDescent="0.2">
      <c r="BC20410" s="6"/>
    </row>
    <row r="20411" spans="55:55" hidden="1" x14ac:dyDescent="0.2">
      <c r="BC20411" s="6"/>
    </row>
    <row r="20412" spans="55:55" hidden="1" x14ac:dyDescent="0.2">
      <c r="BC20412" s="6"/>
    </row>
    <row r="20413" spans="55:55" hidden="1" x14ac:dyDescent="0.2">
      <c r="BC20413" s="6"/>
    </row>
    <row r="20414" spans="55:55" hidden="1" x14ac:dyDescent="0.2">
      <c r="BC20414" s="6"/>
    </row>
    <row r="20415" spans="55:55" hidden="1" x14ac:dyDescent="0.2">
      <c r="BC20415" s="6"/>
    </row>
    <row r="20416" spans="55:55" hidden="1" x14ac:dyDescent="0.2">
      <c r="BC20416" s="6"/>
    </row>
    <row r="20417" spans="55:55" hidden="1" x14ac:dyDescent="0.2">
      <c r="BC20417" s="6"/>
    </row>
    <row r="20418" spans="55:55" hidden="1" x14ac:dyDescent="0.2">
      <c r="BC20418" s="6"/>
    </row>
    <row r="20419" spans="55:55" hidden="1" x14ac:dyDescent="0.2">
      <c r="BC20419" s="6"/>
    </row>
    <row r="20420" spans="55:55" hidden="1" x14ac:dyDescent="0.2">
      <c r="BC20420" s="6"/>
    </row>
    <row r="20421" spans="55:55" hidden="1" x14ac:dyDescent="0.2">
      <c r="BC20421" s="6"/>
    </row>
    <row r="20422" spans="55:55" hidden="1" x14ac:dyDescent="0.2">
      <c r="BC20422" s="6"/>
    </row>
    <row r="20423" spans="55:55" hidden="1" x14ac:dyDescent="0.2">
      <c r="BC20423" s="6"/>
    </row>
    <row r="20424" spans="55:55" hidden="1" x14ac:dyDescent="0.2">
      <c r="BC20424" s="6"/>
    </row>
    <row r="20425" spans="55:55" hidden="1" x14ac:dyDescent="0.2">
      <c r="BC20425" s="6"/>
    </row>
    <row r="20426" spans="55:55" hidden="1" x14ac:dyDescent="0.2">
      <c r="BC20426" s="6"/>
    </row>
    <row r="20427" spans="55:55" hidden="1" x14ac:dyDescent="0.2">
      <c r="BC20427" s="6"/>
    </row>
    <row r="20428" spans="55:55" hidden="1" x14ac:dyDescent="0.2">
      <c r="BC20428" s="6"/>
    </row>
    <row r="20429" spans="55:55" hidden="1" x14ac:dyDescent="0.2">
      <c r="BC20429" s="6"/>
    </row>
    <row r="20430" spans="55:55" hidden="1" x14ac:dyDescent="0.2">
      <c r="BC20430" s="6"/>
    </row>
    <row r="20431" spans="55:55" hidden="1" x14ac:dyDescent="0.2">
      <c r="BC20431" s="6"/>
    </row>
    <row r="20432" spans="55:55" hidden="1" x14ac:dyDescent="0.2">
      <c r="BC20432" s="6"/>
    </row>
    <row r="20433" spans="55:55" hidden="1" x14ac:dyDescent="0.2">
      <c r="BC20433" s="6"/>
    </row>
    <row r="20434" spans="55:55" hidden="1" x14ac:dyDescent="0.2">
      <c r="BC20434" s="6"/>
    </row>
    <row r="20435" spans="55:55" hidden="1" x14ac:dyDescent="0.2">
      <c r="BC20435" s="6"/>
    </row>
    <row r="20436" spans="55:55" hidden="1" x14ac:dyDescent="0.2">
      <c r="BC20436" s="6"/>
    </row>
    <row r="20437" spans="55:55" hidden="1" x14ac:dyDescent="0.2">
      <c r="BC20437" s="6"/>
    </row>
    <row r="20438" spans="55:55" hidden="1" x14ac:dyDescent="0.2">
      <c r="BC20438" s="6"/>
    </row>
    <row r="20439" spans="55:55" hidden="1" x14ac:dyDescent="0.2">
      <c r="BC20439" s="6"/>
    </row>
    <row r="20440" spans="55:55" hidden="1" x14ac:dyDescent="0.2">
      <c r="BC20440" s="6"/>
    </row>
    <row r="20441" spans="55:55" hidden="1" x14ac:dyDescent="0.2">
      <c r="BC20441" s="6"/>
    </row>
    <row r="20442" spans="55:55" hidden="1" x14ac:dyDescent="0.2">
      <c r="BC20442" s="6"/>
    </row>
    <row r="20443" spans="55:55" hidden="1" x14ac:dyDescent="0.2">
      <c r="BC20443" s="6"/>
    </row>
    <row r="20444" spans="55:55" hidden="1" x14ac:dyDescent="0.2">
      <c r="BC20444" s="6"/>
    </row>
    <row r="20445" spans="55:55" hidden="1" x14ac:dyDescent="0.2">
      <c r="BC20445" s="6"/>
    </row>
    <row r="20446" spans="55:55" hidden="1" x14ac:dyDescent="0.2">
      <c r="BC20446" s="6"/>
    </row>
    <row r="20447" spans="55:55" hidden="1" x14ac:dyDescent="0.2">
      <c r="BC20447" s="6"/>
    </row>
    <row r="20448" spans="55:55" hidden="1" x14ac:dyDescent="0.2">
      <c r="BC20448" s="6"/>
    </row>
    <row r="20449" spans="55:55" hidden="1" x14ac:dyDescent="0.2">
      <c r="BC20449" s="6"/>
    </row>
    <row r="20450" spans="55:55" hidden="1" x14ac:dyDescent="0.2">
      <c r="BC20450" s="6"/>
    </row>
    <row r="20451" spans="55:55" hidden="1" x14ac:dyDescent="0.2">
      <c r="BC20451" s="6"/>
    </row>
    <row r="20452" spans="55:55" hidden="1" x14ac:dyDescent="0.2">
      <c r="BC20452" s="6"/>
    </row>
    <row r="20453" spans="55:55" hidden="1" x14ac:dyDescent="0.2">
      <c r="BC20453" s="6"/>
    </row>
    <row r="20454" spans="55:55" hidden="1" x14ac:dyDescent="0.2">
      <c r="BC20454" s="6"/>
    </row>
    <row r="20455" spans="55:55" hidden="1" x14ac:dyDescent="0.2">
      <c r="BC20455" s="6"/>
    </row>
    <row r="20456" spans="55:55" hidden="1" x14ac:dyDescent="0.2">
      <c r="BC20456" s="6"/>
    </row>
    <row r="20457" spans="55:55" hidden="1" x14ac:dyDescent="0.2">
      <c r="BC20457" s="6"/>
    </row>
    <row r="20458" spans="55:55" hidden="1" x14ac:dyDescent="0.2">
      <c r="BC20458" s="6"/>
    </row>
    <row r="20459" spans="55:55" hidden="1" x14ac:dyDescent="0.2">
      <c r="BC20459" s="6"/>
    </row>
    <row r="20460" spans="55:55" hidden="1" x14ac:dyDescent="0.2">
      <c r="BC20460" s="6"/>
    </row>
    <row r="20461" spans="55:55" hidden="1" x14ac:dyDescent="0.2">
      <c r="BC20461" s="6"/>
    </row>
    <row r="20462" spans="55:55" hidden="1" x14ac:dyDescent="0.2">
      <c r="BC20462" s="6"/>
    </row>
    <row r="20463" spans="55:55" hidden="1" x14ac:dyDescent="0.2">
      <c r="BC20463" s="6"/>
    </row>
    <row r="20464" spans="55:55" hidden="1" x14ac:dyDescent="0.2">
      <c r="BC20464" s="6"/>
    </row>
    <row r="20465" spans="55:55" hidden="1" x14ac:dyDescent="0.2">
      <c r="BC20465" s="6"/>
    </row>
    <row r="20466" spans="55:55" hidden="1" x14ac:dyDescent="0.2">
      <c r="BC20466" s="6"/>
    </row>
    <row r="20467" spans="55:55" hidden="1" x14ac:dyDescent="0.2">
      <c r="BC20467" s="6"/>
    </row>
    <row r="20468" spans="55:55" hidden="1" x14ac:dyDescent="0.2">
      <c r="BC20468" s="6"/>
    </row>
    <row r="20469" spans="55:55" hidden="1" x14ac:dyDescent="0.2">
      <c r="BC20469" s="6"/>
    </row>
    <row r="20470" spans="55:55" hidden="1" x14ac:dyDescent="0.2">
      <c r="BC20470" s="6"/>
    </row>
    <row r="20471" spans="55:55" hidden="1" x14ac:dyDescent="0.2">
      <c r="BC20471" s="6"/>
    </row>
    <row r="20472" spans="55:55" hidden="1" x14ac:dyDescent="0.2">
      <c r="BC20472" s="6"/>
    </row>
    <row r="20473" spans="55:55" hidden="1" x14ac:dyDescent="0.2">
      <c r="BC20473" s="6"/>
    </row>
    <row r="20474" spans="55:55" hidden="1" x14ac:dyDescent="0.2">
      <c r="BC20474" s="6"/>
    </row>
    <row r="20475" spans="55:55" hidden="1" x14ac:dyDescent="0.2">
      <c r="BC20475" s="6"/>
    </row>
    <row r="20476" spans="55:55" hidden="1" x14ac:dyDescent="0.2">
      <c r="BC20476" s="6"/>
    </row>
    <row r="20477" spans="55:55" hidden="1" x14ac:dyDescent="0.2">
      <c r="BC20477" s="6"/>
    </row>
    <row r="20478" spans="55:55" hidden="1" x14ac:dyDescent="0.2">
      <c r="BC20478" s="6"/>
    </row>
    <row r="20479" spans="55:55" hidden="1" x14ac:dyDescent="0.2">
      <c r="BC20479" s="6"/>
    </row>
    <row r="20480" spans="55:55" hidden="1" x14ac:dyDescent="0.2">
      <c r="BC20480" s="6"/>
    </row>
    <row r="20481" spans="55:55" hidden="1" x14ac:dyDescent="0.2">
      <c r="BC20481" s="6"/>
    </row>
    <row r="20482" spans="55:55" hidden="1" x14ac:dyDescent="0.2">
      <c r="BC20482" s="6"/>
    </row>
    <row r="20483" spans="55:55" hidden="1" x14ac:dyDescent="0.2">
      <c r="BC20483" s="6"/>
    </row>
    <row r="20484" spans="55:55" hidden="1" x14ac:dyDescent="0.2">
      <c r="BC20484" s="6"/>
    </row>
    <row r="20485" spans="55:55" hidden="1" x14ac:dyDescent="0.2">
      <c r="BC20485" s="6"/>
    </row>
    <row r="20486" spans="55:55" hidden="1" x14ac:dyDescent="0.2">
      <c r="BC20486" s="6"/>
    </row>
    <row r="20487" spans="55:55" hidden="1" x14ac:dyDescent="0.2">
      <c r="BC20487" s="6"/>
    </row>
    <row r="20488" spans="55:55" hidden="1" x14ac:dyDescent="0.2">
      <c r="BC20488" s="6"/>
    </row>
    <row r="20489" spans="55:55" hidden="1" x14ac:dyDescent="0.2">
      <c r="BC20489" s="6"/>
    </row>
    <row r="20490" spans="55:55" hidden="1" x14ac:dyDescent="0.2">
      <c r="BC20490" s="6"/>
    </row>
    <row r="20491" spans="55:55" hidden="1" x14ac:dyDescent="0.2">
      <c r="BC20491" s="6"/>
    </row>
    <row r="20492" spans="55:55" hidden="1" x14ac:dyDescent="0.2">
      <c r="BC20492" s="6"/>
    </row>
    <row r="20493" spans="55:55" hidden="1" x14ac:dyDescent="0.2">
      <c r="BC20493" s="6"/>
    </row>
    <row r="20494" spans="55:55" hidden="1" x14ac:dyDescent="0.2">
      <c r="BC20494" s="6"/>
    </row>
    <row r="20495" spans="55:55" hidden="1" x14ac:dyDescent="0.2">
      <c r="BC20495" s="6"/>
    </row>
    <row r="20496" spans="55:55" hidden="1" x14ac:dyDescent="0.2">
      <c r="BC20496" s="6"/>
    </row>
    <row r="20497" spans="55:55" hidden="1" x14ac:dyDescent="0.2">
      <c r="BC20497" s="6"/>
    </row>
    <row r="20498" spans="55:55" hidden="1" x14ac:dyDescent="0.2">
      <c r="BC20498" s="6"/>
    </row>
    <row r="20499" spans="55:55" hidden="1" x14ac:dyDescent="0.2">
      <c r="BC20499" s="6"/>
    </row>
    <row r="20500" spans="55:55" hidden="1" x14ac:dyDescent="0.2">
      <c r="BC20500" s="6"/>
    </row>
    <row r="20501" spans="55:55" hidden="1" x14ac:dyDescent="0.2">
      <c r="BC20501" s="6"/>
    </row>
    <row r="20502" spans="55:55" hidden="1" x14ac:dyDescent="0.2">
      <c r="BC20502" s="6"/>
    </row>
    <row r="20503" spans="55:55" hidden="1" x14ac:dyDescent="0.2">
      <c r="BC20503" s="6"/>
    </row>
    <row r="20504" spans="55:55" hidden="1" x14ac:dyDescent="0.2">
      <c r="BC20504" s="6"/>
    </row>
    <row r="20505" spans="55:55" hidden="1" x14ac:dyDescent="0.2">
      <c r="BC20505" s="6"/>
    </row>
    <row r="20506" spans="55:55" hidden="1" x14ac:dyDescent="0.2">
      <c r="BC20506" s="6"/>
    </row>
    <row r="20507" spans="55:55" hidden="1" x14ac:dyDescent="0.2">
      <c r="BC20507" s="6"/>
    </row>
    <row r="20508" spans="55:55" hidden="1" x14ac:dyDescent="0.2">
      <c r="BC20508" s="6"/>
    </row>
    <row r="20509" spans="55:55" hidden="1" x14ac:dyDescent="0.2">
      <c r="BC20509" s="6"/>
    </row>
    <row r="20510" spans="55:55" hidden="1" x14ac:dyDescent="0.2">
      <c r="BC20510" s="6"/>
    </row>
    <row r="20511" spans="55:55" hidden="1" x14ac:dyDescent="0.2">
      <c r="BC20511" s="6"/>
    </row>
    <row r="20512" spans="55:55" hidden="1" x14ac:dyDescent="0.2">
      <c r="BC20512" s="6"/>
    </row>
    <row r="20513" spans="55:55" hidden="1" x14ac:dyDescent="0.2">
      <c r="BC20513" s="6"/>
    </row>
    <row r="20514" spans="55:55" hidden="1" x14ac:dyDescent="0.2">
      <c r="BC20514" s="6"/>
    </row>
    <row r="20515" spans="55:55" hidden="1" x14ac:dyDescent="0.2">
      <c r="BC20515" s="6"/>
    </row>
    <row r="20516" spans="55:55" hidden="1" x14ac:dyDescent="0.2">
      <c r="BC20516" s="6"/>
    </row>
    <row r="20517" spans="55:55" hidden="1" x14ac:dyDescent="0.2">
      <c r="BC20517" s="6"/>
    </row>
    <row r="20518" spans="55:55" hidden="1" x14ac:dyDescent="0.2">
      <c r="BC20518" s="6"/>
    </row>
    <row r="20519" spans="55:55" hidden="1" x14ac:dyDescent="0.2">
      <c r="BC20519" s="6"/>
    </row>
    <row r="20520" spans="55:55" hidden="1" x14ac:dyDescent="0.2">
      <c r="BC20520" s="6"/>
    </row>
    <row r="20521" spans="55:55" hidden="1" x14ac:dyDescent="0.2">
      <c r="BC20521" s="6"/>
    </row>
    <row r="20522" spans="55:55" hidden="1" x14ac:dyDescent="0.2">
      <c r="BC20522" s="6"/>
    </row>
    <row r="20523" spans="55:55" hidden="1" x14ac:dyDescent="0.2">
      <c r="BC20523" s="6"/>
    </row>
    <row r="20524" spans="55:55" hidden="1" x14ac:dyDescent="0.2">
      <c r="BC20524" s="6"/>
    </row>
    <row r="20525" spans="55:55" hidden="1" x14ac:dyDescent="0.2">
      <c r="BC20525" s="6"/>
    </row>
    <row r="20526" spans="55:55" hidden="1" x14ac:dyDescent="0.2">
      <c r="BC20526" s="6"/>
    </row>
    <row r="20527" spans="55:55" hidden="1" x14ac:dyDescent="0.2">
      <c r="BC20527" s="6"/>
    </row>
    <row r="20528" spans="55:55" hidden="1" x14ac:dyDescent="0.2">
      <c r="BC20528" s="6"/>
    </row>
    <row r="20529" spans="55:55" hidden="1" x14ac:dyDescent="0.2">
      <c r="BC20529" s="6"/>
    </row>
    <row r="20530" spans="55:55" hidden="1" x14ac:dyDescent="0.2">
      <c r="BC20530" s="6"/>
    </row>
    <row r="20531" spans="55:55" hidden="1" x14ac:dyDescent="0.2">
      <c r="BC20531" s="6"/>
    </row>
    <row r="20532" spans="55:55" hidden="1" x14ac:dyDescent="0.2">
      <c r="BC20532" s="6"/>
    </row>
    <row r="20533" spans="55:55" hidden="1" x14ac:dyDescent="0.2">
      <c r="BC20533" s="6"/>
    </row>
    <row r="20534" spans="55:55" hidden="1" x14ac:dyDescent="0.2">
      <c r="BC20534" s="6"/>
    </row>
    <row r="20535" spans="55:55" hidden="1" x14ac:dyDescent="0.2">
      <c r="BC20535" s="6"/>
    </row>
    <row r="20536" spans="55:55" hidden="1" x14ac:dyDescent="0.2">
      <c r="BC20536" s="6"/>
    </row>
    <row r="20537" spans="55:55" hidden="1" x14ac:dyDescent="0.2">
      <c r="BC20537" s="6"/>
    </row>
    <row r="20538" spans="55:55" hidden="1" x14ac:dyDescent="0.2">
      <c r="BC20538" s="6"/>
    </row>
    <row r="20539" spans="55:55" hidden="1" x14ac:dyDescent="0.2">
      <c r="BC20539" s="6"/>
    </row>
    <row r="20540" spans="55:55" hidden="1" x14ac:dyDescent="0.2">
      <c r="BC20540" s="6"/>
    </row>
    <row r="20541" spans="55:55" hidden="1" x14ac:dyDescent="0.2">
      <c r="BC20541" s="6"/>
    </row>
    <row r="20542" spans="55:55" hidden="1" x14ac:dyDescent="0.2">
      <c r="BC20542" s="6"/>
    </row>
    <row r="20543" spans="55:55" hidden="1" x14ac:dyDescent="0.2">
      <c r="BC20543" s="6"/>
    </row>
    <row r="20544" spans="55:55" hidden="1" x14ac:dyDescent="0.2">
      <c r="BC20544" s="6"/>
    </row>
    <row r="20545" spans="55:55" hidden="1" x14ac:dyDescent="0.2">
      <c r="BC20545" s="6"/>
    </row>
    <row r="20546" spans="55:55" hidden="1" x14ac:dyDescent="0.2">
      <c r="BC20546" s="6"/>
    </row>
    <row r="20547" spans="55:55" hidden="1" x14ac:dyDescent="0.2">
      <c r="BC20547" s="6"/>
    </row>
    <row r="20548" spans="55:55" hidden="1" x14ac:dyDescent="0.2">
      <c r="BC20548" s="6"/>
    </row>
    <row r="20549" spans="55:55" hidden="1" x14ac:dyDescent="0.2">
      <c r="BC20549" s="6"/>
    </row>
    <row r="20550" spans="55:55" hidden="1" x14ac:dyDescent="0.2">
      <c r="BC20550" s="6"/>
    </row>
    <row r="20551" spans="55:55" hidden="1" x14ac:dyDescent="0.2">
      <c r="BC20551" s="6"/>
    </row>
    <row r="20552" spans="55:55" hidden="1" x14ac:dyDescent="0.2">
      <c r="BC20552" s="6"/>
    </row>
    <row r="20553" spans="55:55" hidden="1" x14ac:dyDescent="0.2">
      <c r="BC20553" s="6"/>
    </row>
    <row r="20554" spans="55:55" hidden="1" x14ac:dyDescent="0.2">
      <c r="BC20554" s="6"/>
    </row>
    <row r="20555" spans="55:55" hidden="1" x14ac:dyDescent="0.2">
      <c r="BC20555" s="6"/>
    </row>
    <row r="20556" spans="55:55" hidden="1" x14ac:dyDescent="0.2">
      <c r="BC20556" s="6"/>
    </row>
    <row r="20557" spans="55:55" hidden="1" x14ac:dyDescent="0.2">
      <c r="BC20557" s="6"/>
    </row>
    <row r="20558" spans="55:55" hidden="1" x14ac:dyDescent="0.2">
      <c r="BC20558" s="6"/>
    </row>
    <row r="20559" spans="55:55" hidden="1" x14ac:dyDescent="0.2">
      <c r="BC20559" s="6"/>
    </row>
    <row r="20560" spans="55:55" hidden="1" x14ac:dyDescent="0.2">
      <c r="BC20560" s="6"/>
    </row>
    <row r="20561" spans="55:55" hidden="1" x14ac:dyDescent="0.2">
      <c r="BC20561" s="6"/>
    </row>
    <row r="20562" spans="55:55" hidden="1" x14ac:dyDescent="0.2">
      <c r="BC20562" s="6"/>
    </row>
    <row r="20563" spans="55:55" hidden="1" x14ac:dyDescent="0.2">
      <c r="BC20563" s="6"/>
    </row>
    <row r="20564" spans="55:55" hidden="1" x14ac:dyDescent="0.2">
      <c r="BC20564" s="6"/>
    </row>
    <row r="20565" spans="55:55" hidden="1" x14ac:dyDescent="0.2">
      <c r="BC20565" s="6"/>
    </row>
    <row r="20566" spans="55:55" hidden="1" x14ac:dyDescent="0.2">
      <c r="BC20566" s="6"/>
    </row>
    <row r="20567" spans="55:55" hidden="1" x14ac:dyDescent="0.2">
      <c r="BC20567" s="6"/>
    </row>
    <row r="20568" spans="55:55" hidden="1" x14ac:dyDescent="0.2">
      <c r="BC20568" s="6"/>
    </row>
    <row r="20569" spans="55:55" hidden="1" x14ac:dyDescent="0.2">
      <c r="BC20569" s="6"/>
    </row>
    <row r="20570" spans="55:55" hidden="1" x14ac:dyDescent="0.2">
      <c r="BC20570" s="6"/>
    </row>
    <row r="20571" spans="55:55" hidden="1" x14ac:dyDescent="0.2">
      <c r="BC20571" s="6"/>
    </row>
    <row r="20572" spans="55:55" hidden="1" x14ac:dyDescent="0.2">
      <c r="BC20572" s="6"/>
    </row>
    <row r="20573" spans="55:55" hidden="1" x14ac:dyDescent="0.2">
      <c r="BC20573" s="6"/>
    </row>
    <row r="20574" spans="55:55" hidden="1" x14ac:dyDescent="0.2">
      <c r="BC20574" s="6"/>
    </row>
    <row r="20575" spans="55:55" hidden="1" x14ac:dyDescent="0.2">
      <c r="BC20575" s="6"/>
    </row>
    <row r="20576" spans="55:55" hidden="1" x14ac:dyDescent="0.2">
      <c r="BC20576" s="6"/>
    </row>
    <row r="20577" spans="55:55" hidden="1" x14ac:dyDescent="0.2">
      <c r="BC20577" s="6"/>
    </row>
    <row r="20578" spans="55:55" hidden="1" x14ac:dyDescent="0.2">
      <c r="BC20578" s="6"/>
    </row>
    <row r="20579" spans="55:55" hidden="1" x14ac:dyDescent="0.2">
      <c r="BC20579" s="6"/>
    </row>
    <row r="20580" spans="55:55" hidden="1" x14ac:dyDescent="0.2">
      <c r="BC20580" s="6"/>
    </row>
    <row r="20581" spans="55:55" hidden="1" x14ac:dyDescent="0.2">
      <c r="BC20581" s="6"/>
    </row>
    <row r="20582" spans="55:55" hidden="1" x14ac:dyDescent="0.2">
      <c r="BC20582" s="6"/>
    </row>
    <row r="20583" spans="55:55" hidden="1" x14ac:dyDescent="0.2">
      <c r="BC20583" s="6"/>
    </row>
    <row r="20584" spans="55:55" hidden="1" x14ac:dyDescent="0.2">
      <c r="BC20584" s="6"/>
    </row>
    <row r="20585" spans="55:55" hidden="1" x14ac:dyDescent="0.2">
      <c r="BC20585" s="6"/>
    </row>
    <row r="20586" spans="55:55" hidden="1" x14ac:dyDescent="0.2">
      <c r="BC20586" s="6"/>
    </row>
    <row r="20587" spans="55:55" hidden="1" x14ac:dyDescent="0.2">
      <c r="BC20587" s="6"/>
    </row>
    <row r="20588" spans="55:55" hidden="1" x14ac:dyDescent="0.2">
      <c r="BC20588" s="6"/>
    </row>
    <row r="20589" spans="55:55" hidden="1" x14ac:dyDescent="0.2">
      <c r="BC20589" s="6"/>
    </row>
    <row r="20590" spans="55:55" hidden="1" x14ac:dyDescent="0.2">
      <c r="BC20590" s="6"/>
    </row>
    <row r="20591" spans="55:55" hidden="1" x14ac:dyDescent="0.2">
      <c r="BC20591" s="6"/>
    </row>
    <row r="20592" spans="55:55" hidden="1" x14ac:dyDescent="0.2">
      <c r="BC20592" s="6"/>
    </row>
    <row r="20593" spans="55:55" hidden="1" x14ac:dyDescent="0.2">
      <c r="BC20593" s="6"/>
    </row>
    <row r="20594" spans="55:55" hidden="1" x14ac:dyDescent="0.2">
      <c r="BC20594" s="6"/>
    </row>
    <row r="20595" spans="55:55" hidden="1" x14ac:dyDescent="0.2">
      <c r="BC20595" s="6"/>
    </row>
    <row r="20596" spans="55:55" hidden="1" x14ac:dyDescent="0.2">
      <c r="BC20596" s="6"/>
    </row>
    <row r="20597" spans="55:55" hidden="1" x14ac:dyDescent="0.2">
      <c r="BC20597" s="6"/>
    </row>
    <row r="20598" spans="55:55" hidden="1" x14ac:dyDescent="0.2">
      <c r="BC20598" s="6"/>
    </row>
    <row r="20599" spans="55:55" hidden="1" x14ac:dyDescent="0.2">
      <c r="BC20599" s="6"/>
    </row>
    <row r="20600" spans="55:55" hidden="1" x14ac:dyDescent="0.2">
      <c r="BC20600" s="6"/>
    </row>
    <row r="20601" spans="55:55" hidden="1" x14ac:dyDescent="0.2">
      <c r="BC20601" s="6"/>
    </row>
    <row r="20602" spans="55:55" hidden="1" x14ac:dyDescent="0.2">
      <c r="BC20602" s="6"/>
    </row>
    <row r="20603" spans="55:55" hidden="1" x14ac:dyDescent="0.2">
      <c r="BC20603" s="6"/>
    </row>
    <row r="20604" spans="55:55" hidden="1" x14ac:dyDescent="0.2">
      <c r="BC20604" s="6"/>
    </row>
    <row r="20605" spans="55:55" hidden="1" x14ac:dyDescent="0.2">
      <c r="BC20605" s="6"/>
    </row>
    <row r="20606" spans="55:55" hidden="1" x14ac:dyDescent="0.2">
      <c r="BC20606" s="6"/>
    </row>
    <row r="20607" spans="55:55" hidden="1" x14ac:dyDescent="0.2">
      <c r="BC20607" s="6"/>
    </row>
    <row r="20608" spans="55:55" hidden="1" x14ac:dyDescent="0.2">
      <c r="BC20608" s="6"/>
    </row>
    <row r="20609" spans="55:55" hidden="1" x14ac:dyDescent="0.2">
      <c r="BC20609" s="6"/>
    </row>
    <row r="20610" spans="55:55" hidden="1" x14ac:dyDescent="0.2">
      <c r="BC20610" s="6"/>
    </row>
    <row r="20611" spans="55:55" hidden="1" x14ac:dyDescent="0.2">
      <c r="BC20611" s="6"/>
    </row>
    <row r="20612" spans="55:55" hidden="1" x14ac:dyDescent="0.2">
      <c r="BC20612" s="6"/>
    </row>
    <row r="20613" spans="55:55" hidden="1" x14ac:dyDescent="0.2">
      <c r="BC20613" s="6"/>
    </row>
    <row r="20614" spans="55:55" hidden="1" x14ac:dyDescent="0.2">
      <c r="BC20614" s="6"/>
    </row>
    <row r="20615" spans="55:55" hidden="1" x14ac:dyDescent="0.2">
      <c r="BC20615" s="6"/>
    </row>
    <row r="20616" spans="55:55" hidden="1" x14ac:dyDescent="0.2">
      <c r="BC20616" s="6"/>
    </row>
    <row r="20617" spans="55:55" hidden="1" x14ac:dyDescent="0.2">
      <c r="BC20617" s="6"/>
    </row>
    <row r="20618" spans="55:55" hidden="1" x14ac:dyDescent="0.2">
      <c r="BC20618" s="6"/>
    </row>
    <row r="20619" spans="55:55" hidden="1" x14ac:dyDescent="0.2">
      <c r="BC20619" s="6"/>
    </row>
    <row r="20620" spans="55:55" hidden="1" x14ac:dyDescent="0.2">
      <c r="BC20620" s="6"/>
    </row>
    <row r="20621" spans="55:55" hidden="1" x14ac:dyDescent="0.2">
      <c r="BC20621" s="6"/>
    </row>
    <row r="20622" spans="55:55" hidden="1" x14ac:dyDescent="0.2">
      <c r="BC20622" s="6"/>
    </row>
    <row r="20623" spans="55:55" hidden="1" x14ac:dyDescent="0.2">
      <c r="BC20623" s="6"/>
    </row>
    <row r="20624" spans="55:55" hidden="1" x14ac:dyDescent="0.2">
      <c r="BC20624" s="6"/>
    </row>
    <row r="20625" spans="55:55" hidden="1" x14ac:dyDescent="0.2">
      <c r="BC20625" s="6"/>
    </row>
    <row r="20626" spans="55:55" hidden="1" x14ac:dyDescent="0.2">
      <c r="BC20626" s="6"/>
    </row>
    <row r="20627" spans="55:55" hidden="1" x14ac:dyDescent="0.2">
      <c r="BC20627" s="6"/>
    </row>
    <row r="20628" spans="55:55" hidden="1" x14ac:dyDescent="0.2">
      <c r="BC20628" s="6"/>
    </row>
    <row r="20629" spans="55:55" hidden="1" x14ac:dyDescent="0.2">
      <c r="BC20629" s="6"/>
    </row>
    <row r="20630" spans="55:55" hidden="1" x14ac:dyDescent="0.2">
      <c r="BC20630" s="6"/>
    </row>
    <row r="20631" spans="55:55" hidden="1" x14ac:dyDescent="0.2">
      <c r="BC20631" s="6"/>
    </row>
    <row r="20632" spans="55:55" hidden="1" x14ac:dyDescent="0.2">
      <c r="BC20632" s="6"/>
    </row>
    <row r="20633" spans="55:55" hidden="1" x14ac:dyDescent="0.2">
      <c r="BC20633" s="6"/>
    </row>
    <row r="20634" spans="55:55" hidden="1" x14ac:dyDescent="0.2">
      <c r="BC20634" s="6"/>
    </row>
    <row r="20635" spans="55:55" hidden="1" x14ac:dyDescent="0.2">
      <c r="BC20635" s="6"/>
    </row>
    <row r="20636" spans="55:55" hidden="1" x14ac:dyDescent="0.2">
      <c r="BC20636" s="6"/>
    </row>
    <row r="20637" spans="55:55" hidden="1" x14ac:dyDescent="0.2">
      <c r="BC20637" s="6"/>
    </row>
    <row r="20638" spans="55:55" hidden="1" x14ac:dyDescent="0.2">
      <c r="BC20638" s="6"/>
    </row>
    <row r="20639" spans="55:55" hidden="1" x14ac:dyDescent="0.2">
      <c r="BC20639" s="6"/>
    </row>
    <row r="20640" spans="55:55" hidden="1" x14ac:dyDescent="0.2">
      <c r="BC20640" s="6"/>
    </row>
    <row r="20641" spans="55:55" hidden="1" x14ac:dyDescent="0.2">
      <c r="BC20641" s="6"/>
    </row>
    <row r="20642" spans="55:55" hidden="1" x14ac:dyDescent="0.2">
      <c r="BC20642" s="6"/>
    </row>
    <row r="20643" spans="55:55" hidden="1" x14ac:dyDescent="0.2">
      <c r="BC20643" s="6"/>
    </row>
    <row r="20644" spans="55:55" hidden="1" x14ac:dyDescent="0.2">
      <c r="BC20644" s="6"/>
    </row>
    <row r="20645" spans="55:55" hidden="1" x14ac:dyDescent="0.2">
      <c r="BC20645" s="6"/>
    </row>
    <row r="20646" spans="55:55" hidden="1" x14ac:dyDescent="0.2">
      <c r="BC20646" s="6"/>
    </row>
    <row r="20647" spans="55:55" hidden="1" x14ac:dyDescent="0.2">
      <c r="BC20647" s="6"/>
    </row>
    <row r="20648" spans="55:55" hidden="1" x14ac:dyDescent="0.2">
      <c r="BC20648" s="6"/>
    </row>
    <row r="20649" spans="55:55" hidden="1" x14ac:dyDescent="0.2">
      <c r="BC20649" s="6"/>
    </row>
    <row r="20650" spans="55:55" hidden="1" x14ac:dyDescent="0.2">
      <c r="BC20650" s="6"/>
    </row>
    <row r="20651" spans="55:55" hidden="1" x14ac:dyDescent="0.2">
      <c r="BC20651" s="6"/>
    </row>
    <row r="20652" spans="55:55" hidden="1" x14ac:dyDescent="0.2">
      <c r="BC20652" s="6"/>
    </row>
    <row r="20653" spans="55:55" hidden="1" x14ac:dyDescent="0.2">
      <c r="BC20653" s="6"/>
    </row>
    <row r="20654" spans="55:55" hidden="1" x14ac:dyDescent="0.2">
      <c r="BC20654" s="6"/>
    </row>
    <row r="20655" spans="55:55" hidden="1" x14ac:dyDescent="0.2">
      <c r="BC20655" s="6"/>
    </row>
    <row r="20656" spans="55:55" hidden="1" x14ac:dyDescent="0.2">
      <c r="BC20656" s="6"/>
    </row>
    <row r="20657" spans="55:55" hidden="1" x14ac:dyDescent="0.2">
      <c r="BC20657" s="6"/>
    </row>
    <row r="20658" spans="55:55" hidden="1" x14ac:dyDescent="0.2">
      <c r="BC20658" s="6"/>
    </row>
    <row r="20659" spans="55:55" hidden="1" x14ac:dyDescent="0.2">
      <c r="BC20659" s="6"/>
    </row>
    <row r="20660" spans="55:55" hidden="1" x14ac:dyDescent="0.2">
      <c r="BC20660" s="6"/>
    </row>
    <row r="20661" spans="55:55" hidden="1" x14ac:dyDescent="0.2">
      <c r="BC20661" s="6"/>
    </row>
    <row r="20662" spans="55:55" hidden="1" x14ac:dyDescent="0.2">
      <c r="BC20662" s="6"/>
    </row>
    <row r="20663" spans="55:55" hidden="1" x14ac:dyDescent="0.2">
      <c r="BC20663" s="6"/>
    </row>
    <row r="20664" spans="55:55" hidden="1" x14ac:dyDescent="0.2">
      <c r="BC20664" s="6"/>
    </row>
    <row r="20665" spans="55:55" hidden="1" x14ac:dyDescent="0.2">
      <c r="BC20665" s="6"/>
    </row>
    <row r="20666" spans="55:55" hidden="1" x14ac:dyDescent="0.2">
      <c r="BC20666" s="6"/>
    </row>
    <row r="20667" spans="55:55" hidden="1" x14ac:dyDescent="0.2">
      <c r="BC20667" s="6"/>
    </row>
    <row r="20668" spans="55:55" hidden="1" x14ac:dyDescent="0.2">
      <c r="BC20668" s="6"/>
    </row>
    <row r="20669" spans="55:55" hidden="1" x14ac:dyDescent="0.2">
      <c r="BC20669" s="6"/>
    </row>
    <row r="20670" spans="55:55" hidden="1" x14ac:dyDescent="0.2">
      <c r="BC20670" s="6"/>
    </row>
    <row r="20671" spans="55:55" hidden="1" x14ac:dyDescent="0.2">
      <c r="BC20671" s="6"/>
    </row>
    <row r="20672" spans="55:55" hidden="1" x14ac:dyDescent="0.2">
      <c r="BC20672" s="6"/>
    </row>
    <row r="20673" spans="55:55" hidden="1" x14ac:dyDescent="0.2">
      <c r="BC20673" s="6"/>
    </row>
    <row r="20674" spans="55:55" hidden="1" x14ac:dyDescent="0.2">
      <c r="BC20674" s="6"/>
    </row>
    <row r="20675" spans="55:55" hidden="1" x14ac:dyDescent="0.2">
      <c r="BC20675" s="6"/>
    </row>
    <row r="20676" spans="55:55" hidden="1" x14ac:dyDescent="0.2">
      <c r="BC20676" s="6"/>
    </row>
    <row r="20677" spans="55:55" hidden="1" x14ac:dyDescent="0.2">
      <c r="BC20677" s="6"/>
    </row>
    <row r="20678" spans="55:55" hidden="1" x14ac:dyDescent="0.2">
      <c r="BC20678" s="6"/>
    </row>
    <row r="20679" spans="55:55" hidden="1" x14ac:dyDescent="0.2">
      <c r="BC20679" s="6"/>
    </row>
    <row r="20680" spans="55:55" hidden="1" x14ac:dyDescent="0.2">
      <c r="BC20680" s="6"/>
    </row>
    <row r="20681" spans="55:55" hidden="1" x14ac:dyDescent="0.2">
      <c r="BC20681" s="6"/>
    </row>
    <row r="20682" spans="55:55" hidden="1" x14ac:dyDescent="0.2">
      <c r="BC20682" s="6"/>
    </row>
    <row r="20683" spans="55:55" hidden="1" x14ac:dyDescent="0.2">
      <c r="BC20683" s="6"/>
    </row>
    <row r="20684" spans="55:55" hidden="1" x14ac:dyDescent="0.2">
      <c r="BC20684" s="6"/>
    </row>
    <row r="20685" spans="55:55" hidden="1" x14ac:dyDescent="0.2">
      <c r="BC20685" s="6"/>
    </row>
    <row r="20686" spans="55:55" hidden="1" x14ac:dyDescent="0.2">
      <c r="BC20686" s="6"/>
    </row>
    <row r="20687" spans="55:55" hidden="1" x14ac:dyDescent="0.2">
      <c r="BC20687" s="6"/>
    </row>
    <row r="20688" spans="55:55" hidden="1" x14ac:dyDescent="0.2">
      <c r="BC20688" s="6"/>
    </row>
    <row r="20689" spans="55:55" hidden="1" x14ac:dyDescent="0.2">
      <c r="BC20689" s="6"/>
    </row>
    <row r="20690" spans="55:55" hidden="1" x14ac:dyDescent="0.2">
      <c r="BC20690" s="6"/>
    </row>
    <row r="20691" spans="55:55" hidden="1" x14ac:dyDescent="0.2">
      <c r="BC20691" s="6"/>
    </row>
    <row r="20692" spans="55:55" hidden="1" x14ac:dyDescent="0.2">
      <c r="BC20692" s="6"/>
    </row>
    <row r="20693" spans="55:55" hidden="1" x14ac:dyDescent="0.2">
      <c r="BC20693" s="6"/>
    </row>
    <row r="20694" spans="55:55" hidden="1" x14ac:dyDescent="0.2">
      <c r="BC20694" s="6"/>
    </row>
    <row r="20695" spans="55:55" hidden="1" x14ac:dyDescent="0.2">
      <c r="BC20695" s="6"/>
    </row>
    <row r="20696" spans="55:55" hidden="1" x14ac:dyDescent="0.2">
      <c r="BC20696" s="6"/>
    </row>
    <row r="20697" spans="55:55" hidden="1" x14ac:dyDescent="0.2">
      <c r="BC20697" s="6"/>
    </row>
    <row r="20698" spans="55:55" hidden="1" x14ac:dyDescent="0.2">
      <c r="BC20698" s="6"/>
    </row>
    <row r="20699" spans="55:55" hidden="1" x14ac:dyDescent="0.2">
      <c r="BC20699" s="6"/>
    </row>
    <row r="20700" spans="55:55" hidden="1" x14ac:dyDescent="0.2">
      <c r="BC20700" s="6"/>
    </row>
    <row r="20701" spans="55:55" hidden="1" x14ac:dyDescent="0.2">
      <c r="BC20701" s="6"/>
    </row>
    <row r="20702" spans="55:55" hidden="1" x14ac:dyDescent="0.2">
      <c r="BC20702" s="6"/>
    </row>
    <row r="20703" spans="55:55" hidden="1" x14ac:dyDescent="0.2">
      <c r="BC20703" s="6"/>
    </row>
    <row r="20704" spans="55:55" hidden="1" x14ac:dyDescent="0.2">
      <c r="BC20704" s="6"/>
    </row>
    <row r="20705" spans="55:55" hidden="1" x14ac:dyDescent="0.2">
      <c r="BC20705" s="6"/>
    </row>
    <row r="20706" spans="55:55" hidden="1" x14ac:dyDescent="0.2">
      <c r="BC20706" s="6"/>
    </row>
    <row r="20707" spans="55:55" hidden="1" x14ac:dyDescent="0.2">
      <c r="BC20707" s="6"/>
    </row>
    <row r="20708" spans="55:55" hidden="1" x14ac:dyDescent="0.2">
      <c r="BC20708" s="6"/>
    </row>
    <row r="20709" spans="55:55" hidden="1" x14ac:dyDescent="0.2">
      <c r="BC20709" s="6"/>
    </row>
    <row r="20710" spans="55:55" hidden="1" x14ac:dyDescent="0.2">
      <c r="BC20710" s="6"/>
    </row>
    <row r="20711" spans="55:55" hidden="1" x14ac:dyDescent="0.2">
      <c r="BC20711" s="6"/>
    </row>
    <row r="20712" spans="55:55" hidden="1" x14ac:dyDescent="0.2">
      <c r="BC20712" s="6"/>
    </row>
    <row r="20713" spans="55:55" hidden="1" x14ac:dyDescent="0.2">
      <c r="BC20713" s="6"/>
    </row>
    <row r="20714" spans="55:55" hidden="1" x14ac:dyDescent="0.2">
      <c r="BC20714" s="6"/>
    </row>
    <row r="20715" spans="55:55" hidden="1" x14ac:dyDescent="0.2">
      <c r="BC20715" s="6"/>
    </row>
    <row r="20716" spans="55:55" hidden="1" x14ac:dyDescent="0.2">
      <c r="BC20716" s="6"/>
    </row>
    <row r="20717" spans="55:55" hidden="1" x14ac:dyDescent="0.2">
      <c r="BC20717" s="6"/>
    </row>
    <row r="20718" spans="55:55" hidden="1" x14ac:dyDescent="0.2">
      <c r="BC20718" s="6"/>
    </row>
    <row r="20719" spans="55:55" hidden="1" x14ac:dyDescent="0.2">
      <c r="BC20719" s="6"/>
    </row>
    <row r="20720" spans="55:55" hidden="1" x14ac:dyDescent="0.2">
      <c r="BC20720" s="6"/>
    </row>
    <row r="20721" spans="55:55" hidden="1" x14ac:dyDescent="0.2">
      <c r="BC20721" s="6"/>
    </row>
    <row r="20722" spans="55:55" hidden="1" x14ac:dyDescent="0.2">
      <c r="BC20722" s="6"/>
    </row>
    <row r="20723" spans="55:55" hidden="1" x14ac:dyDescent="0.2">
      <c r="BC20723" s="6"/>
    </row>
    <row r="20724" spans="55:55" hidden="1" x14ac:dyDescent="0.2">
      <c r="BC20724" s="6"/>
    </row>
    <row r="20725" spans="55:55" hidden="1" x14ac:dyDescent="0.2">
      <c r="BC20725" s="6"/>
    </row>
    <row r="20726" spans="55:55" hidden="1" x14ac:dyDescent="0.2">
      <c r="BC20726" s="6"/>
    </row>
    <row r="20727" spans="55:55" hidden="1" x14ac:dyDescent="0.2">
      <c r="BC20727" s="6"/>
    </row>
    <row r="20728" spans="55:55" hidden="1" x14ac:dyDescent="0.2">
      <c r="BC20728" s="6"/>
    </row>
    <row r="20729" spans="55:55" hidden="1" x14ac:dyDescent="0.2">
      <c r="BC20729" s="6"/>
    </row>
    <row r="20730" spans="55:55" hidden="1" x14ac:dyDescent="0.2">
      <c r="BC20730" s="6"/>
    </row>
    <row r="20731" spans="55:55" hidden="1" x14ac:dyDescent="0.2">
      <c r="BC20731" s="6"/>
    </row>
    <row r="20732" spans="55:55" hidden="1" x14ac:dyDescent="0.2">
      <c r="BC20732" s="6"/>
    </row>
    <row r="20733" spans="55:55" hidden="1" x14ac:dyDescent="0.2">
      <c r="BC20733" s="6"/>
    </row>
    <row r="20734" spans="55:55" hidden="1" x14ac:dyDescent="0.2">
      <c r="BC20734" s="6"/>
    </row>
    <row r="20735" spans="55:55" hidden="1" x14ac:dyDescent="0.2">
      <c r="BC20735" s="6"/>
    </row>
    <row r="20736" spans="55:55" hidden="1" x14ac:dyDescent="0.2">
      <c r="BC20736" s="6"/>
    </row>
    <row r="20737" spans="55:55" hidden="1" x14ac:dyDescent="0.2">
      <c r="BC20737" s="6"/>
    </row>
    <row r="20738" spans="55:55" hidden="1" x14ac:dyDescent="0.2">
      <c r="BC20738" s="6"/>
    </row>
    <row r="20739" spans="55:55" hidden="1" x14ac:dyDescent="0.2">
      <c r="BC20739" s="6"/>
    </row>
    <row r="20740" spans="55:55" hidden="1" x14ac:dyDescent="0.2">
      <c r="BC20740" s="6"/>
    </row>
    <row r="20741" spans="55:55" hidden="1" x14ac:dyDescent="0.2">
      <c r="BC20741" s="6"/>
    </row>
    <row r="20742" spans="55:55" hidden="1" x14ac:dyDescent="0.2">
      <c r="BC20742" s="6"/>
    </row>
    <row r="20743" spans="55:55" hidden="1" x14ac:dyDescent="0.2">
      <c r="BC20743" s="6"/>
    </row>
    <row r="20744" spans="55:55" hidden="1" x14ac:dyDescent="0.2">
      <c r="BC20744" s="6"/>
    </row>
    <row r="20745" spans="55:55" hidden="1" x14ac:dyDescent="0.2">
      <c r="BC20745" s="6"/>
    </row>
    <row r="20746" spans="55:55" hidden="1" x14ac:dyDescent="0.2">
      <c r="BC20746" s="6"/>
    </row>
    <row r="20747" spans="55:55" hidden="1" x14ac:dyDescent="0.2">
      <c r="BC20747" s="6"/>
    </row>
    <row r="20748" spans="55:55" hidden="1" x14ac:dyDescent="0.2">
      <c r="BC20748" s="6"/>
    </row>
    <row r="20749" spans="55:55" hidden="1" x14ac:dyDescent="0.2">
      <c r="BC20749" s="6"/>
    </row>
    <row r="20750" spans="55:55" hidden="1" x14ac:dyDescent="0.2">
      <c r="BC20750" s="6"/>
    </row>
    <row r="20751" spans="55:55" hidden="1" x14ac:dyDescent="0.2">
      <c r="BC20751" s="6"/>
    </row>
    <row r="20752" spans="55:55" hidden="1" x14ac:dyDescent="0.2">
      <c r="BC20752" s="6"/>
    </row>
    <row r="20753" spans="55:55" hidden="1" x14ac:dyDescent="0.2">
      <c r="BC20753" s="6"/>
    </row>
    <row r="20754" spans="55:55" hidden="1" x14ac:dyDescent="0.2">
      <c r="BC20754" s="6"/>
    </row>
    <row r="20755" spans="55:55" hidden="1" x14ac:dyDescent="0.2">
      <c r="BC20755" s="6"/>
    </row>
    <row r="20756" spans="55:55" hidden="1" x14ac:dyDescent="0.2">
      <c r="BC20756" s="6"/>
    </row>
    <row r="20757" spans="55:55" hidden="1" x14ac:dyDescent="0.2">
      <c r="BC20757" s="6"/>
    </row>
    <row r="20758" spans="55:55" hidden="1" x14ac:dyDescent="0.2">
      <c r="BC20758" s="6"/>
    </row>
    <row r="20759" spans="55:55" hidden="1" x14ac:dyDescent="0.2">
      <c r="BC20759" s="6"/>
    </row>
    <row r="20760" spans="55:55" hidden="1" x14ac:dyDescent="0.2">
      <c r="BC20760" s="6"/>
    </row>
    <row r="20761" spans="55:55" hidden="1" x14ac:dyDescent="0.2">
      <c r="BC20761" s="6"/>
    </row>
    <row r="20762" spans="55:55" hidden="1" x14ac:dyDescent="0.2">
      <c r="BC20762" s="6"/>
    </row>
    <row r="20763" spans="55:55" hidden="1" x14ac:dyDescent="0.2">
      <c r="BC20763" s="6"/>
    </row>
    <row r="20764" spans="55:55" hidden="1" x14ac:dyDescent="0.2">
      <c r="BC20764" s="6"/>
    </row>
    <row r="20765" spans="55:55" hidden="1" x14ac:dyDescent="0.2">
      <c r="BC20765" s="6"/>
    </row>
    <row r="20766" spans="55:55" hidden="1" x14ac:dyDescent="0.2">
      <c r="BC20766" s="6"/>
    </row>
    <row r="20767" spans="55:55" hidden="1" x14ac:dyDescent="0.2">
      <c r="BC20767" s="6"/>
    </row>
    <row r="20768" spans="55:55" hidden="1" x14ac:dyDescent="0.2">
      <c r="BC20768" s="6"/>
    </row>
    <row r="20769" spans="55:55" hidden="1" x14ac:dyDescent="0.2">
      <c r="BC20769" s="6"/>
    </row>
    <row r="20770" spans="55:55" hidden="1" x14ac:dyDescent="0.2">
      <c r="BC20770" s="6"/>
    </row>
    <row r="20771" spans="55:55" hidden="1" x14ac:dyDescent="0.2">
      <c r="BC20771" s="6"/>
    </row>
    <row r="20772" spans="55:55" hidden="1" x14ac:dyDescent="0.2">
      <c r="BC20772" s="6"/>
    </row>
    <row r="20773" spans="55:55" hidden="1" x14ac:dyDescent="0.2">
      <c r="BC20773" s="6"/>
    </row>
    <row r="20774" spans="55:55" hidden="1" x14ac:dyDescent="0.2">
      <c r="BC20774" s="6"/>
    </row>
    <row r="20775" spans="55:55" hidden="1" x14ac:dyDescent="0.2">
      <c r="BC20775" s="6"/>
    </row>
    <row r="20776" spans="55:55" hidden="1" x14ac:dyDescent="0.2">
      <c r="BC20776" s="6"/>
    </row>
    <row r="20777" spans="55:55" hidden="1" x14ac:dyDescent="0.2">
      <c r="BC20777" s="6"/>
    </row>
    <row r="20778" spans="55:55" hidden="1" x14ac:dyDescent="0.2">
      <c r="BC20778" s="6"/>
    </row>
    <row r="20779" spans="55:55" hidden="1" x14ac:dyDescent="0.2">
      <c r="BC20779" s="6"/>
    </row>
    <row r="20780" spans="55:55" hidden="1" x14ac:dyDescent="0.2">
      <c r="BC20780" s="6"/>
    </row>
    <row r="20781" spans="55:55" hidden="1" x14ac:dyDescent="0.2">
      <c r="BC20781" s="6"/>
    </row>
    <row r="20782" spans="55:55" hidden="1" x14ac:dyDescent="0.2">
      <c r="BC20782" s="6"/>
    </row>
    <row r="20783" spans="55:55" hidden="1" x14ac:dyDescent="0.2">
      <c r="BC20783" s="6"/>
    </row>
    <row r="20784" spans="55:55" hidden="1" x14ac:dyDescent="0.2">
      <c r="BC20784" s="6"/>
    </row>
    <row r="20785" spans="55:55" hidden="1" x14ac:dyDescent="0.2">
      <c r="BC20785" s="6"/>
    </row>
    <row r="20786" spans="55:55" hidden="1" x14ac:dyDescent="0.2">
      <c r="BC20786" s="6"/>
    </row>
    <row r="20787" spans="55:55" hidden="1" x14ac:dyDescent="0.2">
      <c r="BC20787" s="6"/>
    </row>
    <row r="20788" spans="55:55" hidden="1" x14ac:dyDescent="0.2">
      <c r="BC20788" s="6"/>
    </row>
    <row r="20789" spans="55:55" hidden="1" x14ac:dyDescent="0.2">
      <c r="BC20789" s="6"/>
    </row>
    <row r="20790" spans="55:55" hidden="1" x14ac:dyDescent="0.2">
      <c r="BC20790" s="6"/>
    </row>
    <row r="20791" spans="55:55" hidden="1" x14ac:dyDescent="0.2">
      <c r="BC20791" s="6"/>
    </row>
    <row r="20792" spans="55:55" hidden="1" x14ac:dyDescent="0.2">
      <c r="BC20792" s="6"/>
    </row>
    <row r="20793" spans="55:55" hidden="1" x14ac:dyDescent="0.2">
      <c r="BC20793" s="6"/>
    </row>
    <row r="20794" spans="55:55" hidden="1" x14ac:dyDescent="0.2">
      <c r="BC20794" s="6"/>
    </row>
    <row r="20795" spans="55:55" hidden="1" x14ac:dyDescent="0.2">
      <c r="BC20795" s="6"/>
    </row>
    <row r="20796" spans="55:55" hidden="1" x14ac:dyDescent="0.2">
      <c r="BC20796" s="6"/>
    </row>
    <row r="20797" spans="55:55" hidden="1" x14ac:dyDescent="0.2">
      <c r="BC20797" s="6"/>
    </row>
    <row r="20798" spans="55:55" hidden="1" x14ac:dyDescent="0.2">
      <c r="BC20798" s="6"/>
    </row>
    <row r="20799" spans="55:55" hidden="1" x14ac:dyDescent="0.2">
      <c r="BC20799" s="6"/>
    </row>
    <row r="20800" spans="55:55" hidden="1" x14ac:dyDescent="0.2">
      <c r="BC20800" s="6"/>
    </row>
    <row r="20801" spans="55:55" hidden="1" x14ac:dyDescent="0.2">
      <c r="BC20801" s="6"/>
    </row>
    <row r="20802" spans="55:55" hidden="1" x14ac:dyDescent="0.2">
      <c r="BC20802" s="6"/>
    </row>
    <row r="20803" spans="55:55" hidden="1" x14ac:dyDescent="0.2">
      <c r="BC20803" s="6"/>
    </row>
    <row r="20804" spans="55:55" hidden="1" x14ac:dyDescent="0.2">
      <c r="BC20804" s="6"/>
    </row>
    <row r="20805" spans="55:55" hidden="1" x14ac:dyDescent="0.2">
      <c r="BC20805" s="6"/>
    </row>
    <row r="20806" spans="55:55" hidden="1" x14ac:dyDescent="0.2">
      <c r="BC20806" s="6"/>
    </row>
    <row r="20807" spans="55:55" hidden="1" x14ac:dyDescent="0.2">
      <c r="BC20807" s="6"/>
    </row>
    <row r="20808" spans="55:55" hidden="1" x14ac:dyDescent="0.2">
      <c r="BC20808" s="6"/>
    </row>
    <row r="20809" spans="55:55" hidden="1" x14ac:dyDescent="0.2">
      <c r="BC20809" s="6"/>
    </row>
    <row r="20810" spans="55:55" hidden="1" x14ac:dyDescent="0.2">
      <c r="BC20810" s="6"/>
    </row>
    <row r="20811" spans="55:55" hidden="1" x14ac:dyDescent="0.2">
      <c r="BC20811" s="6"/>
    </row>
    <row r="20812" spans="55:55" hidden="1" x14ac:dyDescent="0.2">
      <c r="BC20812" s="6"/>
    </row>
    <row r="20813" spans="55:55" hidden="1" x14ac:dyDescent="0.2">
      <c r="BC20813" s="6"/>
    </row>
    <row r="20814" spans="55:55" hidden="1" x14ac:dyDescent="0.2">
      <c r="BC20814" s="6"/>
    </row>
    <row r="20815" spans="55:55" hidden="1" x14ac:dyDescent="0.2">
      <c r="BC20815" s="6"/>
    </row>
    <row r="20816" spans="55:55" hidden="1" x14ac:dyDescent="0.2">
      <c r="BC20816" s="6"/>
    </row>
    <row r="20817" spans="55:55" hidden="1" x14ac:dyDescent="0.2">
      <c r="BC20817" s="6"/>
    </row>
    <row r="20818" spans="55:55" hidden="1" x14ac:dyDescent="0.2">
      <c r="BC20818" s="6"/>
    </row>
    <row r="20819" spans="55:55" hidden="1" x14ac:dyDescent="0.2">
      <c r="BC20819" s="6"/>
    </row>
    <row r="20820" spans="55:55" hidden="1" x14ac:dyDescent="0.2">
      <c r="BC20820" s="6"/>
    </row>
    <row r="20821" spans="55:55" hidden="1" x14ac:dyDescent="0.2">
      <c r="BC20821" s="6"/>
    </row>
    <row r="20822" spans="55:55" hidden="1" x14ac:dyDescent="0.2">
      <c r="BC20822" s="6"/>
    </row>
    <row r="20823" spans="55:55" hidden="1" x14ac:dyDescent="0.2">
      <c r="BC20823" s="6"/>
    </row>
    <row r="20824" spans="55:55" hidden="1" x14ac:dyDescent="0.2">
      <c r="BC20824" s="6"/>
    </row>
    <row r="20825" spans="55:55" hidden="1" x14ac:dyDescent="0.2">
      <c r="BC20825" s="6"/>
    </row>
    <row r="20826" spans="55:55" hidden="1" x14ac:dyDescent="0.2">
      <c r="BC20826" s="6"/>
    </row>
    <row r="20827" spans="55:55" hidden="1" x14ac:dyDescent="0.2">
      <c r="BC20827" s="6"/>
    </row>
    <row r="20828" spans="55:55" hidden="1" x14ac:dyDescent="0.2">
      <c r="BC20828" s="6"/>
    </row>
    <row r="20829" spans="55:55" hidden="1" x14ac:dyDescent="0.2">
      <c r="BC20829" s="6"/>
    </row>
    <row r="20830" spans="55:55" hidden="1" x14ac:dyDescent="0.2">
      <c r="BC20830" s="6"/>
    </row>
    <row r="20831" spans="55:55" hidden="1" x14ac:dyDescent="0.2">
      <c r="BC20831" s="6"/>
    </row>
    <row r="20832" spans="55:55" hidden="1" x14ac:dyDescent="0.2">
      <c r="BC20832" s="6"/>
    </row>
    <row r="20833" spans="55:55" hidden="1" x14ac:dyDescent="0.2">
      <c r="BC20833" s="6"/>
    </row>
    <row r="20834" spans="55:55" hidden="1" x14ac:dyDescent="0.2">
      <c r="BC20834" s="6"/>
    </row>
    <row r="20835" spans="55:55" hidden="1" x14ac:dyDescent="0.2">
      <c r="BC20835" s="6"/>
    </row>
    <row r="20836" spans="55:55" hidden="1" x14ac:dyDescent="0.2">
      <c r="BC20836" s="6"/>
    </row>
    <row r="20837" spans="55:55" hidden="1" x14ac:dyDescent="0.2">
      <c r="BC20837" s="6"/>
    </row>
    <row r="20838" spans="55:55" hidden="1" x14ac:dyDescent="0.2">
      <c r="BC20838" s="6"/>
    </row>
    <row r="20839" spans="55:55" hidden="1" x14ac:dyDescent="0.2">
      <c r="BC20839" s="6"/>
    </row>
    <row r="20840" spans="55:55" hidden="1" x14ac:dyDescent="0.2">
      <c r="BC20840" s="6"/>
    </row>
    <row r="20841" spans="55:55" hidden="1" x14ac:dyDescent="0.2">
      <c r="BC20841" s="6"/>
    </row>
    <row r="20842" spans="55:55" hidden="1" x14ac:dyDescent="0.2">
      <c r="BC20842" s="6"/>
    </row>
    <row r="20843" spans="55:55" hidden="1" x14ac:dyDescent="0.2">
      <c r="BC20843" s="6"/>
    </row>
    <row r="20844" spans="55:55" hidden="1" x14ac:dyDescent="0.2">
      <c r="BC20844" s="6"/>
    </row>
    <row r="20845" spans="55:55" hidden="1" x14ac:dyDescent="0.2">
      <c r="BC20845" s="6"/>
    </row>
    <row r="20846" spans="55:55" hidden="1" x14ac:dyDescent="0.2">
      <c r="BC20846" s="6"/>
    </row>
    <row r="20847" spans="55:55" hidden="1" x14ac:dyDescent="0.2">
      <c r="BC20847" s="6"/>
    </row>
    <row r="20848" spans="55:55" hidden="1" x14ac:dyDescent="0.2">
      <c r="BC20848" s="6"/>
    </row>
    <row r="20849" spans="55:55" hidden="1" x14ac:dyDescent="0.2">
      <c r="BC20849" s="6"/>
    </row>
    <row r="20850" spans="55:55" hidden="1" x14ac:dyDescent="0.2">
      <c r="BC20850" s="6"/>
    </row>
    <row r="20851" spans="55:55" hidden="1" x14ac:dyDescent="0.2">
      <c r="BC20851" s="6"/>
    </row>
    <row r="20852" spans="55:55" hidden="1" x14ac:dyDescent="0.2">
      <c r="BC20852" s="6"/>
    </row>
    <row r="20853" spans="55:55" hidden="1" x14ac:dyDescent="0.2">
      <c r="BC20853" s="6"/>
    </row>
    <row r="20854" spans="55:55" hidden="1" x14ac:dyDescent="0.2">
      <c r="BC20854" s="6"/>
    </row>
    <row r="20855" spans="55:55" hidden="1" x14ac:dyDescent="0.2">
      <c r="BC20855" s="6"/>
    </row>
    <row r="20856" spans="55:55" hidden="1" x14ac:dyDescent="0.2">
      <c r="BC20856" s="6"/>
    </row>
    <row r="20857" spans="55:55" hidden="1" x14ac:dyDescent="0.2">
      <c r="BC20857" s="6"/>
    </row>
    <row r="20858" spans="55:55" hidden="1" x14ac:dyDescent="0.2">
      <c r="BC20858" s="6"/>
    </row>
    <row r="20859" spans="55:55" hidden="1" x14ac:dyDescent="0.2">
      <c r="BC20859" s="6"/>
    </row>
    <row r="20860" spans="55:55" hidden="1" x14ac:dyDescent="0.2">
      <c r="BC20860" s="6"/>
    </row>
    <row r="20861" spans="55:55" hidden="1" x14ac:dyDescent="0.2">
      <c r="BC20861" s="6"/>
    </row>
    <row r="20862" spans="55:55" hidden="1" x14ac:dyDescent="0.2">
      <c r="BC20862" s="6"/>
    </row>
    <row r="20863" spans="55:55" hidden="1" x14ac:dyDescent="0.2">
      <c r="BC20863" s="6"/>
    </row>
    <row r="20864" spans="55:55" hidden="1" x14ac:dyDescent="0.2">
      <c r="BC20864" s="6"/>
    </row>
    <row r="20865" spans="55:55" hidden="1" x14ac:dyDescent="0.2">
      <c r="BC20865" s="6"/>
    </row>
    <row r="20866" spans="55:55" hidden="1" x14ac:dyDescent="0.2">
      <c r="BC20866" s="6"/>
    </row>
    <row r="20867" spans="55:55" hidden="1" x14ac:dyDescent="0.2">
      <c r="BC20867" s="6"/>
    </row>
    <row r="20868" spans="55:55" hidden="1" x14ac:dyDescent="0.2">
      <c r="BC20868" s="6"/>
    </row>
    <row r="20869" spans="55:55" hidden="1" x14ac:dyDescent="0.2">
      <c r="BC20869" s="6"/>
    </row>
    <row r="20870" spans="55:55" hidden="1" x14ac:dyDescent="0.2">
      <c r="BC20870" s="6"/>
    </row>
    <row r="20871" spans="55:55" hidden="1" x14ac:dyDescent="0.2">
      <c r="BC20871" s="6"/>
    </row>
    <row r="20872" spans="55:55" hidden="1" x14ac:dyDescent="0.2">
      <c r="BC20872" s="6"/>
    </row>
    <row r="20873" spans="55:55" hidden="1" x14ac:dyDescent="0.2">
      <c r="BC20873" s="6"/>
    </row>
    <row r="20874" spans="55:55" hidden="1" x14ac:dyDescent="0.2">
      <c r="BC20874" s="6"/>
    </row>
    <row r="20875" spans="55:55" hidden="1" x14ac:dyDescent="0.2">
      <c r="BC20875" s="6"/>
    </row>
    <row r="20876" spans="55:55" hidden="1" x14ac:dyDescent="0.2">
      <c r="BC20876" s="6"/>
    </row>
    <row r="20877" spans="55:55" hidden="1" x14ac:dyDescent="0.2">
      <c r="BC20877" s="6"/>
    </row>
    <row r="20878" spans="55:55" hidden="1" x14ac:dyDescent="0.2">
      <c r="BC20878" s="6"/>
    </row>
    <row r="20879" spans="55:55" hidden="1" x14ac:dyDescent="0.2">
      <c r="BC20879" s="6"/>
    </row>
    <row r="20880" spans="55:55" hidden="1" x14ac:dyDescent="0.2">
      <c r="BC20880" s="6"/>
    </row>
    <row r="20881" spans="55:55" hidden="1" x14ac:dyDescent="0.2">
      <c r="BC20881" s="6"/>
    </row>
    <row r="20882" spans="55:55" hidden="1" x14ac:dyDescent="0.2">
      <c r="BC20882" s="6"/>
    </row>
    <row r="20883" spans="55:55" hidden="1" x14ac:dyDescent="0.2">
      <c r="BC20883" s="6"/>
    </row>
    <row r="20884" spans="55:55" hidden="1" x14ac:dyDescent="0.2">
      <c r="BC20884" s="6"/>
    </row>
    <row r="20885" spans="55:55" hidden="1" x14ac:dyDescent="0.2">
      <c r="BC20885" s="6"/>
    </row>
    <row r="20886" spans="55:55" hidden="1" x14ac:dyDescent="0.2">
      <c r="BC20886" s="6"/>
    </row>
    <row r="20887" spans="55:55" hidden="1" x14ac:dyDescent="0.2">
      <c r="BC20887" s="6"/>
    </row>
    <row r="20888" spans="55:55" hidden="1" x14ac:dyDescent="0.2">
      <c r="BC20888" s="6"/>
    </row>
    <row r="20889" spans="55:55" hidden="1" x14ac:dyDescent="0.2">
      <c r="BC20889" s="6"/>
    </row>
    <row r="20890" spans="55:55" hidden="1" x14ac:dyDescent="0.2">
      <c r="BC20890" s="6"/>
    </row>
    <row r="20891" spans="55:55" hidden="1" x14ac:dyDescent="0.2">
      <c r="BC20891" s="6"/>
    </row>
    <row r="20892" spans="55:55" hidden="1" x14ac:dyDescent="0.2">
      <c r="BC20892" s="6"/>
    </row>
    <row r="20893" spans="55:55" hidden="1" x14ac:dyDescent="0.2">
      <c r="BC20893" s="6"/>
    </row>
    <row r="20894" spans="55:55" hidden="1" x14ac:dyDescent="0.2">
      <c r="BC20894" s="6"/>
    </row>
    <row r="20895" spans="55:55" hidden="1" x14ac:dyDescent="0.2">
      <c r="BC20895" s="6"/>
    </row>
    <row r="20896" spans="55:55" hidden="1" x14ac:dyDescent="0.2">
      <c r="BC20896" s="6"/>
    </row>
    <row r="20897" spans="55:55" hidden="1" x14ac:dyDescent="0.2">
      <c r="BC20897" s="6"/>
    </row>
    <row r="20898" spans="55:55" hidden="1" x14ac:dyDescent="0.2">
      <c r="BC20898" s="6"/>
    </row>
    <row r="20899" spans="55:55" hidden="1" x14ac:dyDescent="0.2">
      <c r="BC20899" s="6"/>
    </row>
    <row r="20900" spans="55:55" hidden="1" x14ac:dyDescent="0.2">
      <c r="BC20900" s="6"/>
    </row>
    <row r="20901" spans="55:55" hidden="1" x14ac:dyDescent="0.2">
      <c r="BC20901" s="6"/>
    </row>
    <row r="20902" spans="55:55" hidden="1" x14ac:dyDescent="0.2">
      <c r="BC20902" s="6"/>
    </row>
    <row r="20903" spans="55:55" hidden="1" x14ac:dyDescent="0.2">
      <c r="BC20903" s="6"/>
    </row>
    <row r="20904" spans="55:55" hidden="1" x14ac:dyDescent="0.2">
      <c r="BC20904" s="6"/>
    </row>
    <row r="20905" spans="55:55" hidden="1" x14ac:dyDescent="0.2">
      <c r="BC20905" s="6"/>
    </row>
    <row r="20906" spans="55:55" hidden="1" x14ac:dyDescent="0.2">
      <c r="BC20906" s="6"/>
    </row>
    <row r="20907" spans="55:55" hidden="1" x14ac:dyDescent="0.2">
      <c r="BC20907" s="6"/>
    </row>
    <row r="20908" spans="55:55" hidden="1" x14ac:dyDescent="0.2">
      <c r="BC20908" s="6"/>
    </row>
    <row r="20909" spans="55:55" hidden="1" x14ac:dyDescent="0.2">
      <c r="BC20909" s="6"/>
    </row>
    <row r="20910" spans="55:55" hidden="1" x14ac:dyDescent="0.2">
      <c r="BC20910" s="6"/>
    </row>
    <row r="20911" spans="55:55" hidden="1" x14ac:dyDescent="0.2">
      <c r="BC20911" s="6"/>
    </row>
    <row r="20912" spans="55:55" hidden="1" x14ac:dyDescent="0.2">
      <c r="BC20912" s="6"/>
    </row>
    <row r="20913" spans="55:55" hidden="1" x14ac:dyDescent="0.2">
      <c r="BC20913" s="6"/>
    </row>
    <row r="20914" spans="55:55" hidden="1" x14ac:dyDescent="0.2">
      <c r="BC20914" s="6"/>
    </row>
    <row r="20915" spans="55:55" hidden="1" x14ac:dyDescent="0.2">
      <c r="BC20915" s="6"/>
    </row>
    <row r="20916" spans="55:55" hidden="1" x14ac:dyDescent="0.2">
      <c r="BC20916" s="6"/>
    </row>
    <row r="20917" spans="55:55" hidden="1" x14ac:dyDescent="0.2">
      <c r="BC20917" s="6"/>
    </row>
    <row r="20918" spans="55:55" hidden="1" x14ac:dyDescent="0.2">
      <c r="BC20918" s="6"/>
    </row>
    <row r="20919" spans="55:55" hidden="1" x14ac:dyDescent="0.2">
      <c r="BC20919" s="6"/>
    </row>
    <row r="20920" spans="55:55" hidden="1" x14ac:dyDescent="0.2">
      <c r="BC20920" s="6"/>
    </row>
    <row r="20921" spans="55:55" hidden="1" x14ac:dyDescent="0.2">
      <c r="BC20921" s="6"/>
    </row>
    <row r="20922" spans="55:55" hidden="1" x14ac:dyDescent="0.2">
      <c r="BC20922" s="6"/>
    </row>
    <row r="20923" spans="55:55" hidden="1" x14ac:dyDescent="0.2">
      <c r="BC20923" s="6"/>
    </row>
    <row r="20924" spans="55:55" hidden="1" x14ac:dyDescent="0.2">
      <c r="BC20924" s="6"/>
    </row>
    <row r="20925" spans="55:55" hidden="1" x14ac:dyDescent="0.2">
      <c r="BC20925" s="6"/>
    </row>
    <row r="20926" spans="55:55" hidden="1" x14ac:dyDescent="0.2">
      <c r="BC20926" s="6"/>
    </row>
    <row r="20927" spans="55:55" hidden="1" x14ac:dyDescent="0.2">
      <c r="BC20927" s="6"/>
    </row>
    <row r="20928" spans="55:55" hidden="1" x14ac:dyDescent="0.2">
      <c r="BC20928" s="6"/>
    </row>
    <row r="20929" spans="55:55" hidden="1" x14ac:dyDescent="0.2">
      <c r="BC20929" s="6"/>
    </row>
    <row r="20930" spans="55:55" hidden="1" x14ac:dyDescent="0.2">
      <c r="BC20930" s="6"/>
    </row>
    <row r="20931" spans="55:55" hidden="1" x14ac:dyDescent="0.2">
      <c r="BC20931" s="6"/>
    </row>
    <row r="20932" spans="55:55" hidden="1" x14ac:dyDescent="0.2">
      <c r="BC20932" s="6"/>
    </row>
    <row r="20933" spans="55:55" hidden="1" x14ac:dyDescent="0.2">
      <c r="BC20933" s="6"/>
    </row>
    <row r="20934" spans="55:55" hidden="1" x14ac:dyDescent="0.2">
      <c r="BC20934" s="6"/>
    </row>
    <row r="20935" spans="55:55" hidden="1" x14ac:dyDescent="0.2">
      <c r="BC20935" s="6"/>
    </row>
    <row r="20936" spans="55:55" hidden="1" x14ac:dyDescent="0.2">
      <c r="BC20936" s="6"/>
    </row>
    <row r="20937" spans="55:55" hidden="1" x14ac:dyDescent="0.2">
      <c r="BC20937" s="6"/>
    </row>
    <row r="20938" spans="55:55" hidden="1" x14ac:dyDescent="0.2">
      <c r="BC20938" s="6"/>
    </row>
    <row r="20939" spans="55:55" hidden="1" x14ac:dyDescent="0.2">
      <c r="BC20939" s="6"/>
    </row>
    <row r="20940" spans="55:55" hidden="1" x14ac:dyDescent="0.2">
      <c r="BC20940" s="6"/>
    </row>
    <row r="20941" spans="55:55" hidden="1" x14ac:dyDescent="0.2">
      <c r="BC20941" s="6"/>
    </row>
    <row r="20942" spans="55:55" hidden="1" x14ac:dyDescent="0.2">
      <c r="BC20942" s="6"/>
    </row>
    <row r="20943" spans="55:55" hidden="1" x14ac:dyDescent="0.2">
      <c r="BC20943" s="6"/>
    </row>
    <row r="20944" spans="55:55" hidden="1" x14ac:dyDescent="0.2">
      <c r="BC20944" s="6"/>
    </row>
    <row r="20945" spans="55:55" hidden="1" x14ac:dyDescent="0.2">
      <c r="BC20945" s="6"/>
    </row>
    <row r="20946" spans="55:55" hidden="1" x14ac:dyDescent="0.2">
      <c r="BC20946" s="6"/>
    </row>
    <row r="20947" spans="55:55" hidden="1" x14ac:dyDescent="0.2">
      <c r="BC20947" s="6"/>
    </row>
    <row r="20948" spans="55:55" hidden="1" x14ac:dyDescent="0.2">
      <c r="BC20948" s="6"/>
    </row>
    <row r="20949" spans="55:55" hidden="1" x14ac:dyDescent="0.2">
      <c r="BC20949" s="6"/>
    </row>
    <row r="20950" spans="55:55" hidden="1" x14ac:dyDescent="0.2">
      <c r="BC20950" s="6"/>
    </row>
    <row r="20951" spans="55:55" hidden="1" x14ac:dyDescent="0.2">
      <c r="BC20951" s="6"/>
    </row>
    <row r="20952" spans="55:55" hidden="1" x14ac:dyDescent="0.2">
      <c r="BC20952" s="6"/>
    </row>
    <row r="20953" spans="55:55" hidden="1" x14ac:dyDescent="0.2">
      <c r="BC20953" s="6"/>
    </row>
    <row r="20954" spans="55:55" hidden="1" x14ac:dyDescent="0.2">
      <c r="BC20954" s="6"/>
    </row>
    <row r="20955" spans="55:55" hidden="1" x14ac:dyDescent="0.2">
      <c r="BC20955" s="6"/>
    </row>
    <row r="20956" spans="55:55" hidden="1" x14ac:dyDescent="0.2">
      <c r="BC20956" s="6"/>
    </row>
    <row r="20957" spans="55:55" hidden="1" x14ac:dyDescent="0.2">
      <c r="BC20957" s="6"/>
    </row>
    <row r="20958" spans="55:55" hidden="1" x14ac:dyDescent="0.2">
      <c r="BC20958" s="6"/>
    </row>
    <row r="20959" spans="55:55" hidden="1" x14ac:dyDescent="0.2">
      <c r="BC20959" s="6"/>
    </row>
    <row r="20960" spans="55:55" hidden="1" x14ac:dyDescent="0.2">
      <c r="BC20960" s="6"/>
    </row>
    <row r="20961" spans="55:55" hidden="1" x14ac:dyDescent="0.2">
      <c r="BC20961" s="6"/>
    </row>
    <row r="20962" spans="55:55" hidden="1" x14ac:dyDescent="0.2">
      <c r="BC20962" s="6"/>
    </row>
    <row r="20963" spans="55:55" hidden="1" x14ac:dyDescent="0.2">
      <c r="BC20963" s="6"/>
    </row>
    <row r="20964" spans="55:55" hidden="1" x14ac:dyDescent="0.2">
      <c r="BC20964" s="6"/>
    </row>
    <row r="20965" spans="55:55" hidden="1" x14ac:dyDescent="0.2">
      <c r="BC20965" s="6"/>
    </row>
    <row r="20966" spans="55:55" hidden="1" x14ac:dyDescent="0.2">
      <c r="BC20966" s="6"/>
    </row>
    <row r="20967" spans="55:55" hidden="1" x14ac:dyDescent="0.2">
      <c r="BC20967" s="6"/>
    </row>
    <row r="20968" spans="55:55" hidden="1" x14ac:dyDescent="0.2">
      <c r="BC20968" s="6"/>
    </row>
    <row r="20969" spans="55:55" hidden="1" x14ac:dyDescent="0.2">
      <c r="BC20969" s="6"/>
    </row>
    <row r="20970" spans="55:55" hidden="1" x14ac:dyDescent="0.2">
      <c r="BC20970" s="6"/>
    </row>
    <row r="20971" spans="55:55" hidden="1" x14ac:dyDescent="0.2">
      <c r="BC20971" s="6"/>
    </row>
    <row r="20972" spans="55:55" hidden="1" x14ac:dyDescent="0.2">
      <c r="BC20972" s="6"/>
    </row>
    <row r="20973" spans="55:55" hidden="1" x14ac:dyDescent="0.2">
      <c r="BC20973" s="6"/>
    </row>
    <row r="20974" spans="55:55" hidden="1" x14ac:dyDescent="0.2">
      <c r="BC20974" s="6"/>
    </row>
    <row r="20975" spans="55:55" hidden="1" x14ac:dyDescent="0.2">
      <c r="BC20975" s="6"/>
    </row>
    <row r="20976" spans="55:55" hidden="1" x14ac:dyDescent="0.2">
      <c r="BC20976" s="6"/>
    </row>
    <row r="20977" spans="55:55" hidden="1" x14ac:dyDescent="0.2">
      <c r="BC20977" s="6"/>
    </row>
    <row r="20978" spans="55:55" hidden="1" x14ac:dyDescent="0.2">
      <c r="BC20978" s="6"/>
    </row>
    <row r="20979" spans="55:55" hidden="1" x14ac:dyDescent="0.2">
      <c r="BC20979" s="6"/>
    </row>
    <row r="20980" spans="55:55" hidden="1" x14ac:dyDescent="0.2">
      <c r="BC20980" s="6"/>
    </row>
    <row r="20981" spans="55:55" hidden="1" x14ac:dyDescent="0.2">
      <c r="BC20981" s="6"/>
    </row>
    <row r="20982" spans="55:55" hidden="1" x14ac:dyDescent="0.2">
      <c r="BC20982" s="6"/>
    </row>
    <row r="20983" spans="55:55" hidden="1" x14ac:dyDescent="0.2">
      <c r="BC20983" s="6"/>
    </row>
    <row r="20984" spans="55:55" hidden="1" x14ac:dyDescent="0.2">
      <c r="BC20984" s="6"/>
    </row>
    <row r="20985" spans="55:55" hidden="1" x14ac:dyDescent="0.2">
      <c r="BC20985" s="6"/>
    </row>
    <row r="20986" spans="55:55" hidden="1" x14ac:dyDescent="0.2">
      <c r="BC20986" s="6"/>
    </row>
    <row r="20987" spans="55:55" hidden="1" x14ac:dyDescent="0.2">
      <c r="BC20987" s="6"/>
    </row>
    <row r="20988" spans="55:55" hidden="1" x14ac:dyDescent="0.2">
      <c r="BC20988" s="6"/>
    </row>
    <row r="20989" spans="55:55" hidden="1" x14ac:dyDescent="0.2">
      <c r="BC20989" s="6"/>
    </row>
    <row r="20990" spans="55:55" hidden="1" x14ac:dyDescent="0.2">
      <c r="BC20990" s="6"/>
    </row>
    <row r="20991" spans="55:55" hidden="1" x14ac:dyDescent="0.2">
      <c r="BC20991" s="6"/>
    </row>
    <row r="20992" spans="55:55" hidden="1" x14ac:dyDescent="0.2">
      <c r="BC20992" s="6"/>
    </row>
    <row r="20993" spans="55:55" hidden="1" x14ac:dyDescent="0.2">
      <c r="BC20993" s="6"/>
    </row>
    <row r="20994" spans="55:55" hidden="1" x14ac:dyDescent="0.2">
      <c r="BC20994" s="6"/>
    </row>
    <row r="20995" spans="55:55" hidden="1" x14ac:dyDescent="0.2">
      <c r="BC20995" s="6"/>
    </row>
    <row r="20996" spans="55:55" hidden="1" x14ac:dyDescent="0.2">
      <c r="BC20996" s="6"/>
    </row>
    <row r="20997" spans="55:55" hidden="1" x14ac:dyDescent="0.2">
      <c r="BC20997" s="6"/>
    </row>
    <row r="20998" spans="55:55" hidden="1" x14ac:dyDescent="0.2">
      <c r="BC20998" s="6"/>
    </row>
    <row r="20999" spans="55:55" hidden="1" x14ac:dyDescent="0.2">
      <c r="BC20999" s="6"/>
    </row>
    <row r="21000" spans="55:55" hidden="1" x14ac:dyDescent="0.2">
      <c r="BC21000" s="6"/>
    </row>
    <row r="21001" spans="55:55" hidden="1" x14ac:dyDescent="0.2">
      <c r="BC21001" s="6"/>
    </row>
    <row r="21002" spans="55:55" hidden="1" x14ac:dyDescent="0.2">
      <c r="BC21002" s="6"/>
    </row>
    <row r="21003" spans="55:55" hidden="1" x14ac:dyDescent="0.2">
      <c r="BC21003" s="6"/>
    </row>
    <row r="21004" spans="55:55" hidden="1" x14ac:dyDescent="0.2">
      <c r="BC21004" s="6"/>
    </row>
    <row r="21005" spans="55:55" hidden="1" x14ac:dyDescent="0.2">
      <c r="BC21005" s="6"/>
    </row>
    <row r="21006" spans="55:55" hidden="1" x14ac:dyDescent="0.2">
      <c r="BC21006" s="6"/>
    </row>
    <row r="21007" spans="55:55" hidden="1" x14ac:dyDescent="0.2">
      <c r="BC21007" s="6"/>
    </row>
    <row r="21008" spans="55:55" hidden="1" x14ac:dyDescent="0.2">
      <c r="BC21008" s="6"/>
    </row>
    <row r="21009" spans="55:55" hidden="1" x14ac:dyDescent="0.2">
      <c r="BC21009" s="6"/>
    </row>
    <row r="21010" spans="55:55" hidden="1" x14ac:dyDescent="0.2">
      <c r="BC21010" s="6"/>
    </row>
    <row r="21011" spans="55:55" hidden="1" x14ac:dyDescent="0.2">
      <c r="BC21011" s="6"/>
    </row>
    <row r="21012" spans="55:55" hidden="1" x14ac:dyDescent="0.2">
      <c r="BC21012" s="6"/>
    </row>
    <row r="21013" spans="55:55" hidden="1" x14ac:dyDescent="0.2">
      <c r="BC21013" s="6"/>
    </row>
    <row r="21014" spans="55:55" hidden="1" x14ac:dyDescent="0.2">
      <c r="BC21014" s="6"/>
    </row>
    <row r="21015" spans="55:55" hidden="1" x14ac:dyDescent="0.2">
      <c r="BC21015" s="6"/>
    </row>
    <row r="21016" spans="55:55" hidden="1" x14ac:dyDescent="0.2">
      <c r="BC21016" s="6"/>
    </row>
    <row r="21017" spans="55:55" hidden="1" x14ac:dyDescent="0.2">
      <c r="BC21017" s="6"/>
    </row>
    <row r="21018" spans="55:55" hidden="1" x14ac:dyDescent="0.2">
      <c r="BC21018" s="6"/>
    </row>
    <row r="21019" spans="55:55" hidden="1" x14ac:dyDescent="0.2">
      <c r="BC21019" s="6"/>
    </row>
    <row r="21020" spans="55:55" hidden="1" x14ac:dyDescent="0.2">
      <c r="BC21020" s="6"/>
    </row>
    <row r="21021" spans="55:55" hidden="1" x14ac:dyDescent="0.2">
      <c r="BC21021" s="6"/>
    </row>
    <row r="21022" spans="55:55" hidden="1" x14ac:dyDescent="0.2">
      <c r="BC21022" s="6"/>
    </row>
    <row r="21023" spans="55:55" hidden="1" x14ac:dyDescent="0.2">
      <c r="BC21023" s="6"/>
    </row>
    <row r="21024" spans="55:55" hidden="1" x14ac:dyDescent="0.2">
      <c r="BC21024" s="6"/>
    </row>
    <row r="21025" spans="55:55" hidden="1" x14ac:dyDescent="0.2">
      <c r="BC21025" s="6"/>
    </row>
    <row r="21026" spans="55:55" hidden="1" x14ac:dyDescent="0.2">
      <c r="BC21026" s="6"/>
    </row>
    <row r="21027" spans="55:55" hidden="1" x14ac:dyDescent="0.2">
      <c r="BC21027" s="6"/>
    </row>
    <row r="21028" spans="55:55" hidden="1" x14ac:dyDescent="0.2">
      <c r="BC21028" s="6"/>
    </row>
    <row r="21029" spans="55:55" hidden="1" x14ac:dyDescent="0.2">
      <c r="BC21029" s="6"/>
    </row>
    <row r="21030" spans="55:55" hidden="1" x14ac:dyDescent="0.2">
      <c r="BC21030" s="6"/>
    </row>
    <row r="21031" spans="55:55" hidden="1" x14ac:dyDescent="0.2">
      <c r="BC21031" s="6"/>
    </row>
    <row r="21032" spans="55:55" hidden="1" x14ac:dyDescent="0.2">
      <c r="BC21032" s="6"/>
    </row>
    <row r="21033" spans="55:55" hidden="1" x14ac:dyDescent="0.2">
      <c r="BC21033" s="6"/>
    </row>
    <row r="21034" spans="55:55" hidden="1" x14ac:dyDescent="0.2">
      <c r="BC21034" s="6"/>
    </row>
    <row r="21035" spans="55:55" hidden="1" x14ac:dyDescent="0.2">
      <c r="BC21035" s="6"/>
    </row>
    <row r="21036" spans="55:55" hidden="1" x14ac:dyDescent="0.2">
      <c r="BC21036" s="6"/>
    </row>
    <row r="21037" spans="55:55" hidden="1" x14ac:dyDescent="0.2">
      <c r="BC21037" s="6"/>
    </row>
    <row r="21038" spans="55:55" hidden="1" x14ac:dyDescent="0.2">
      <c r="BC21038" s="6"/>
    </row>
    <row r="21039" spans="55:55" hidden="1" x14ac:dyDescent="0.2">
      <c r="BC21039" s="6"/>
    </row>
    <row r="21040" spans="55:55" hidden="1" x14ac:dyDescent="0.2">
      <c r="BC21040" s="6"/>
    </row>
    <row r="21041" spans="55:55" hidden="1" x14ac:dyDescent="0.2">
      <c r="BC21041" s="6"/>
    </row>
    <row r="21042" spans="55:55" hidden="1" x14ac:dyDescent="0.2">
      <c r="BC21042" s="6"/>
    </row>
    <row r="21043" spans="55:55" hidden="1" x14ac:dyDescent="0.2">
      <c r="BC21043" s="6"/>
    </row>
    <row r="21044" spans="55:55" hidden="1" x14ac:dyDescent="0.2">
      <c r="BC21044" s="6"/>
    </row>
    <row r="21045" spans="55:55" hidden="1" x14ac:dyDescent="0.2">
      <c r="BC21045" s="6"/>
    </row>
    <row r="21046" spans="55:55" hidden="1" x14ac:dyDescent="0.2">
      <c r="BC21046" s="6"/>
    </row>
    <row r="21047" spans="55:55" hidden="1" x14ac:dyDescent="0.2">
      <c r="BC21047" s="6"/>
    </row>
    <row r="21048" spans="55:55" hidden="1" x14ac:dyDescent="0.2">
      <c r="BC21048" s="6"/>
    </row>
    <row r="21049" spans="55:55" hidden="1" x14ac:dyDescent="0.2">
      <c r="BC21049" s="6"/>
    </row>
    <row r="21050" spans="55:55" hidden="1" x14ac:dyDescent="0.2">
      <c r="BC21050" s="6"/>
    </row>
    <row r="21051" spans="55:55" hidden="1" x14ac:dyDescent="0.2">
      <c r="BC21051" s="6"/>
    </row>
    <row r="21052" spans="55:55" hidden="1" x14ac:dyDescent="0.2">
      <c r="BC21052" s="6"/>
    </row>
    <row r="21053" spans="55:55" hidden="1" x14ac:dyDescent="0.2">
      <c r="BC21053" s="6"/>
    </row>
    <row r="21054" spans="55:55" hidden="1" x14ac:dyDescent="0.2">
      <c r="BC21054" s="6"/>
    </row>
    <row r="21055" spans="55:55" hidden="1" x14ac:dyDescent="0.2">
      <c r="BC21055" s="6"/>
    </row>
    <row r="21056" spans="55:55" hidden="1" x14ac:dyDescent="0.2">
      <c r="BC21056" s="6"/>
    </row>
    <row r="21057" spans="55:55" hidden="1" x14ac:dyDescent="0.2">
      <c r="BC21057" s="6"/>
    </row>
    <row r="21058" spans="55:55" hidden="1" x14ac:dyDescent="0.2">
      <c r="BC21058" s="6"/>
    </row>
    <row r="21059" spans="55:55" hidden="1" x14ac:dyDescent="0.2">
      <c r="BC21059" s="6"/>
    </row>
    <row r="21060" spans="55:55" hidden="1" x14ac:dyDescent="0.2">
      <c r="BC21060" s="6"/>
    </row>
    <row r="21061" spans="55:55" hidden="1" x14ac:dyDescent="0.2">
      <c r="BC21061" s="6"/>
    </row>
    <row r="21062" spans="55:55" hidden="1" x14ac:dyDescent="0.2">
      <c r="BC21062" s="6"/>
    </row>
    <row r="21063" spans="55:55" hidden="1" x14ac:dyDescent="0.2">
      <c r="BC21063" s="6"/>
    </row>
    <row r="21064" spans="55:55" hidden="1" x14ac:dyDescent="0.2">
      <c r="BC21064" s="6"/>
    </row>
    <row r="21065" spans="55:55" hidden="1" x14ac:dyDescent="0.2">
      <c r="BC21065" s="6"/>
    </row>
    <row r="21066" spans="55:55" hidden="1" x14ac:dyDescent="0.2">
      <c r="BC21066" s="6"/>
    </row>
    <row r="21067" spans="55:55" hidden="1" x14ac:dyDescent="0.2">
      <c r="BC21067" s="6"/>
    </row>
    <row r="21068" spans="55:55" hidden="1" x14ac:dyDescent="0.2">
      <c r="BC21068" s="6"/>
    </row>
    <row r="21069" spans="55:55" hidden="1" x14ac:dyDescent="0.2">
      <c r="BC21069" s="6"/>
    </row>
    <row r="21070" spans="55:55" hidden="1" x14ac:dyDescent="0.2">
      <c r="BC21070" s="6"/>
    </row>
    <row r="21071" spans="55:55" hidden="1" x14ac:dyDescent="0.2">
      <c r="BC21071" s="6"/>
    </row>
    <row r="21072" spans="55:55" hidden="1" x14ac:dyDescent="0.2">
      <c r="BC21072" s="6"/>
    </row>
    <row r="21073" spans="55:55" hidden="1" x14ac:dyDescent="0.2">
      <c r="BC21073" s="6"/>
    </row>
    <row r="21074" spans="55:55" hidden="1" x14ac:dyDescent="0.2">
      <c r="BC21074" s="6"/>
    </row>
    <row r="21075" spans="55:55" hidden="1" x14ac:dyDescent="0.2">
      <c r="BC21075" s="6"/>
    </row>
    <row r="21076" spans="55:55" hidden="1" x14ac:dyDescent="0.2">
      <c r="BC21076" s="6"/>
    </row>
    <row r="21077" spans="55:55" hidden="1" x14ac:dyDescent="0.2">
      <c r="BC21077" s="6"/>
    </row>
    <row r="21078" spans="55:55" hidden="1" x14ac:dyDescent="0.2">
      <c r="BC21078" s="6"/>
    </row>
    <row r="21079" spans="55:55" hidden="1" x14ac:dyDescent="0.2">
      <c r="BC21079" s="6"/>
    </row>
    <row r="21080" spans="55:55" hidden="1" x14ac:dyDescent="0.2">
      <c r="BC21080" s="6"/>
    </row>
    <row r="21081" spans="55:55" hidden="1" x14ac:dyDescent="0.2">
      <c r="BC21081" s="6"/>
    </row>
    <row r="21082" spans="55:55" hidden="1" x14ac:dyDescent="0.2">
      <c r="BC21082" s="6"/>
    </row>
    <row r="21083" spans="55:55" hidden="1" x14ac:dyDescent="0.2">
      <c r="BC21083" s="6"/>
    </row>
    <row r="21084" spans="55:55" hidden="1" x14ac:dyDescent="0.2">
      <c r="BC21084" s="6"/>
    </row>
    <row r="21085" spans="55:55" hidden="1" x14ac:dyDescent="0.2">
      <c r="BC21085" s="6"/>
    </row>
    <row r="21086" spans="55:55" hidden="1" x14ac:dyDescent="0.2">
      <c r="BC21086" s="6"/>
    </row>
    <row r="21087" spans="55:55" hidden="1" x14ac:dyDescent="0.2">
      <c r="BC21087" s="6"/>
    </row>
    <row r="21088" spans="55:55" hidden="1" x14ac:dyDescent="0.2">
      <c r="BC21088" s="6"/>
    </row>
    <row r="21089" spans="55:55" hidden="1" x14ac:dyDescent="0.2">
      <c r="BC21089" s="6"/>
    </row>
    <row r="21090" spans="55:55" hidden="1" x14ac:dyDescent="0.2">
      <c r="BC21090" s="6"/>
    </row>
    <row r="21091" spans="55:55" hidden="1" x14ac:dyDescent="0.2">
      <c r="BC21091" s="6"/>
    </row>
    <row r="21092" spans="55:55" hidden="1" x14ac:dyDescent="0.2">
      <c r="BC21092" s="6"/>
    </row>
    <row r="21093" spans="55:55" hidden="1" x14ac:dyDescent="0.2">
      <c r="BC21093" s="6"/>
    </row>
    <row r="21094" spans="55:55" hidden="1" x14ac:dyDescent="0.2">
      <c r="BC21094" s="6"/>
    </row>
    <row r="21095" spans="55:55" hidden="1" x14ac:dyDescent="0.2">
      <c r="BC21095" s="6"/>
    </row>
    <row r="21096" spans="55:55" hidden="1" x14ac:dyDescent="0.2">
      <c r="BC21096" s="6"/>
    </row>
    <row r="21097" spans="55:55" hidden="1" x14ac:dyDescent="0.2">
      <c r="BC21097" s="6"/>
    </row>
    <row r="21098" spans="55:55" hidden="1" x14ac:dyDescent="0.2">
      <c r="BC21098" s="6"/>
    </row>
    <row r="21099" spans="55:55" hidden="1" x14ac:dyDescent="0.2">
      <c r="BC21099" s="6"/>
    </row>
    <row r="21100" spans="55:55" hidden="1" x14ac:dyDescent="0.2">
      <c r="BC21100" s="6"/>
    </row>
    <row r="21101" spans="55:55" hidden="1" x14ac:dyDescent="0.2">
      <c r="BC21101" s="6"/>
    </row>
    <row r="21102" spans="55:55" hidden="1" x14ac:dyDescent="0.2">
      <c r="BC21102" s="6"/>
    </row>
    <row r="21103" spans="55:55" hidden="1" x14ac:dyDescent="0.2">
      <c r="BC21103" s="6"/>
    </row>
    <row r="21104" spans="55:55" hidden="1" x14ac:dyDescent="0.2">
      <c r="BC21104" s="6"/>
    </row>
    <row r="21105" spans="55:55" hidden="1" x14ac:dyDescent="0.2">
      <c r="BC21105" s="6"/>
    </row>
    <row r="21106" spans="55:55" hidden="1" x14ac:dyDescent="0.2">
      <c r="BC21106" s="6"/>
    </row>
    <row r="21107" spans="55:55" hidden="1" x14ac:dyDescent="0.2">
      <c r="BC21107" s="6"/>
    </row>
    <row r="21108" spans="55:55" hidden="1" x14ac:dyDescent="0.2">
      <c r="BC21108" s="6"/>
    </row>
    <row r="21109" spans="55:55" hidden="1" x14ac:dyDescent="0.2">
      <c r="BC21109" s="6"/>
    </row>
    <row r="21110" spans="55:55" hidden="1" x14ac:dyDescent="0.2">
      <c r="BC21110" s="6"/>
    </row>
    <row r="21111" spans="55:55" hidden="1" x14ac:dyDescent="0.2">
      <c r="BC21111" s="6"/>
    </row>
    <row r="21112" spans="55:55" hidden="1" x14ac:dyDescent="0.2">
      <c r="BC21112" s="6"/>
    </row>
    <row r="21113" spans="55:55" hidden="1" x14ac:dyDescent="0.2">
      <c r="BC21113" s="6"/>
    </row>
    <row r="21114" spans="55:55" hidden="1" x14ac:dyDescent="0.2">
      <c r="BC21114" s="6"/>
    </row>
    <row r="21115" spans="55:55" hidden="1" x14ac:dyDescent="0.2">
      <c r="BC21115" s="6"/>
    </row>
    <row r="21116" spans="55:55" hidden="1" x14ac:dyDescent="0.2">
      <c r="BC21116" s="6"/>
    </row>
    <row r="21117" spans="55:55" hidden="1" x14ac:dyDescent="0.2">
      <c r="BC21117" s="6"/>
    </row>
    <row r="21118" spans="55:55" hidden="1" x14ac:dyDescent="0.2">
      <c r="BC21118" s="6"/>
    </row>
    <row r="21119" spans="55:55" hidden="1" x14ac:dyDescent="0.2">
      <c r="BC21119" s="6"/>
    </row>
    <row r="21120" spans="55:55" hidden="1" x14ac:dyDescent="0.2">
      <c r="BC21120" s="6"/>
    </row>
    <row r="21121" spans="55:55" hidden="1" x14ac:dyDescent="0.2">
      <c r="BC21121" s="6"/>
    </row>
    <row r="21122" spans="55:55" hidden="1" x14ac:dyDescent="0.2">
      <c r="BC21122" s="6"/>
    </row>
    <row r="21123" spans="55:55" hidden="1" x14ac:dyDescent="0.2">
      <c r="BC21123" s="6"/>
    </row>
    <row r="21124" spans="55:55" hidden="1" x14ac:dyDescent="0.2">
      <c r="BC21124" s="6"/>
    </row>
    <row r="21125" spans="55:55" hidden="1" x14ac:dyDescent="0.2">
      <c r="BC21125" s="6"/>
    </row>
    <row r="21126" spans="55:55" hidden="1" x14ac:dyDescent="0.2">
      <c r="BC21126" s="6"/>
    </row>
    <row r="21127" spans="55:55" hidden="1" x14ac:dyDescent="0.2">
      <c r="BC21127" s="6"/>
    </row>
    <row r="21128" spans="55:55" hidden="1" x14ac:dyDescent="0.2">
      <c r="BC21128" s="6"/>
    </row>
    <row r="21129" spans="55:55" hidden="1" x14ac:dyDescent="0.2">
      <c r="BC21129" s="6"/>
    </row>
    <row r="21130" spans="55:55" hidden="1" x14ac:dyDescent="0.2">
      <c r="BC21130" s="6"/>
    </row>
    <row r="21131" spans="55:55" hidden="1" x14ac:dyDescent="0.2">
      <c r="BC21131" s="6"/>
    </row>
    <row r="21132" spans="55:55" hidden="1" x14ac:dyDescent="0.2">
      <c r="BC21132" s="6"/>
    </row>
    <row r="21133" spans="55:55" hidden="1" x14ac:dyDescent="0.2">
      <c r="BC21133" s="6"/>
    </row>
    <row r="21134" spans="55:55" hidden="1" x14ac:dyDescent="0.2">
      <c r="BC21134" s="6"/>
    </row>
    <row r="21135" spans="55:55" hidden="1" x14ac:dyDescent="0.2">
      <c r="BC21135" s="6"/>
    </row>
    <row r="21136" spans="55:55" hidden="1" x14ac:dyDescent="0.2">
      <c r="BC21136" s="6"/>
    </row>
    <row r="21137" spans="55:55" hidden="1" x14ac:dyDescent="0.2">
      <c r="BC21137" s="6"/>
    </row>
    <row r="21138" spans="55:55" hidden="1" x14ac:dyDescent="0.2">
      <c r="BC21138" s="6"/>
    </row>
    <row r="21139" spans="55:55" hidden="1" x14ac:dyDescent="0.2">
      <c r="BC21139" s="6"/>
    </row>
    <row r="21140" spans="55:55" hidden="1" x14ac:dyDescent="0.2">
      <c r="BC21140" s="6"/>
    </row>
    <row r="21141" spans="55:55" hidden="1" x14ac:dyDescent="0.2">
      <c r="BC21141" s="6"/>
    </row>
    <row r="21142" spans="55:55" hidden="1" x14ac:dyDescent="0.2">
      <c r="BC21142" s="6"/>
    </row>
    <row r="21143" spans="55:55" hidden="1" x14ac:dyDescent="0.2">
      <c r="BC21143" s="6"/>
    </row>
    <row r="21144" spans="55:55" hidden="1" x14ac:dyDescent="0.2">
      <c r="BC21144" s="6"/>
    </row>
    <row r="21145" spans="55:55" hidden="1" x14ac:dyDescent="0.2">
      <c r="BC21145" s="6"/>
    </row>
    <row r="21146" spans="55:55" hidden="1" x14ac:dyDescent="0.2">
      <c r="BC21146" s="6"/>
    </row>
    <row r="21147" spans="55:55" hidden="1" x14ac:dyDescent="0.2">
      <c r="BC21147" s="6"/>
    </row>
    <row r="21148" spans="55:55" hidden="1" x14ac:dyDescent="0.2">
      <c r="BC21148" s="6"/>
    </row>
    <row r="21149" spans="55:55" hidden="1" x14ac:dyDescent="0.2">
      <c r="BC21149" s="6"/>
    </row>
    <row r="21150" spans="55:55" hidden="1" x14ac:dyDescent="0.2">
      <c r="BC21150" s="6"/>
    </row>
    <row r="21151" spans="55:55" hidden="1" x14ac:dyDescent="0.2">
      <c r="BC21151" s="6"/>
    </row>
    <row r="21152" spans="55:55" hidden="1" x14ac:dyDescent="0.2">
      <c r="BC21152" s="6"/>
    </row>
    <row r="21153" spans="55:55" hidden="1" x14ac:dyDescent="0.2">
      <c r="BC21153" s="6"/>
    </row>
    <row r="21154" spans="55:55" hidden="1" x14ac:dyDescent="0.2">
      <c r="BC21154" s="6"/>
    </row>
    <row r="21155" spans="55:55" hidden="1" x14ac:dyDescent="0.2">
      <c r="BC21155" s="6"/>
    </row>
    <row r="21156" spans="55:55" hidden="1" x14ac:dyDescent="0.2">
      <c r="BC21156" s="6"/>
    </row>
    <row r="21157" spans="55:55" hidden="1" x14ac:dyDescent="0.2">
      <c r="BC21157" s="6"/>
    </row>
    <row r="21158" spans="55:55" hidden="1" x14ac:dyDescent="0.2">
      <c r="BC21158" s="6"/>
    </row>
    <row r="21159" spans="55:55" hidden="1" x14ac:dyDescent="0.2">
      <c r="BC21159" s="6"/>
    </row>
    <row r="21160" spans="55:55" hidden="1" x14ac:dyDescent="0.2">
      <c r="BC21160" s="6"/>
    </row>
    <row r="21161" spans="55:55" hidden="1" x14ac:dyDescent="0.2">
      <c r="BC21161" s="6"/>
    </row>
    <row r="21162" spans="55:55" hidden="1" x14ac:dyDescent="0.2">
      <c r="BC21162" s="6"/>
    </row>
    <row r="21163" spans="55:55" hidden="1" x14ac:dyDescent="0.2">
      <c r="BC21163" s="6"/>
    </row>
    <row r="21164" spans="55:55" hidden="1" x14ac:dyDescent="0.2">
      <c r="BC21164" s="6"/>
    </row>
    <row r="21165" spans="55:55" hidden="1" x14ac:dyDescent="0.2">
      <c r="BC21165" s="6"/>
    </row>
    <row r="21166" spans="55:55" hidden="1" x14ac:dyDescent="0.2">
      <c r="BC21166" s="6"/>
    </row>
    <row r="21167" spans="55:55" hidden="1" x14ac:dyDescent="0.2">
      <c r="BC21167" s="6"/>
    </row>
    <row r="21168" spans="55:55" hidden="1" x14ac:dyDescent="0.2">
      <c r="BC21168" s="6"/>
    </row>
    <row r="21169" spans="55:55" hidden="1" x14ac:dyDescent="0.2">
      <c r="BC21169" s="6"/>
    </row>
    <row r="21170" spans="55:55" hidden="1" x14ac:dyDescent="0.2">
      <c r="BC21170" s="6"/>
    </row>
    <row r="21171" spans="55:55" hidden="1" x14ac:dyDescent="0.2">
      <c r="BC21171" s="6"/>
    </row>
    <row r="21172" spans="55:55" hidden="1" x14ac:dyDescent="0.2">
      <c r="BC21172" s="6"/>
    </row>
    <row r="21173" spans="55:55" hidden="1" x14ac:dyDescent="0.2">
      <c r="BC21173" s="6"/>
    </row>
    <row r="21174" spans="55:55" hidden="1" x14ac:dyDescent="0.2">
      <c r="BC21174" s="6"/>
    </row>
    <row r="21175" spans="55:55" hidden="1" x14ac:dyDescent="0.2">
      <c r="BC21175" s="6"/>
    </row>
    <row r="21176" spans="55:55" hidden="1" x14ac:dyDescent="0.2">
      <c r="BC21176" s="6"/>
    </row>
    <row r="21177" spans="55:55" hidden="1" x14ac:dyDescent="0.2">
      <c r="BC21177" s="6"/>
    </row>
    <row r="21178" spans="55:55" hidden="1" x14ac:dyDescent="0.2">
      <c r="BC21178" s="6"/>
    </row>
    <row r="21179" spans="55:55" hidden="1" x14ac:dyDescent="0.2">
      <c r="BC21179" s="6"/>
    </row>
    <row r="21180" spans="55:55" hidden="1" x14ac:dyDescent="0.2">
      <c r="BC21180" s="6"/>
    </row>
    <row r="21181" spans="55:55" hidden="1" x14ac:dyDescent="0.2">
      <c r="BC21181" s="6"/>
    </row>
    <row r="21182" spans="55:55" hidden="1" x14ac:dyDescent="0.2">
      <c r="BC21182" s="6"/>
    </row>
    <row r="21183" spans="55:55" hidden="1" x14ac:dyDescent="0.2">
      <c r="BC21183" s="6"/>
    </row>
    <row r="21184" spans="55:55" hidden="1" x14ac:dyDescent="0.2">
      <c r="BC21184" s="6"/>
    </row>
    <row r="21185" spans="55:55" hidden="1" x14ac:dyDescent="0.2">
      <c r="BC21185" s="6"/>
    </row>
    <row r="21186" spans="55:55" hidden="1" x14ac:dyDescent="0.2">
      <c r="BC21186" s="6"/>
    </row>
    <row r="21187" spans="55:55" hidden="1" x14ac:dyDescent="0.2">
      <c r="BC21187" s="6"/>
    </row>
    <row r="21188" spans="55:55" hidden="1" x14ac:dyDescent="0.2">
      <c r="BC21188" s="6"/>
    </row>
    <row r="21189" spans="55:55" hidden="1" x14ac:dyDescent="0.2">
      <c r="BC21189" s="6"/>
    </row>
    <row r="21190" spans="55:55" hidden="1" x14ac:dyDescent="0.2">
      <c r="BC21190" s="6"/>
    </row>
    <row r="21191" spans="55:55" hidden="1" x14ac:dyDescent="0.2">
      <c r="BC21191" s="6"/>
    </row>
    <row r="21192" spans="55:55" hidden="1" x14ac:dyDescent="0.2">
      <c r="BC21192" s="6"/>
    </row>
    <row r="21193" spans="55:55" hidden="1" x14ac:dyDescent="0.2">
      <c r="BC21193" s="6"/>
    </row>
    <row r="21194" spans="55:55" hidden="1" x14ac:dyDescent="0.2">
      <c r="BC21194" s="6"/>
    </row>
    <row r="21195" spans="55:55" hidden="1" x14ac:dyDescent="0.2">
      <c r="BC21195" s="6"/>
    </row>
    <row r="21196" spans="55:55" hidden="1" x14ac:dyDescent="0.2">
      <c r="BC21196" s="6"/>
    </row>
    <row r="21197" spans="55:55" hidden="1" x14ac:dyDescent="0.2">
      <c r="BC21197" s="6"/>
    </row>
    <row r="21198" spans="55:55" hidden="1" x14ac:dyDescent="0.2">
      <c r="BC21198" s="6"/>
    </row>
    <row r="21199" spans="55:55" hidden="1" x14ac:dyDescent="0.2">
      <c r="BC21199" s="6"/>
    </row>
    <row r="21200" spans="55:55" hidden="1" x14ac:dyDescent="0.2">
      <c r="BC21200" s="6"/>
    </row>
    <row r="21201" spans="55:55" hidden="1" x14ac:dyDescent="0.2">
      <c r="BC21201" s="6"/>
    </row>
    <row r="21202" spans="55:55" hidden="1" x14ac:dyDescent="0.2">
      <c r="BC21202" s="6"/>
    </row>
    <row r="21203" spans="55:55" hidden="1" x14ac:dyDescent="0.2">
      <c r="BC21203" s="6"/>
    </row>
    <row r="21204" spans="55:55" hidden="1" x14ac:dyDescent="0.2">
      <c r="BC21204" s="6"/>
    </row>
    <row r="21205" spans="55:55" hidden="1" x14ac:dyDescent="0.2">
      <c r="BC21205" s="6"/>
    </row>
    <row r="21206" spans="55:55" hidden="1" x14ac:dyDescent="0.2">
      <c r="BC21206" s="6"/>
    </row>
    <row r="21207" spans="55:55" hidden="1" x14ac:dyDescent="0.2">
      <c r="BC21207" s="6"/>
    </row>
    <row r="21208" spans="55:55" hidden="1" x14ac:dyDescent="0.2">
      <c r="BC21208" s="6"/>
    </row>
    <row r="21209" spans="55:55" hidden="1" x14ac:dyDescent="0.2">
      <c r="BC21209" s="6"/>
    </row>
    <row r="21210" spans="55:55" hidden="1" x14ac:dyDescent="0.2">
      <c r="BC21210" s="6"/>
    </row>
    <row r="21211" spans="55:55" hidden="1" x14ac:dyDescent="0.2">
      <c r="BC21211" s="6"/>
    </row>
    <row r="21212" spans="55:55" hidden="1" x14ac:dyDescent="0.2">
      <c r="BC21212" s="6"/>
    </row>
    <row r="21213" spans="55:55" hidden="1" x14ac:dyDescent="0.2">
      <c r="BC21213" s="6"/>
    </row>
    <row r="21214" spans="55:55" hidden="1" x14ac:dyDescent="0.2">
      <c r="BC21214" s="6"/>
    </row>
    <row r="21215" spans="55:55" hidden="1" x14ac:dyDescent="0.2">
      <c r="BC21215" s="6"/>
    </row>
    <row r="21216" spans="55:55" hidden="1" x14ac:dyDescent="0.2">
      <c r="BC21216" s="6"/>
    </row>
    <row r="21217" spans="55:55" hidden="1" x14ac:dyDescent="0.2">
      <c r="BC21217" s="6"/>
    </row>
    <row r="21218" spans="55:55" hidden="1" x14ac:dyDescent="0.2">
      <c r="BC21218" s="6"/>
    </row>
    <row r="21219" spans="55:55" hidden="1" x14ac:dyDescent="0.2">
      <c r="BC21219" s="6"/>
    </row>
    <row r="21220" spans="55:55" hidden="1" x14ac:dyDescent="0.2">
      <c r="BC21220" s="6"/>
    </row>
    <row r="21221" spans="55:55" hidden="1" x14ac:dyDescent="0.2">
      <c r="BC21221" s="6"/>
    </row>
    <row r="21222" spans="55:55" hidden="1" x14ac:dyDescent="0.2">
      <c r="BC21222" s="6"/>
    </row>
    <row r="21223" spans="55:55" hidden="1" x14ac:dyDescent="0.2">
      <c r="BC21223" s="6"/>
    </row>
    <row r="21224" spans="55:55" hidden="1" x14ac:dyDescent="0.2">
      <c r="BC21224" s="6"/>
    </row>
    <row r="21225" spans="55:55" hidden="1" x14ac:dyDescent="0.2">
      <c r="BC21225" s="6"/>
    </row>
    <row r="21226" spans="55:55" hidden="1" x14ac:dyDescent="0.2">
      <c r="BC21226" s="6"/>
    </row>
    <row r="21227" spans="55:55" hidden="1" x14ac:dyDescent="0.2">
      <c r="BC21227" s="6"/>
    </row>
    <row r="21228" spans="55:55" hidden="1" x14ac:dyDescent="0.2">
      <c r="BC21228" s="6"/>
    </row>
    <row r="21229" spans="55:55" hidden="1" x14ac:dyDescent="0.2">
      <c r="BC21229" s="6"/>
    </row>
    <row r="21230" spans="55:55" hidden="1" x14ac:dyDescent="0.2">
      <c r="BC21230" s="6"/>
    </row>
    <row r="21231" spans="55:55" hidden="1" x14ac:dyDescent="0.2">
      <c r="BC21231" s="6"/>
    </row>
    <row r="21232" spans="55:55" hidden="1" x14ac:dyDescent="0.2">
      <c r="BC21232" s="6"/>
    </row>
    <row r="21233" spans="55:55" hidden="1" x14ac:dyDescent="0.2">
      <c r="BC21233" s="6"/>
    </row>
    <row r="21234" spans="55:55" hidden="1" x14ac:dyDescent="0.2">
      <c r="BC21234" s="6"/>
    </row>
    <row r="21235" spans="55:55" hidden="1" x14ac:dyDescent="0.2">
      <c r="BC21235" s="6"/>
    </row>
    <row r="21236" spans="55:55" hidden="1" x14ac:dyDescent="0.2">
      <c r="BC21236" s="6"/>
    </row>
    <row r="21237" spans="55:55" hidden="1" x14ac:dyDescent="0.2">
      <c r="BC21237" s="6"/>
    </row>
    <row r="21238" spans="55:55" hidden="1" x14ac:dyDescent="0.2">
      <c r="BC21238" s="6"/>
    </row>
    <row r="21239" spans="55:55" hidden="1" x14ac:dyDescent="0.2">
      <c r="BC21239" s="6"/>
    </row>
    <row r="21240" spans="55:55" hidden="1" x14ac:dyDescent="0.2">
      <c r="BC21240" s="6"/>
    </row>
    <row r="21241" spans="55:55" hidden="1" x14ac:dyDescent="0.2">
      <c r="BC21241" s="6"/>
    </row>
    <row r="21242" spans="55:55" hidden="1" x14ac:dyDescent="0.2">
      <c r="BC21242" s="6"/>
    </row>
    <row r="21243" spans="55:55" hidden="1" x14ac:dyDescent="0.2">
      <c r="BC21243" s="6"/>
    </row>
    <row r="21244" spans="55:55" hidden="1" x14ac:dyDescent="0.2">
      <c r="BC21244" s="6"/>
    </row>
    <row r="21245" spans="55:55" hidden="1" x14ac:dyDescent="0.2">
      <c r="BC21245" s="6"/>
    </row>
    <row r="21246" spans="55:55" hidden="1" x14ac:dyDescent="0.2">
      <c r="BC21246" s="6"/>
    </row>
    <row r="21247" spans="55:55" hidden="1" x14ac:dyDescent="0.2">
      <c r="BC21247" s="6"/>
    </row>
    <row r="21248" spans="55:55" hidden="1" x14ac:dyDescent="0.2">
      <c r="BC21248" s="6"/>
    </row>
    <row r="21249" spans="55:55" hidden="1" x14ac:dyDescent="0.2">
      <c r="BC21249" s="6"/>
    </row>
    <row r="21250" spans="55:55" hidden="1" x14ac:dyDescent="0.2">
      <c r="BC21250" s="6"/>
    </row>
    <row r="21251" spans="55:55" hidden="1" x14ac:dyDescent="0.2">
      <c r="BC21251" s="6"/>
    </row>
    <row r="21252" spans="55:55" hidden="1" x14ac:dyDescent="0.2">
      <c r="BC21252" s="6"/>
    </row>
    <row r="21253" spans="55:55" hidden="1" x14ac:dyDescent="0.2">
      <c r="BC21253" s="6"/>
    </row>
    <row r="21254" spans="55:55" hidden="1" x14ac:dyDescent="0.2">
      <c r="BC21254" s="6"/>
    </row>
    <row r="21255" spans="55:55" hidden="1" x14ac:dyDescent="0.2">
      <c r="BC21255" s="6"/>
    </row>
    <row r="21256" spans="55:55" hidden="1" x14ac:dyDescent="0.2">
      <c r="BC21256" s="6"/>
    </row>
    <row r="21257" spans="55:55" hidden="1" x14ac:dyDescent="0.2">
      <c r="BC21257" s="6"/>
    </row>
    <row r="21258" spans="55:55" hidden="1" x14ac:dyDescent="0.2">
      <c r="BC21258" s="6"/>
    </row>
    <row r="21259" spans="55:55" hidden="1" x14ac:dyDescent="0.2">
      <c r="BC21259" s="6"/>
    </row>
    <row r="21260" spans="55:55" hidden="1" x14ac:dyDescent="0.2">
      <c r="BC21260" s="6"/>
    </row>
    <row r="21261" spans="55:55" hidden="1" x14ac:dyDescent="0.2">
      <c r="BC21261" s="6"/>
    </row>
    <row r="21262" spans="55:55" hidden="1" x14ac:dyDescent="0.2">
      <c r="BC21262" s="6"/>
    </row>
    <row r="21263" spans="55:55" hidden="1" x14ac:dyDescent="0.2">
      <c r="BC21263" s="6"/>
    </row>
    <row r="21264" spans="55:55" hidden="1" x14ac:dyDescent="0.2">
      <c r="BC21264" s="6"/>
    </row>
    <row r="21265" spans="55:55" hidden="1" x14ac:dyDescent="0.2">
      <c r="BC21265" s="6"/>
    </row>
    <row r="21266" spans="55:55" hidden="1" x14ac:dyDescent="0.2">
      <c r="BC21266" s="6"/>
    </row>
    <row r="21267" spans="55:55" hidden="1" x14ac:dyDescent="0.2">
      <c r="BC21267" s="6"/>
    </row>
    <row r="21268" spans="55:55" hidden="1" x14ac:dyDescent="0.2">
      <c r="BC21268" s="6"/>
    </row>
    <row r="21269" spans="55:55" hidden="1" x14ac:dyDescent="0.2">
      <c r="BC21269" s="6"/>
    </row>
    <row r="21270" spans="55:55" hidden="1" x14ac:dyDescent="0.2">
      <c r="BC21270" s="6"/>
    </row>
    <row r="21271" spans="55:55" hidden="1" x14ac:dyDescent="0.2">
      <c r="BC21271" s="6"/>
    </row>
    <row r="21272" spans="55:55" hidden="1" x14ac:dyDescent="0.2">
      <c r="BC21272" s="6"/>
    </row>
    <row r="21273" spans="55:55" hidden="1" x14ac:dyDescent="0.2">
      <c r="BC21273" s="6"/>
    </row>
    <row r="21274" spans="55:55" hidden="1" x14ac:dyDescent="0.2">
      <c r="BC21274" s="6"/>
    </row>
    <row r="21275" spans="55:55" hidden="1" x14ac:dyDescent="0.2">
      <c r="BC21275" s="6"/>
    </row>
    <row r="21276" spans="55:55" hidden="1" x14ac:dyDescent="0.2">
      <c r="BC21276" s="6"/>
    </row>
    <row r="21277" spans="55:55" hidden="1" x14ac:dyDescent="0.2">
      <c r="BC21277" s="6"/>
    </row>
    <row r="21278" spans="55:55" hidden="1" x14ac:dyDescent="0.2">
      <c r="BC21278" s="6"/>
    </row>
    <row r="21279" spans="55:55" hidden="1" x14ac:dyDescent="0.2">
      <c r="BC21279" s="6"/>
    </row>
    <row r="21280" spans="55:55" hidden="1" x14ac:dyDescent="0.2">
      <c r="BC21280" s="6"/>
    </row>
    <row r="21281" spans="55:55" hidden="1" x14ac:dyDescent="0.2">
      <c r="BC21281" s="6"/>
    </row>
    <row r="21282" spans="55:55" hidden="1" x14ac:dyDescent="0.2">
      <c r="BC21282" s="6"/>
    </row>
    <row r="21283" spans="55:55" hidden="1" x14ac:dyDescent="0.2">
      <c r="BC21283" s="6"/>
    </row>
    <row r="21284" spans="55:55" hidden="1" x14ac:dyDescent="0.2">
      <c r="BC21284" s="6"/>
    </row>
    <row r="21285" spans="55:55" hidden="1" x14ac:dyDescent="0.2">
      <c r="BC21285" s="6"/>
    </row>
    <row r="21286" spans="55:55" hidden="1" x14ac:dyDescent="0.2">
      <c r="BC21286" s="6"/>
    </row>
    <row r="21287" spans="55:55" hidden="1" x14ac:dyDescent="0.2">
      <c r="BC21287" s="6"/>
    </row>
    <row r="21288" spans="55:55" hidden="1" x14ac:dyDescent="0.2">
      <c r="BC21288" s="6"/>
    </row>
    <row r="21289" spans="55:55" hidden="1" x14ac:dyDescent="0.2">
      <c r="BC21289" s="6"/>
    </row>
    <row r="21290" spans="55:55" hidden="1" x14ac:dyDescent="0.2">
      <c r="BC21290" s="6"/>
    </row>
    <row r="21291" spans="55:55" hidden="1" x14ac:dyDescent="0.2">
      <c r="BC21291" s="6"/>
    </row>
    <row r="21292" spans="55:55" hidden="1" x14ac:dyDescent="0.2">
      <c r="BC21292" s="6"/>
    </row>
    <row r="21293" spans="55:55" hidden="1" x14ac:dyDescent="0.2">
      <c r="BC21293" s="6"/>
    </row>
    <row r="21294" spans="55:55" hidden="1" x14ac:dyDescent="0.2">
      <c r="BC21294" s="6"/>
    </row>
    <row r="21295" spans="55:55" hidden="1" x14ac:dyDescent="0.2">
      <c r="BC21295" s="6"/>
    </row>
    <row r="21296" spans="55:55" hidden="1" x14ac:dyDescent="0.2">
      <c r="BC21296" s="6"/>
    </row>
    <row r="21297" spans="55:55" hidden="1" x14ac:dyDescent="0.2">
      <c r="BC21297" s="6"/>
    </row>
    <row r="21298" spans="55:55" hidden="1" x14ac:dyDescent="0.2">
      <c r="BC21298" s="6"/>
    </row>
    <row r="21299" spans="55:55" hidden="1" x14ac:dyDescent="0.2">
      <c r="BC21299" s="6"/>
    </row>
    <row r="21300" spans="55:55" hidden="1" x14ac:dyDescent="0.2">
      <c r="BC21300" s="6"/>
    </row>
    <row r="21301" spans="55:55" hidden="1" x14ac:dyDescent="0.2">
      <c r="BC21301" s="6"/>
    </row>
    <row r="21302" spans="55:55" hidden="1" x14ac:dyDescent="0.2">
      <c r="BC21302" s="6"/>
    </row>
    <row r="21303" spans="55:55" hidden="1" x14ac:dyDescent="0.2">
      <c r="BC21303" s="6"/>
    </row>
    <row r="21304" spans="55:55" hidden="1" x14ac:dyDescent="0.2">
      <c r="BC21304" s="6"/>
    </row>
    <row r="21305" spans="55:55" hidden="1" x14ac:dyDescent="0.2">
      <c r="BC21305" s="6"/>
    </row>
    <row r="21306" spans="55:55" hidden="1" x14ac:dyDescent="0.2">
      <c r="BC21306" s="6"/>
    </row>
    <row r="21307" spans="55:55" hidden="1" x14ac:dyDescent="0.2">
      <c r="BC21307" s="6"/>
    </row>
    <row r="21308" spans="55:55" hidden="1" x14ac:dyDescent="0.2">
      <c r="BC21308" s="6"/>
    </row>
    <row r="21309" spans="55:55" hidden="1" x14ac:dyDescent="0.2">
      <c r="BC21309" s="6"/>
    </row>
    <row r="21310" spans="55:55" hidden="1" x14ac:dyDescent="0.2">
      <c r="BC21310" s="6"/>
    </row>
    <row r="21311" spans="55:55" hidden="1" x14ac:dyDescent="0.2">
      <c r="BC21311" s="6"/>
    </row>
    <row r="21312" spans="55:55" hidden="1" x14ac:dyDescent="0.2">
      <c r="BC21312" s="6"/>
    </row>
    <row r="21313" spans="55:55" hidden="1" x14ac:dyDescent="0.2">
      <c r="BC21313" s="6"/>
    </row>
    <row r="21314" spans="55:55" hidden="1" x14ac:dyDescent="0.2">
      <c r="BC21314" s="6"/>
    </row>
    <row r="21315" spans="55:55" hidden="1" x14ac:dyDescent="0.2">
      <c r="BC21315" s="6"/>
    </row>
    <row r="21316" spans="55:55" hidden="1" x14ac:dyDescent="0.2">
      <c r="BC21316" s="6"/>
    </row>
    <row r="21317" spans="55:55" hidden="1" x14ac:dyDescent="0.2">
      <c r="BC21317" s="6"/>
    </row>
    <row r="21318" spans="55:55" hidden="1" x14ac:dyDescent="0.2">
      <c r="BC21318" s="6"/>
    </row>
    <row r="21319" spans="55:55" hidden="1" x14ac:dyDescent="0.2">
      <c r="BC21319" s="6"/>
    </row>
    <row r="21320" spans="55:55" hidden="1" x14ac:dyDescent="0.2">
      <c r="BC21320" s="6"/>
    </row>
    <row r="21321" spans="55:55" hidden="1" x14ac:dyDescent="0.2">
      <c r="BC21321" s="6"/>
    </row>
    <row r="21322" spans="55:55" hidden="1" x14ac:dyDescent="0.2">
      <c r="BC21322" s="6"/>
    </row>
    <row r="21323" spans="55:55" hidden="1" x14ac:dyDescent="0.2">
      <c r="BC21323" s="6"/>
    </row>
    <row r="21324" spans="55:55" hidden="1" x14ac:dyDescent="0.2">
      <c r="BC21324" s="6"/>
    </row>
    <row r="21325" spans="55:55" hidden="1" x14ac:dyDescent="0.2">
      <c r="BC21325" s="6"/>
    </row>
    <row r="21326" spans="55:55" hidden="1" x14ac:dyDescent="0.2">
      <c r="BC21326" s="6"/>
    </row>
    <row r="21327" spans="55:55" hidden="1" x14ac:dyDescent="0.2">
      <c r="BC21327" s="6"/>
    </row>
    <row r="21328" spans="55:55" hidden="1" x14ac:dyDescent="0.2">
      <c r="BC21328" s="6"/>
    </row>
    <row r="21329" spans="55:55" hidden="1" x14ac:dyDescent="0.2">
      <c r="BC21329" s="6"/>
    </row>
    <row r="21330" spans="55:55" hidden="1" x14ac:dyDescent="0.2">
      <c r="BC21330" s="6"/>
    </row>
    <row r="21331" spans="55:55" hidden="1" x14ac:dyDescent="0.2">
      <c r="BC21331" s="6"/>
    </row>
    <row r="21332" spans="55:55" hidden="1" x14ac:dyDescent="0.2">
      <c r="BC21332" s="6"/>
    </row>
    <row r="21333" spans="55:55" hidden="1" x14ac:dyDescent="0.2">
      <c r="BC21333" s="6"/>
    </row>
    <row r="21334" spans="55:55" hidden="1" x14ac:dyDescent="0.2">
      <c r="BC21334" s="6"/>
    </row>
    <row r="21335" spans="55:55" hidden="1" x14ac:dyDescent="0.2">
      <c r="BC21335" s="6"/>
    </row>
    <row r="21336" spans="55:55" hidden="1" x14ac:dyDescent="0.2">
      <c r="BC21336" s="6"/>
    </row>
    <row r="21337" spans="55:55" hidden="1" x14ac:dyDescent="0.2">
      <c r="BC21337" s="6"/>
    </row>
    <row r="21338" spans="55:55" hidden="1" x14ac:dyDescent="0.2">
      <c r="BC21338" s="6"/>
    </row>
    <row r="21339" spans="55:55" hidden="1" x14ac:dyDescent="0.2">
      <c r="BC21339" s="6"/>
    </row>
    <row r="21340" spans="55:55" hidden="1" x14ac:dyDescent="0.2">
      <c r="BC21340" s="6"/>
    </row>
    <row r="21341" spans="55:55" hidden="1" x14ac:dyDescent="0.2">
      <c r="BC21341" s="6"/>
    </row>
    <row r="21342" spans="55:55" hidden="1" x14ac:dyDescent="0.2">
      <c r="BC21342" s="6"/>
    </row>
    <row r="21343" spans="55:55" hidden="1" x14ac:dyDescent="0.2">
      <c r="BC21343" s="6"/>
    </row>
    <row r="21344" spans="55:55" hidden="1" x14ac:dyDescent="0.2">
      <c r="BC21344" s="6"/>
    </row>
    <row r="21345" spans="55:55" hidden="1" x14ac:dyDescent="0.2">
      <c r="BC21345" s="6"/>
    </row>
    <row r="21346" spans="55:55" hidden="1" x14ac:dyDescent="0.2">
      <c r="BC21346" s="6"/>
    </row>
    <row r="21347" spans="55:55" hidden="1" x14ac:dyDescent="0.2">
      <c r="BC21347" s="6"/>
    </row>
    <row r="21348" spans="55:55" hidden="1" x14ac:dyDescent="0.2">
      <c r="BC21348" s="6"/>
    </row>
    <row r="21349" spans="55:55" hidden="1" x14ac:dyDescent="0.2">
      <c r="BC21349" s="6"/>
    </row>
    <row r="21350" spans="55:55" hidden="1" x14ac:dyDescent="0.2">
      <c r="BC21350" s="6"/>
    </row>
    <row r="21351" spans="55:55" hidden="1" x14ac:dyDescent="0.2">
      <c r="BC21351" s="6"/>
    </row>
    <row r="21352" spans="55:55" hidden="1" x14ac:dyDescent="0.2">
      <c r="BC21352" s="6"/>
    </row>
    <row r="21353" spans="55:55" hidden="1" x14ac:dyDescent="0.2">
      <c r="BC21353" s="6"/>
    </row>
    <row r="21354" spans="55:55" hidden="1" x14ac:dyDescent="0.2">
      <c r="BC21354" s="6"/>
    </row>
    <row r="21355" spans="55:55" hidden="1" x14ac:dyDescent="0.2">
      <c r="BC21355" s="6"/>
    </row>
    <row r="21356" spans="55:55" hidden="1" x14ac:dyDescent="0.2">
      <c r="BC21356" s="6"/>
    </row>
    <row r="21357" spans="55:55" hidden="1" x14ac:dyDescent="0.2">
      <c r="BC21357" s="6"/>
    </row>
    <row r="21358" spans="55:55" hidden="1" x14ac:dyDescent="0.2">
      <c r="BC21358" s="6"/>
    </row>
    <row r="21359" spans="55:55" hidden="1" x14ac:dyDescent="0.2">
      <c r="BC21359" s="6"/>
    </row>
    <row r="21360" spans="55:55" hidden="1" x14ac:dyDescent="0.2">
      <c r="BC21360" s="6"/>
    </row>
    <row r="21361" spans="55:55" hidden="1" x14ac:dyDescent="0.2">
      <c r="BC21361" s="6"/>
    </row>
    <row r="21362" spans="55:55" hidden="1" x14ac:dyDescent="0.2">
      <c r="BC21362" s="6"/>
    </row>
    <row r="21363" spans="55:55" hidden="1" x14ac:dyDescent="0.2">
      <c r="BC21363" s="6"/>
    </row>
    <row r="21364" spans="55:55" hidden="1" x14ac:dyDescent="0.2">
      <c r="BC21364" s="6"/>
    </row>
    <row r="21365" spans="55:55" hidden="1" x14ac:dyDescent="0.2">
      <c r="BC21365" s="6"/>
    </row>
    <row r="21366" spans="55:55" hidden="1" x14ac:dyDescent="0.2">
      <c r="BC21366" s="6"/>
    </row>
    <row r="21367" spans="55:55" hidden="1" x14ac:dyDescent="0.2">
      <c r="BC21367" s="6"/>
    </row>
    <row r="21368" spans="55:55" hidden="1" x14ac:dyDescent="0.2">
      <c r="BC21368" s="6"/>
    </row>
    <row r="21369" spans="55:55" hidden="1" x14ac:dyDescent="0.2">
      <c r="BC21369" s="6"/>
    </row>
    <row r="21370" spans="55:55" hidden="1" x14ac:dyDescent="0.2">
      <c r="BC21370" s="6"/>
    </row>
    <row r="21371" spans="55:55" hidden="1" x14ac:dyDescent="0.2">
      <c r="BC21371" s="6"/>
    </row>
    <row r="21372" spans="55:55" hidden="1" x14ac:dyDescent="0.2">
      <c r="BC21372" s="6"/>
    </row>
    <row r="21373" spans="55:55" hidden="1" x14ac:dyDescent="0.2">
      <c r="BC21373" s="6"/>
    </row>
    <row r="21374" spans="55:55" hidden="1" x14ac:dyDescent="0.2">
      <c r="BC21374" s="6"/>
    </row>
    <row r="21375" spans="55:55" hidden="1" x14ac:dyDescent="0.2">
      <c r="BC21375" s="6"/>
    </row>
    <row r="21376" spans="55:55" hidden="1" x14ac:dyDescent="0.2">
      <c r="BC21376" s="6"/>
    </row>
    <row r="21377" spans="55:55" hidden="1" x14ac:dyDescent="0.2">
      <c r="BC21377" s="6"/>
    </row>
    <row r="21378" spans="55:55" hidden="1" x14ac:dyDescent="0.2">
      <c r="BC21378" s="6"/>
    </row>
    <row r="21379" spans="55:55" hidden="1" x14ac:dyDescent="0.2">
      <c r="BC21379" s="6"/>
    </row>
    <row r="21380" spans="55:55" hidden="1" x14ac:dyDescent="0.2">
      <c r="BC21380" s="6"/>
    </row>
    <row r="21381" spans="55:55" hidden="1" x14ac:dyDescent="0.2">
      <c r="BC21381" s="6"/>
    </row>
    <row r="21382" spans="55:55" hidden="1" x14ac:dyDescent="0.2">
      <c r="BC21382" s="6"/>
    </row>
    <row r="21383" spans="55:55" hidden="1" x14ac:dyDescent="0.2">
      <c r="BC21383" s="6"/>
    </row>
    <row r="21384" spans="55:55" hidden="1" x14ac:dyDescent="0.2">
      <c r="BC21384" s="6"/>
    </row>
    <row r="21385" spans="55:55" hidden="1" x14ac:dyDescent="0.2">
      <c r="BC21385" s="6"/>
    </row>
    <row r="21386" spans="55:55" hidden="1" x14ac:dyDescent="0.2">
      <c r="BC21386" s="6"/>
    </row>
    <row r="21387" spans="55:55" hidden="1" x14ac:dyDescent="0.2">
      <c r="BC21387" s="6"/>
    </row>
    <row r="21388" spans="55:55" hidden="1" x14ac:dyDescent="0.2">
      <c r="BC21388" s="6"/>
    </row>
    <row r="21389" spans="55:55" hidden="1" x14ac:dyDescent="0.2">
      <c r="BC21389" s="6"/>
    </row>
    <row r="21390" spans="55:55" hidden="1" x14ac:dyDescent="0.2">
      <c r="BC21390" s="6"/>
    </row>
    <row r="21391" spans="55:55" hidden="1" x14ac:dyDescent="0.2">
      <c r="BC21391" s="6"/>
    </row>
    <row r="21392" spans="55:55" hidden="1" x14ac:dyDescent="0.2">
      <c r="BC21392" s="6"/>
    </row>
    <row r="21393" spans="55:55" hidden="1" x14ac:dyDescent="0.2">
      <c r="BC21393" s="6"/>
    </row>
    <row r="21394" spans="55:55" hidden="1" x14ac:dyDescent="0.2">
      <c r="BC21394" s="6"/>
    </row>
    <row r="21395" spans="55:55" hidden="1" x14ac:dyDescent="0.2">
      <c r="BC21395" s="6"/>
    </row>
    <row r="21396" spans="55:55" hidden="1" x14ac:dyDescent="0.2">
      <c r="BC21396" s="6"/>
    </row>
    <row r="21397" spans="55:55" hidden="1" x14ac:dyDescent="0.2">
      <c r="BC21397" s="6"/>
    </row>
    <row r="21398" spans="55:55" hidden="1" x14ac:dyDescent="0.2">
      <c r="BC21398" s="6"/>
    </row>
    <row r="21399" spans="55:55" hidden="1" x14ac:dyDescent="0.2">
      <c r="BC21399" s="6"/>
    </row>
    <row r="21400" spans="55:55" hidden="1" x14ac:dyDescent="0.2">
      <c r="BC21400" s="6"/>
    </row>
    <row r="21401" spans="55:55" hidden="1" x14ac:dyDescent="0.2">
      <c r="BC21401" s="6"/>
    </row>
    <row r="21402" spans="55:55" hidden="1" x14ac:dyDescent="0.2">
      <c r="BC21402" s="6"/>
    </row>
    <row r="21403" spans="55:55" hidden="1" x14ac:dyDescent="0.2">
      <c r="BC21403" s="6"/>
    </row>
    <row r="21404" spans="55:55" hidden="1" x14ac:dyDescent="0.2">
      <c r="BC21404" s="6"/>
    </row>
    <row r="21405" spans="55:55" hidden="1" x14ac:dyDescent="0.2">
      <c r="BC21405" s="6"/>
    </row>
    <row r="21406" spans="55:55" hidden="1" x14ac:dyDescent="0.2">
      <c r="BC21406" s="6"/>
    </row>
    <row r="21407" spans="55:55" hidden="1" x14ac:dyDescent="0.2">
      <c r="BC21407" s="6"/>
    </row>
    <row r="21408" spans="55:55" hidden="1" x14ac:dyDescent="0.2">
      <c r="BC21408" s="6"/>
    </row>
    <row r="21409" spans="55:55" hidden="1" x14ac:dyDescent="0.2">
      <c r="BC21409" s="6"/>
    </row>
    <row r="21410" spans="55:55" hidden="1" x14ac:dyDescent="0.2">
      <c r="BC21410" s="6"/>
    </row>
    <row r="21411" spans="55:55" hidden="1" x14ac:dyDescent="0.2">
      <c r="BC21411" s="6"/>
    </row>
    <row r="21412" spans="55:55" hidden="1" x14ac:dyDescent="0.2">
      <c r="BC21412" s="6"/>
    </row>
    <row r="21413" spans="55:55" hidden="1" x14ac:dyDescent="0.2">
      <c r="BC21413" s="6"/>
    </row>
    <row r="21414" spans="55:55" hidden="1" x14ac:dyDescent="0.2">
      <c r="BC21414" s="6"/>
    </row>
    <row r="21415" spans="55:55" hidden="1" x14ac:dyDescent="0.2">
      <c r="BC21415" s="6"/>
    </row>
    <row r="21416" spans="55:55" hidden="1" x14ac:dyDescent="0.2">
      <c r="BC21416" s="6"/>
    </row>
    <row r="21417" spans="55:55" hidden="1" x14ac:dyDescent="0.2">
      <c r="BC21417" s="6"/>
    </row>
    <row r="21418" spans="55:55" hidden="1" x14ac:dyDescent="0.2">
      <c r="BC21418" s="6"/>
    </row>
    <row r="21419" spans="55:55" hidden="1" x14ac:dyDescent="0.2">
      <c r="BC21419" s="6"/>
    </row>
    <row r="21420" spans="55:55" hidden="1" x14ac:dyDescent="0.2">
      <c r="BC21420" s="6"/>
    </row>
    <row r="21421" spans="55:55" hidden="1" x14ac:dyDescent="0.2">
      <c r="BC21421" s="6"/>
    </row>
    <row r="21422" spans="55:55" hidden="1" x14ac:dyDescent="0.2">
      <c r="BC21422" s="6"/>
    </row>
    <row r="21423" spans="55:55" hidden="1" x14ac:dyDescent="0.2">
      <c r="BC21423" s="6"/>
    </row>
    <row r="21424" spans="55:55" hidden="1" x14ac:dyDescent="0.2">
      <c r="BC21424" s="6"/>
    </row>
    <row r="21425" spans="55:55" hidden="1" x14ac:dyDescent="0.2">
      <c r="BC21425" s="6"/>
    </row>
    <row r="21426" spans="55:55" hidden="1" x14ac:dyDescent="0.2">
      <c r="BC21426" s="6"/>
    </row>
    <row r="21427" spans="55:55" hidden="1" x14ac:dyDescent="0.2">
      <c r="BC21427" s="6"/>
    </row>
    <row r="21428" spans="55:55" hidden="1" x14ac:dyDescent="0.2">
      <c r="BC21428" s="6"/>
    </row>
    <row r="21429" spans="55:55" hidden="1" x14ac:dyDescent="0.2">
      <c r="BC21429" s="6"/>
    </row>
    <row r="21430" spans="55:55" hidden="1" x14ac:dyDescent="0.2">
      <c r="BC21430" s="6"/>
    </row>
    <row r="21431" spans="55:55" hidden="1" x14ac:dyDescent="0.2">
      <c r="BC21431" s="6"/>
    </row>
    <row r="21432" spans="55:55" hidden="1" x14ac:dyDescent="0.2">
      <c r="BC21432" s="6"/>
    </row>
    <row r="21433" spans="55:55" hidden="1" x14ac:dyDescent="0.2">
      <c r="BC21433" s="6"/>
    </row>
    <row r="21434" spans="55:55" hidden="1" x14ac:dyDescent="0.2">
      <c r="BC21434" s="6"/>
    </row>
    <row r="21435" spans="55:55" hidden="1" x14ac:dyDescent="0.2">
      <c r="BC21435" s="6"/>
    </row>
    <row r="21436" spans="55:55" hidden="1" x14ac:dyDescent="0.2">
      <c r="BC21436" s="6"/>
    </row>
    <row r="21437" spans="55:55" hidden="1" x14ac:dyDescent="0.2">
      <c r="BC21437" s="6"/>
    </row>
    <row r="21438" spans="55:55" hidden="1" x14ac:dyDescent="0.2">
      <c r="BC21438" s="6"/>
    </row>
    <row r="21439" spans="55:55" hidden="1" x14ac:dyDescent="0.2">
      <c r="BC21439" s="6"/>
    </row>
    <row r="21440" spans="55:55" hidden="1" x14ac:dyDescent="0.2">
      <c r="BC21440" s="6"/>
    </row>
    <row r="21441" spans="55:55" hidden="1" x14ac:dyDescent="0.2">
      <c r="BC21441" s="6"/>
    </row>
    <row r="21442" spans="55:55" hidden="1" x14ac:dyDescent="0.2">
      <c r="BC21442" s="6"/>
    </row>
    <row r="21443" spans="55:55" hidden="1" x14ac:dyDescent="0.2">
      <c r="BC21443" s="6"/>
    </row>
    <row r="21444" spans="55:55" hidden="1" x14ac:dyDescent="0.2">
      <c r="BC21444" s="6"/>
    </row>
    <row r="21445" spans="55:55" hidden="1" x14ac:dyDescent="0.2">
      <c r="BC21445" s="6"/>
    </row>
    <row r="21446" spans="55:55" hidden="1" x14ac:dyDescent="0.2">
      <c r="BC21446" s="6"/>
    </row>
    <row r="21447" spans="55:55" hidden="1" x14ac:dyDescent="0.2">
      <c r="BC21447" s="6"/>
    </row>
    <row r="21448" spans="55:55" hidden="1" x14ac:dyDescent="0.2">
      <c r="BC21448" s="6"/>
    </row>
    <row r="21449" spans="55:55" hidden="1" x14ac:dyDescent="0.2">
      <c r="BC21449" s="6"/>
    </row>
    <row r="21450" spans="55:55" hidden="1" x14ac:dyDescent="0.2">
      <c r="BC21450" s="6"/>
    </row>
    <row r="21451" spans="55:55" hidden="1" x14ac:dyDescent="0.2">
      <c r="BC21451" s="6"/>
    </row>
    <row r="21452" spans="55:55" hidden="1" x14ac:dyDescent="0.2">
      <c r="BC21452" s="6"/>
    </row>
    <row r="21453" spans="55:55" hidden="1" x14ac:dyDescent="0.2">
      <c r="BC21453" s="6"/>
    </row>
    <row r="21454" spans="55:55" hidden="1" x14ac:dyDescent="0.2">
      <c r="BC21454" s="6"/>
    </row>
    <row r="21455" spans="55:55" hidden="1" x14ac:dyDescent="0.2">
      <c r="BC21455" s="6"/>
    </row>
    <row r="21456" spans="55:55" hidden="1" x14ac:dyDescent="0.2">
      <c r="BC21456" s="6"/>
    </row>
    <row r="21457" spans="55:55" hidden="1" x14ac:dyDescent="0.2">
      <c r="BC21457" s="6"/>
    </row>
    <row r="21458" spans="55:55" hidden="1" x14ac:dyDescent="0.2">
      <c r="BC21458" s="6"/>
    </row>
    <row r="21459" spans="55:55" hidden="1" x14ac:dyDescent="0.2">
      <c r="BC21459" s="6"/>
    </row>
    <row r="21460" spans="55:55" hidden="1" x14ac:dyDescent="0.2">
      <c r="BC21460" s="6"/>
    </row>
    <row r="21461" spans="55:55" hidden="1" x14ac:dyDescent="0.2">
      <c r="BC21461" s="6"/>
    </row>
    <row r="21462" spans="55:55" hidden="1" x14ac:dyDescent="0.2">
      <c r="BC21462" s="6"/>
    </row>
    <row r="21463" spans="55:55" hidden="1" x14ac:dyDescent="0.2">
      <c r="BC21463" s="6"/>
    </row>
    <row r="21464" spans="55:55" hidden="1" x14ac:dyDescent="0.2">
      <c r="BC21464" s="6"/>
    </row>
    <row r="21465" spans="55:55" hidden="1" x14ac:dyDescent="0.2">
      <c r="BC21465" s="6"/>
    </row>
    <row r="21466" spans="55:55" hidden="1" x14ac:dyDescent="0.2">
      <c r="BC21466" s="6"/>
    </row>
    <row r="21467" spans="55:55" hidden="1" x14ac:dyDescent="0.2">
      <c r="BC21467" s="6"/>
    </row>
    <row r="21468" spans="55:55" hidden="1" x14ac:dyDescent="0.2">
      <c r="BC21468" s="6"/>
    </row>
    <row r="21469" spans="55:55" hidden="1" x14ac:dyDescent="0.2">
      <c r="BC21469" s="6"/>
    </row>
    <row r="21470" spans="55:55" hidden="1" x14ac:dyDescent="0.2">
      <c r="BC21470" s="6"/>
    </row>
    <row r="21471" spans="55:55" hidden="1" x14ac:dyDescent="0.2">
      <c r="BC21471" s="6"/>
    </row>
    <row r="21472" spans="55:55" hidden="1" x14ac:dyDescent="0.2">
      <c r="BC21472" s="6"/>
    </row>
    <row r="21473" spans="55:55" hidden="1" x14ac:dyDescent="0.2">
      <c r="BC21473" s="6"/>
    </row>
    <row r="21474" spans="55:55" hidden="1" x14ac:dyDescent="0.2">
      <c r="BC21474" s="6"/>
    </row>
    <row r="21475" spans="55:55" hidden="1" x14ac:dyDescent="0.2">
      <c r="BC21475" s="6"/>
    </row>
    <row r="21476" spans="55:55" hidden="1" x14ac:dyDescent="0.2">
      <c r="BC21476" s="6"/>
    </row>
    <row r="21477" spans="55:55" hidden="1" x14ac:dyDescent="0.2">
      <c r="BC21477" s="6"/>
    </row>
    <row r="21478" spans="55:55" hidden="1" x14ac:dyDescent="0.2">
      <c r="BC21478" s="6"/>
    </row>
    <row r="21479" spans="55:55" hidden="1" x14ac:dyDescent="0.2">
      <c r="BC21479" s="6"/>
    </row>
    <row r="21480" spans="55:55" hidden="1" x14ac:dyDescent="0.2">
      <c r="BC21480" s="6"/>
    </row>
    <row r="21481" spans="55:55" hidden="1" x14ac:dyDescent="0.2">
      <c r="BC21481" s="6"/>
    </row>
    <row r="21482" spans="55:55" hidden="1" x14ac:dyDescent="0.2">
      <c r="BC21482" s="6"/>
    </row>
    <row r="21483" spans="55:55" hidden="1" x14ac:dyDescent="0.2">
      <c r="BC21483" s="6"/>
    </row>
    <row r="21484" spans="55:55" hidden="1" x14ac:dyDescent="0.2">
      <c r="BC21484" s="6"/>
    </row>
    <row r="21485" spans="55:55" hidden="1" x14ac:dyDescent="0.2">
      <c r="BC21485" s="6"/>
    </row>
    <row r="21486" spans="55:55" hidden="1" x14ac:dyDescent="0.2">
      <c r="BC21486" s="6"/>
    </row>
    <row r="21487" spans="55:55" hidden="1" x14ac:dyDescent="0.2">
      <c r="BC21487" s="6"/>
    </row>
    <row r="21488" spans="55:55" hidden="1" x14ac:dyDescent="0.2">
      <c r="BC21488" s="6"/>
    </row>
    <row r="21489" spans="55:55" hidden="1" x14ac:dyDescent="0.2">
      <c r="BC21489" s="6"/>
    </row>
    <row r="21490" spans="55:55" hidden="1" x14ac:dyDescent="0.2">
      <c r="BC21490" s="6"/>
    </row>
    <row r="21491" spans="55:55" hidden="1" x14ac:dyDescent="0.2">
      <c r="BC21491" s="6"/>
    </row>
    <row r="21492" spans="55:55" hidden="1" x14ac:dyDescent="0.2">
      <c r="BC21492" s="6"/>
    </row>
    <row r="21493" spans="55:55" hidden="1" x14ac:dyDescent="0.2">
      <c r="BC21493" s="6"/>
    </row>
    <row r="21494" spans="55:55" hidden="1" x14ac:dyDescent="0.2">
      <c r="BC21494" s="6"/>
    </row>
    <row r="21495" spans="55:55" hidden="1" x14ac:dyDescent="0.2">
      <c r="BC21495" s="6"/>
    </row>
    <row r="21496" spans="55:55" hidden="1" x14ac:dyDescent="0.2">
      <c r="BC21496" s="6"/>
    </row>
    <row r="21497" spans="55:55" hidden="1" x14ac:dyDescent="0.2">
      <c r="BC21497" s="6"/>
    </row>
    <row r="21498" spans="55:55" hidden="1" x14ac:dyDescent="0.2">
      <c r="BC21498" s="6"/>
    </row>
    <row r="21499" spans="55:55" hidden="1" x14ac:dyDescent="0.2">
      <c r="BC21499" s="6"/>
    </row>
    <row r="21500" spans="55:55" hidden="1" x14ac:dyDescent="0.2">
      <c r="BC21500" s="6"/>
    </row>
    <row r="21501" spans="55:55" hidden="1" x14ac:dyDescent="0.2">
      <c r="BC21501" s="6"/>
    </row>
    <row r="21502" spans="55:55" hidden="1" x14ac:dyDescent="0.2">
      <c r="BC21502" s="6"/>
    </row>
    <row r="21503" spans="55:55" hidden="1" x14ac:dyDescent="0.2">
      <c r="BC21503" s="6"/>
    </row>
    <row r="21504" spans="55:55" hidden="1" x14ac:dyDescent="0.2">
      <c r="BC21504" s="6"/>
    </row>
    <row r="21505" spans="55:55" hidden="1" x14ac:dyDescent="0.2">
      <c r="BC21505" s="6"/>
    </row>
    <row r="21506" spans="55:55" hidden="1" x14ac:dyDescent="0.2">
      <c r="BC21506" s="6"/>
    </row>
    <row r="21507" spans="55:55" hidden="1" x14ac:dyDescent="0.2">
      <c r="BC21507" s="6"/>
    </row>
    <row r="21508" spans="55:55" hidden="1" x14ac:dyDescent="0.2">
      <c r="BC21508" s="6"/>
    </row>
    <row r="21509" spans="55:55" hidden="1" x14ac:dyDescent="0.2">
      <c r="BC21509" s="6"/>
    </row>
    <row r="21510" spans="55:55" hidden="1" x14ac:dyDescent="0.2">
      <c r="BC21510" s="6"/>
    </row>
    <row r="21511" spans="55:55" hidden="1" x14ac:dyDescent="0.2">
      <c r="BC21511" s="6"/>
    </row>
    <row r="21512" spans="55:55" hidden="1" x14ac:dyDescent="0.2">
      <c r="BC21512" s="6"/>
    </row>
    <row r="21513" spans="55:55" hidden="1" x14ac:dyDescent="0.2">
      <c r="BC21513" s="6"/>
    </row>
    <row r="21514" spans="55:55" hidden="1" x14ac:dyDescent="0.2">
      <c r="BC21514" s="6"/>
    </row>
    <row r="21515" spans="55:55" hidden="1" x14ac:dyDescent="0.2">
      <c r="BC21515" s="6"/>
    </row>
    <row r="21516" spans="55:55" hidden="1" x14ac:dyDescent="0.2">
      <c r="BC21516" s="6"/>
    </row>
    <row r="21517" spans="55:55" hidden="1" x14ac:dyDescent="0.2">
      <c r="BC21517" s="6"/>
    </row>
    <row r="21518" spans="55:55" hidden="1" x14ac:dyDescent="0.2">
      <c r="BC21518" s="6"/>
    </row>
    <row r="21519" spans="55:55" hidden="1" x14ac:dyDescent="0.2">
      <c r="BC21519" s="6"/>
    </row>
    <row r="21520" spans="55:55" hidden="1" x14ac:dyDescent="0.2">
      <c r="BC21520" s="6"/>
    </row>
    <row r="21521" spans="55:55" hidden="1" x14ac:dyDescent="0.2">
      <c r="BC21521" s="6"/>
    </row>
    <row r="21522" spans="55:55" hidden="1" x14ac:dyDescent="0.2">
      <c r="BC21522" s="6"/>
    </row>
    <row r="21523" spans="55:55" hidden="1" x14ac:dyDescent="0.2">
      <c r="BC21523" s="6"/>
    </row>
    <row r="21524" spans="55:55" hidden="1" x14ac:dyDescent="0.2">
      <c r="BC21524" s="6"/>
    </row>
    <row r="21525" spans="55:55" hidden="1" x14ac:dyDescent="0.2">
      <c r="BC21525" s="6"/>
    </row>
    <row r="21526" spans="55:55" hidden="1" x14ac:dyDescent="0.2">
      <c r="BC21526" s="6"/>
    </row>
    <row r="21527" spans="55:55" hidden="1" x14ac:dyDescent="0.2">
      <c r="BC21527" s="6"/>
    </row>
    <row r="21528" spans="55:55" hidden="1" x14ac:dyDescent="0.2">
      <c r="BC21528" s="6"/>
    </row>
    <row r="21529" spans="55:55" hidden="1" x14ac:dyDescent="0.2">
      <c r="BC21529" s="6"/>
    </row>
    <row r="21530" spans="55:55" hidden="1" x14ac:dyDescent="0.2">
      <c r="BC21530" s="6"/>
    </row>
    <row r="21531" spans="55:55" hidden="1" x14ac:dyDescent="0.2">
      <c r="BC21531" s="6"/>
    </row>
    <row r="21532" spans="55:55" hidden="1" x14ac:dyDescent="0.2">
      <c r="BC21532" s="6"/>
    </row>
    <row r="21533" spans="55:55" hidden="1" x14ac:dyDescent="0.2">
      <c r="BC21533" s="6"/>
    </row>
    <row r="21534" spans="55:55" hidden="1" x14ac:dyDescent="0.2">
      <c r="BC21534" s="6"/>
    </row>
    <row r="21535" spans="55:55" hidden="1" x14ac:dyDescent="0.2">
      <c r="BC21535" s="6"/>
    </row>
    <row r="21536" spans="55:55" hidden="1" x14ac:dyDescent="0.2">
      <c r="BC21536" s="6"/>
    </row>
    <row r="21537" spans="55:55" hidden="1" x14ac:dyDescent="0.2">
      <c r="BC21537" s="6"/>
    </row>
    <row r="21538" spans="55:55" hidden="1" x14ac:dyDescent="0.2">
      <c r="BC21538" s="6"/>
    </row>
    <row r="21539" spans="55:55" hidden="1" x14ac:dyDescent="0.2">
      <c r="BC21539" s="6"/>
    </row>
    <row r="21540" spans="55:55" hidden="1" x14ac:dyDescent="0.2">
      <c r="BC21540" s="6"/>
    </row>
    <row r="21541" spans="55:55" hidden="1" x14ac:dyDescent="0.2">
      <c r="BC21541" s="6"/>
    </row>
    <row r="21542" spans="55:55" hidden="1" x14ac:dyDescent="0.2">
      <c r="BC21542" s="6"/>
    </row>
    <row r="21543" spans="55:55" hidden="1" x14ac:dyDescent="0.2">
      <c r="BC21543" s="6"/>
    </row>
    <row r="21544" spans="55:55" hidden="1" x14ac:dyDescent="0.2">
      <c r="BC21544" s="6"/>
    </row>
    <row r="21545" spans="55:55" hidden="1" x14ac:dyDescent="0.2">
      <c r="BC21545" s="6"/>
    </row>
    <row r="21546" spans="55:55" hidden="1" x14ac:dyDescent="0.2">
      <c r="BC21546" s="6"/>
    </row>
    <row r="21547" spans="55:55" hidden="1" x14ac:dyDescent="0.2">
      <c r="BC21547" s="6"/>
    </row>
    <row r="21548" spans="55:55" hidden="1" x14ac:dyDescent="0.2">
      <c r="BC21548" s="6"/>
    </row>
    <row r="21549" spans="55:55" hidden="1" x14ac:dyDescent="0.2">
      <c r="BC21549" s="6"/>
    </row>
    <row r="21550" spans="55:55" hidden="1" x14ac:dyDescent="0.2">
      <c r="BC21550" s="6"/>
    </row>
    <row r="21551" spans="55:55" hidden="1" x14ac:dyDescent="0.2">
      <c r="BC21551" s="6"/>
    </row>
    <row r="21552" spans="55:55" hidden="1" x14ac:dyDescent="0.2">
      <c r="BC21552" s="6"/>
    </row>
    <row r="21553" spans="55:55" hidden="1" x14ac:dyDescent="0.2">
      <c r="BC21553" s="6"/>
    </row>
    <row r="21554" spans="55:55" hidden="1" x14ac:dyDescent="0.2">
      <c r="BC21554" s="6"/>
    </row>
    <row r="21555" spans="55:55" hidden="1" x14ac:dyDescent="0.2">
      <c r="BC21555" s="6"/>
    </row>
    <row r="21556" spans="55:55" hidden="1" x14ac:dyDescent="0.2">
      <c r="BC21556" s="6"/>
    </row>
    <row r="21557" spans="55:55" hidden="1" x14ac:dyDescent="0.2">
      <c r="BC21557" s="6"/>
    </row>
    <row r="21558" spans="55:55" hidden="1" x14ac:dyDescent="0.2">
      <c r="BC21558" s="6"/>
    </row>
    <row r="21559" spans="55:55" hidden="1" x14ac:dyDescent="0.2">
      <c r="BC21559" s="6"/>
    </row>
    <row r="21560" spans="55:55" hidden="1" x14ac:dyDescent="0.2">
      <c r="BC21560" s="6"/>
    </row>
    <row r="21561" spans="55:55" hidden="1" x14ac:dyDescent="0.2">
      <c r="BC21561" s="6"/>
    </row>
    <row r="21562" spans="55:55" hidden="1" x14ac:dyDescent="0.2">
      <c r="BC21562" s="6"/>
    </row>
    <row r="21563" spans="55:55" hidden="1" x14ac:dyDescent="0.2">
      <c r="BC21563" s="6"/>
    </row>
    <row r="21564" spans="55:55" hidden="1" x14ac:dyDescent="0.2">
      <c r="BC21564" s="6"/>
    </row>
    <row r="21565" spans="55:55" hidden="1" x14ac:dyDescent="0.2">
      <c r="BC21565" s="6"/>
    </row>
    <row r="21566" spans="55:55" hidden="1" x14ac:dyDescent="0.2">
      <c r="BC21566" s="6"/>
    </row>
    <row r="21567" spans="55:55" hidden="1" x14ac:dyDescent="0.2">
      <c r="BC21567" s="6"/>
    </row>
    <row r="21568" spans="55:55" hidden="1" x14ac:dyDescent="0.2">
      <c r="BC21568" s="6"/>
    </row>
    <row r="21569" spans="55:55" hidden="1" x14ac:dyDescent="0.2">
      <c r="BC21569" s="6"/>
    </row>
    <row r="21570" spans="55:55" hidden="1" x14ac:dyDescent="0.2">
      <c r="BC21570" s="6"/>
    </row>
    <row r="21571" spans="55:55" hidden="1" x14ac:dyDescent="0.2">
      <c r="BC21571" s="6"/>
    </row>
    <row r="21572" spans="55:55" hidden="1" x14ac:dyDescent="0.2">
      <c r="BC21572" s="6"/>
    </row>
    <row r="21573" spans="55:55" hidden="1" x14ac:dyDescent="0.2">
      <c r="BC21573" s="6"/>
    </row>
    <row r="21574" spans="55:55" hidden="1" x14ac:dyDescent="0.2">
      <c r="BC21574" s="6"/>
    </row>
    <row r="21575" spans="55:55" hidden="1" x14ac:dyDescent="0.2">
      <c r="BC21575" s="6"/>
    </row>
    <row r="21576" spans="55:55" hidden="1" x14ac:dyDescent="0.2">
      <c r="BC21576" s="6"/>
    </row>
    <row r="21577" spans="55:55" hidden="1" x14ac:dyDescent="0.2">
      <c r="BC21577" s="6"/>
    </row>
    <row r="21578" spans="55:55" hidden="1" x14ac:dyDescent="0.2">
      <c r="BC21578" s="6"/>
    </row>
    <row r="21579" spans="55:55" hidden="1" x14ac:dyDescent="0.2">
      <c r="BC21579" s="6"/>
    </row>
    <row r="21580" spans="55:55" hidden="1" x14ac:dyDescent="0.2">
      <c r="BC21580" s="6"/>
    </row>
    <row r="21581" spans="55:55" hidden="1" x14ac:dyDescent="0.2">
      <c r="BC21581" s="6"/>
    </row>
    <row r="21582" spans="55:55" hidden="1" x14ac:dyDescent="0.2">
      <c r="BC21582" s="6"/>
    </row>
    <row r="21583" spans="55:55" hidden="1" x14ac:dyDescent="0.2">
      <c r="BC21583" s="6"/>
    </row>
    <row r="21584" spans="55:55" hidden="1" x14ac:dyDescent="0.2">
      <c r="BC21584" s="6"/>
    </row>
    <row r="21585" spans="55:55" hidden="1" x14ac:dyDescent="0.2">
      <c r="BC21585" s="6"/>
    </row>
    <row r="21586" spans="55:55" hidden="1" x14ac:dyDescent="0.2">
      <c r="BC21586" s="6"/>
    </row>
    <row r="21587" spans="55:55" hidden="1" x14ac:dyDescent="0.2">
      <c r="BC21587" s="6"/>
    </row>
    <row r="21588" spans="55:55" hidden="1" x14ac:dyDescent="0.2">
      <c r="BC21588" s="6"/>
    </row>
    <row r="21589" spans="55:55" hidden="1" x14ac:dyDescent="0.2">
      <c r="BC21589" s="6"/>
    </row>
    <row r="21590" spans="55:55" hidden="1" x14ac:dyDescent="0.2">
      <c r="BC21590" s="6"/>
    </row>
    <row r="21591" spans="55:55" hidden="1" x14ac:dyDescent="0.2">
      <c r="BC21591" s="6"/>
    </row>
    <row r="21592" spans="55:55" hidden="1" x14ac:dyDescent="0.2">
      <c r="BC21592" s="6"/>
    </row>
    <row r="21593" spans="55:55" hidden="1" x14ac:dyDescent="0.2">
      <c r="BC21593" s="6"/>
    </row>
    <row r="21594" spans="55:55" hidden="1" x14ac:dyDescent="0.2">
      <c r="BC21594" s="6"/>
    </row>
    <row r="21595" spans="55:55" hidden="1" x14ac:dyDescent="0.2">
      <c r="BC21595" s="6"/>
    </row>
    <row r="21596" spans="55:55" hidden="1" x14ac:dyDescent="0.2">
      <c r="BC21596" s="6"/>
    </row>
    <row r="21597" spans="55:55" hidden="1" x14ac:dyDescent="0.2">
      <c r="BC21597" s="6"/>
    </row>
    <row r="21598" spans="55:55" hidden="1" x14ac:dyDescent="0.2">
      <c r="BC21598" s="6"/>
    </row>
    <row r="21599" spans="55:55" hidden="1" x14ac:dyDescent="0.2">
      <c r="BC21599" s="6"/>
    </row>
    <row r="21600" spans="55:55" hidden="1" x14ac:dyDescent="0.2">
      <c r="BC21600" s="6"/>
    </row>
    <row r="21601" spans="55:55" hidden="1" x14ac:dyDescent="0.2">
      <c r="BC21601" s="6"/>
    </row>
    <row r="21602" spans="55:55" hidden="1" x14ac:dyDescent="0.2">
      <c r="BC21602" s="6"/>
    </row>
    <row r="21603" spans="55:55" hidden="1" x14ac:dyDescent="0.2">
      <c r="BC21603" s="6"/>
    </row>
    <row r="21604" spans="55:55" hidden="1" x14ac:dyDescent="0.2">
      <c r="BC21604" s="6"/>
    </row>
    <row r="21605" spans="55:55" hidden="1" x14ac:dyDescent="0.2">
      <c r="BC21605" s="6"/>
    </row>
    <row r="21606" spans="55:55" hidden="1" x14ac:dyDescent="0.2">
      <c r="BC21606" s="6"/>
    </row>
    <row r="21607" spans="55:55" hidden="1" x14ac:dyDescent="0.2">
      <c r="BC21607" s="6"/>
    </row>
    <row r="21608" spans="55:55" hidden="1" x14ac:dyDescent="0.2">
      <c r="BC21608" s="6"/>
    </row>
    <row r="21609" spans="55:55" hidden="1" x14ac:dyDescent="0.2">
      <c r="BC21609" s="6"/>
    </row>
    <row r="21610" spans="55:55" hidden="1" x14ac:dyDescent="0.2">
      <c r="BC21610" s="6"/>
    </row>
    <row r="21611" spans="55:55" hidden="1" x14ac:dyDescent="0.2">
      <c r="BC21611" s="6"/>
    </row>
    <row r="21612" spans="55:55" hidden="1" x14ac:dyDescent="0.2">
      <c r="BC21612" s="6"/>
    </row>
    <row r="21613" spans="55:55" hidden="1" x14ac:dyDescent="0.2">
      <c r="BC21613" s="6"/>
    </row>
    <row r="21614" spans="55:55" hidden="1" x14ac:dyDescent="0.2">
      <c r="BC21614" s="6"/>
    </row>
    <row r="21615" spans="55:55" hidden="1" x14ac:dyDescent="0.2">
      <c r="BC21615" s="6"/>
    </row>
    <row r="21616" spans="55:55" hidden="1" x14ac:dyDescent="0.2">
      <c r="BC21616" s="6"/>
    </row>
    <row r="21617" spans="55:55" hidden="1" x14ac:dyDescent="0.2">
      <c r="BC21617" s="6"/>
    </row>
    <row r="21618" spans="55:55" hidden="1" x14ac:dyDescent="0.2">
      <c r="BC21618" s="6"/>
    </row>
    <row r="21619" spans="55:55" hidden="1" x14ac:dyDescent="0.2">
      <c r="BC21619" s="6"/>
    </row>
    <row r="21620" spans="55:55" hidden="1" x14ac:dyDescent="0.2">
      <c r="BC21620" s="6"/>
    </row>
    <row r="21621" spans="55:55" hidden="1" x14ac:dyDescent="0.2">
      <c r="BC21621" s="6"/>
    </row>
    <row r="21622" spans="55:55" hidden="1" x14ac:dyDescent="0.2">
      <c r="BC21622" s="6"/>
    </row>
    <row r="21623" spans="55:55" hidden="1" x14ac:dyDescent="0.2">
      <c r="BC21623" s="6"/>
    </row>
    <row r="21624" spans="55:55" hidden="1" x14ac:dyDescent="0.2">
      <c r="BC21624" s="6"/>
    </row>
    <row r="21625" spans="55:55" hidden="1" x14ac:dyDescent="0.2">
      <c r="BC21625" s="6"/>
    </row>
    <row r="21626" spans="55:55" hidden="1" x14ac:dyDescent="0.2">
      <c r="BC21626" s="6"/>
    </row>
    <row r="21627" spans="55:55" hidden="1" x14ac:dyDescent="0.2">
      <c r="BC21627" s="6"/>
    </row>
    <row r="21628" spans="55:55" hidden="1" x14ac:dyDescent="0.2">
      <c r="BC21628" s="6"/>
    </row>
    <row r="21629" spans="55:55" hidden="1" x14ac:dyDescent="0.2">
      <c r="BC21629" s="6"/>
    </row>
    <row r="21630" spans="55:55" hidden="1" x14ac:dyDescent="0.2">
      <c r="BC21630" s="6"/>
    </row>
    <row r="21631" spans="55:55" hidden="1" x14ac:dyDescent="0.2">
      <c r="BC21631" s="6"/>
    </row>
    <row r="21632" spans="55:55" hidden="1" x14ac:dyDescent="0.2">
      <c r="BC21632" s="6"/>
    </row>
    <row r="21633" spans="55:55" hidden="1" x14ac:dyDescent="0.2">
      <c r="BC21633" s="6"/>
    </row>
    <row r="21634" spans="55:55" hidden="1" x14ac:dyDescent="0.2">
      <c r="BC21634" s="6"/>
    </row>
    <row r="21635" spans="55:55" hidden="1" x14ac:dyDescent="0.2">
      <c r="BC21635" s="6"/>
    </row>
    <row r="21636" spans="55:55" hidden="1" x14ac:dyDescent="0.2">
      <c r="BC21636" s="6"/>
    </row>
    <row r="21637" spans="55:55" hidden="1" x14ac:dyDescent="0.2">
      <c r="BC21637" s="6"/>
    </row>
    <row r="21638" spans="55:55" hidden="1" x14ac:dyDescent="0.2">
      <c r="BC21638" s="6"/>
    </row>
    <row r="21639" spans="55:55" hidden="1" x14ac:dyDescent="0.2">
      <c r="BC21639" s="6"/>
    </row>
    <row r="21640" spans="55:55" hidden="1" x14ac:dyDescent="0.2">
      <c r="BC21640" s="6"/>
    </row>
    <row r="21641" spans="55:55" hidden="1" x14ac:dyDescent="0.2">
      <c r="BC21641" s="6"/>
    </row>
    <row r="21642" spans="55:55" hidden="1" x14ac:dyDescent="0.2">
      <c r="BC21642" s="6"/>
    </row>
    <row r="21643" spans="55:55" hidden="1" x14ac:dyDescent="0.2">
      <c r="BC21643" s="6"/>
    </row>
    <row r="21644" spans="55:55" hidden="1" x14ac:dyDescent="0.2">
      <c r="BC21644" s="6"/>
    </row>
    <row r="21645" spans="55:55" hidden="1" x14ac:dyDescent="0.2">
      <c r="BC21645" s="6"/>
    </row>
    <row r="21646" spans="55:55" hidden="1" x14ac:dyDescent="0.2">
      <c r="BC21646" s="6"/>
    </row>
    <row r="21647" spans="55:55" hidden="1" x14ac:dyDescent="0.2">
      <c r="BC21647" s="6"/>
    </row>
    <row r="21648" spans="55:55" hidden="1" x14ac:dyDescent="0.2">
      <c r="BC21648" s="6"/>
    </row>
    <row r="21649" spans="55:55" hidden="1" x14ac:dyDescent="0.2">
      <c r="BC21649" s="6"/>
    </row>
    <row r="21650" spans="55:55" hidden="1" x14ac:dyDescent="0.2">
      <c r="BC21650" s="6"/>
    </row>
    <row r="21651" spans="55:55" hidden="1" x14ac:dyDescent="0.2">
      <c r="BC21651" s="6"/>
    </row>
    <row r="21652" spans="55:55" hidden="1" x14ac:dyDescent="0.2">
      <c r="BC21652" s="6"/>
    </row>
    <row r="21653" spans="55:55" hidden="1" x14ac:dyDescent="0.2">
      <c r="BC21653" s="6"/>
    </row>
    <row r="21654" spans="55:55" hidden="1" x14ac:dyDescent="0.2">
      <c r="BC21654" s="6"/>
    </row>
    <row r="21655" spans="55:55" hidden="1" x14ac:dyDescent="0.2">
      <c r="BC21655" s="6"/>
    </row>
    <row r="21656" spans="55:55" hidden="1" x14ac:dyDescent="0.2">
      <c r="BC21656" s="6"/>
    </row>
    <row r="21657" spans="55:55" hidden="1" x14ac:dyDescent="0.2">
      <c r="BC21657" s="6"/>
    </row>
    <row r="21658" spans="55:55" hidden="1" x14ac:dyDescent="0.2">
      <c r="BC21658" s="6"/>
    </row>
    <row r="21659" spans="55:55" hidden="1" x14ac:dyDescent="0.2">
      <c r="BC21659" s="6"/>
    </row>
    <row r="21660" spans="55:55" hidden="1" x14ac:dyDescent="0.2">
      <c r="BC21660" s="6"/>
    </row>
    <row r="21661" spans="55:55" hidden="1" x14ac:dyDescent="0.2">
      <c r="BC21661" s="6"/>
    </row>
    <row r="21662" spans="55:55" hidden="1" x14ac:dyDescent="0.2">
      <c r="BC21662" s="6"/>
    </row>
    <row r="21663" spans="55:55" hidden="1" x14ac:dyDescent="0.2">
      <c r="BC21663" s="6"/>
    </row>
    <row r="21664" spans="55:55" hidden="1" x14ac:dyDescent="0.2">
      <c r="BC21664" s="6"/>
    </row>
    <row r="21665" spans="55:55" hidden="1" x14ac:dyDescent="0.2">
      <c r="BC21665" s="6"/>
    </row>
    <row r="21666" spans="55:55" hidden="1" x14ac:dyDescent="0.2">
      <c r="BC21666" s="6"/>
    </row>
    <row r="21667" spans="55:55" hidden="1" x14ac:dyDescent="0.2">
      <c r="BC21667" s="6"/>
    </row>
    <row r="21668" spans="55:55" hidden="1" x14ac:dyDescent="0.2">
      <c r="BC21668" s="6"/>
    </row>
    <row r="21669" spans="55:55" hidden="1" x14ac:dyDescent="0.2">
      <c r="BC21669" s="6"/>
    </row>
    <row r="21670" spans="55:55" hidden="1" x14ac:dyDescent="0.2">
      <c r="BC21670" s="6"/>
    </row>
    <row r="21671" spans="55:55" hidden="1" x14ac:dyDescent="0.2">
      <c r="BC21671" s="6"/>
    </row>
    <row r="21672" spans="55:55" hidden="1" x14ac:dyDescent="0.2">
      <c r="BC21672" s="6"/>
    </row>
    <row r="21673" spans="55:55" hidden="1" x14ac:dyDescent="0.2">
      <c r="BC21673" s="6"/>
    </row>
    <row r="21674" spans="55:55" hidden="1" x14ac:dyDescent="0.2">
      <c r="BC21674" s="6"/>
    </row>
    <row r="21675" spans="55:55" hidden="1" x14ac:dyDescent="0.2">
      <c r="BC21675" s="6"/>
    </row>
    <row r="21676" spans="55:55" hidden="1" x14ac:dyDescent="0.2">
      <c r="BC21676" s="6"/>
    </row>
    <row r="21677" spans="55:55" hidden="1" x14ac:dyDescent="0.2">
      <c r="BC21677" s="6"/>
    </row>
    <row r="21678" spans="55:55" hidden="1" x14ac:dyDescent="0.2">
      <c r="BC21678" s="6"/>
    </row>
    <row r="21679" spans="55:55" hidden="1" x14ac:dyDescent="0.2">
      <c r="BC21679" s="6"/>
    </row>
    <row r="21680" spans="55:55" hidden="1" x14ac:dyDescent="0.2">
      <c r="BC21680" s="6"/>
    </row>
    <row r="21681" spans="55:55" hidden="1" x14ac:dyDescent="0.2">
      <c r="BC21681" s="6"/>
    </row>
    <row r="21682" spans="55:55" hidden="1" x14ac:dyDescent="0.2">
      <c r="BC21682" s="6"/>
    </row>
    <row r="21683" spans="55:55" hidden="1" x14ac:dyDescent="0.2">
      <c r="BC21683" s="6"/>
    </row>
    <row r="21684" spans="55:55" hidden="1" x14ac:dyDescent="0.2">
      <c r="BC21684" s="6"/>
    </row>
    <row r="21685" spans="55:55" hidden="1" x14ac:dyDescent="0.2">
      <c r="BC21685" s="6"/>
    </row>
    <row r="21686" spans="55:55" hidden="1" x14ac:dyDescent="0.2">
      <c r="BC21686" s="6"/>
    </row>
    <row r="21687" spans="55:55" hidden="1" x14ac:dyDescent="0.2">
      <c r="BC21687" s="6"/>
    </row>
    <row r="21688" spans="55:55" hidden="1" x14ac:dyDescent="0.2">
      <c r="BC21688" s="6"/>
    </row>
    <row r="21689" spans="55:55" hidden="1" x14ac:dyDescent="0.2">
      <c r="BC21689" s="6"/>
    </row>
    <row r="21690" spans="55:55" hidden="1" x14ac:dyDescent="0.2">
      <c r="BC21690" s="6"/>
    </row>
    <row r="21691" spans="55:55" hidden="1" x14ac:dyDescent="0.2">
      <c r="BC21691" s="6"/>
    </row>
    <row r="21692" spans="55:55" hidden="1" x14ac:dyDescent="0.2">
      <c r="BC21692" s="6"/>
    </row>
    <row r="21693" spans="55:55" hidden="1" x14ac:dyDescent="0.2">
      <c r="BC21693" s="6"/>
    </row>
    <row r="21694" spans="55:55" hidden="1" x14ac:dyDescent="0.2">
      <c r="BC21694" s="6"/>
    </row>
    <row r="21695" spans="55:55" hidden="1" x14ac:dyDescent="0.2">
      <c r="BC21695" s="6"/>
    </row>
    <row r="21696" spans="55:55" hidden="1" x14ac:dyDescent="0.2">
      <c r="BC21696" s="6"/>
    </row>
    <row r="21697" spans="55:55" hidden="1" x14ac:dyDescent="0.2">
      <c r="BC21697" s="6"/>
    </row>
    <row r="21698" spans="55:55" hidden="1" x14ac:dyDescent="0.2">
      <c r="BC21698" s="6"/>
    </row>
    <row r="21699" spans="55:55" hidden="1" x14ac:dyDescent="0.2">
      <c r="BC21699" s="6"/>
    </row>
    <row r="21700" spans="55:55" hidden="1" x14ac:dyDescent="0.2">
      <c r="BC21700" s="6"/>
    </row>
    <row r="21701" spans="55:55" hidden="1" x14ac:dyDescent="0.2">
      <c r="BC21701" s="6"/>
    </row>
    <row r="21702" spans="55:55" hidden="1" x14ac:dyDescent="0.2">
      <c r="BC21702" s="6"/>
    </row>
    <row r="21703" spans="55:55" hidden="1" x14ac:dyDescent="0.2">
      <c r="BC21703" s="6"/>
    </row>
    <row r="21704" spans="55:55" hidden="1" x14ac:dyDescent="0.2">
      <c r="BC21704" s="6"/>
    </row>
    <row r="21705" spans="55:55" hidden="1" x14ac:dyDescent="0.2">
      <c r="BC21705" s="6"/>
    </row>
    <row r="21706" spans="55:55" hidden="1" x14ac:dyDescent="0.2">
      <c r="BC21706" s="6"/>
    </row>
    <row r="21707" spans="55:55" hidden="1" x14ac:dyDescent="0.2">
      <c r="BC21707" s="6"/>
    </row>
    <row r="21708" spans="55:55" hidden="1" x14ac:dyDescent="0.2">
      <c r="BC21708" s="6"/>
    </row>
    <row r="21709" spans="55:55" hidden="1" x14ac:dyDescent="0.2">
      <c r="BC21709" s="6"/>
    </row>
    <row r="21710" spans="55:55" hidden="1" x14ac:dyDescent="0.2">
      <c r="BC21710" s="6"/>
    </row>
    <row r="21711" spans="55:55" hidden="1" x14ac:dyDescent="0.2">
      <c r="BC21711" s="6"/>
    </row>
    <row r="21712" spans="55:55" hidden="1" x14ac:dyDescent="0.2">
      <c r="BC21712" s="6"/>
    </row>
    <row r="21713" spans="55:55" hidden="1" x14ac:dyDescent="0.2">
      <c r="BC21713" s="6"/>
    </row>
    <row r="21714" spans="55:55" hidden="1" x14ac:dyDescent="0.2">
      <c r="BC21714" s="6"/>
    </row>
    <row r="21715" spans="55:55" hidden="1" x14ac:dyDescent="0.2">
      <c r="BC21715" s="6"/>
    </row>
    <row r="21716" spans="55:55" hidden="1" x14ac:dyDescent="0.2">
      <c r="BC21716" s="6"/>
    </row>
    <row r="21717" spans="55:55" hidden="1" x14ac:dyDescent="0.2">
      <c r="BC21717" s="6"/>
    </row>
    <row r="21718" spans="55:55" hidden="1" x14ac:dyDescent="0.2">
      <c r="BC21718" s="6"/>
    </row>
    <row r="21719" spans="55:55" hidden="1" x14ac:dyDescent="0.2">
      <c r="BC21719" s="6"/>
    </row>
    <row r="21720" spans="55:55" hidden="1" x14ac:dyDescent="0.2">
      <c r="BC21720" s="6"/>
    </row>
    <row r="21721" spans="55:55" hidden="1" x14ac:dyDescent="0.2">
      <c r="BC21721" s="6"/>
    </row>
    <row r="21722" spans="55:55" hidden="1" x14ac:dyDescent="0.2">
      <c r="BC21722" s="6"/>
    </row>
    <row r="21723" spans="55:55" hidden="1" x14ac:dyDescent="0.2">
      <c r="BC21723" s="6"/>
    </row>
    <row r="21724" spans="55:55" hidden="1" x14ac:dyDescent="0.2">
      <c r="BC21724" s="6"/>
    </row>
    <row r="21725" spans="55:55" hidden="1" x14ac:dyDescent="0.2">
      <c r="BC21725" s="6"/>
    </row>
    <row r="21726" spans="55:55" hidden="1" x14ac:dyDescent="0.2">
      <c r="BC21726" s="6"/>
    </row>
    <row r="21727" spans="55:55" hidden="1" x14ac:dyDescent="0.2">
      <c r="BC21727" s="6"/>
    </row>
    <row r="21728" spans="55:55" hidden="1" x14ac:dyDescent="0.2">
      <c r="BC21728" s="6"/>
    </row>
    <row r="21729" spans="55:55" hidden="1" x14ac:dyDescent="0.2">
      <c r="BC21729" s="6"/>
    </row>
    <row r="21730" spans="55:55" hidden="1" x14ac:dyDescent="0.2">
      <c r="BC21730" s="6"/>
    </row>
    <row r="21731" spans="55:55" hidden="1" x14ac:dyDescent="0.2">
      <c r="BC21731" s="6"/>
    </row>
    <row r="21732" spans="55:55" hidden="1" x14ac:dyDescent="0.2">
      <c r="BC21732" s="6"/>
    </row>
    <row r="21733" spans="55:55" hidden="1" x14ac:dyDescent="0.2">
      <c r="BC21733" s="6"/>
    </row>
    <row r="21734" spans="55:55" hidden="1" x14ac:dyDescent="0.2">
      <c r="BC21734" s="6"/>
    </row>
    <row r="21735" spans="55:55" hidden="1" x14ac:dyDescent="0.2">
      <c r="BC21735" s="6"/>
    </row>
    <row r="21736" spans="55:55" hidden="1" x14ac:dyDescent="0.2">
      <c r="BC21736" s="6"/>
    </row>
    <row r="21737" spans="55:55" hidden="1" x14ac:dyDescent="0.2">
      <c r="BC21737" s="6"/>
    </row>
    <row r="21738" spans="55:55" hidden="1" x14ac:dyDescent="0.2">
      <c r="BC21738" s="6"/>
    </row>
    <row r="21739" spans="55:55" hidden="1" x14ac:dyDescent="0.2">
      <c r="BC21739" s="6"/>
    </row>
    <row r="21740" spans="55:55" hidden="1" x14ac:dyDescent="0.2">
      <c r="BC21740" s="6"/>
    </row>
    <row r="21741" spans="55:55" hidden="1" x14ac:dyDescent="0.2">
      <c r="BC21741" s="6"/>
    </row>
    <row r="21742" spans="55:55" hidden="1" x14ac:dyDescent="0.2">
      <c r="BC21742" s="6"/>
    </row>
    <row r="21743" spans="55:55" hidden="1" x14ac:dyDescent="0.2">
      <c r="BC21743" s="6"/>
    </row>
    <row r="21744" spans="55:55" hidden="1" x14ac:dyDescent="0.2">
      <c r="BC21744" s="6"/>
    </row>
    <row r="21745" spans="55:55" hidden="1" x14ac:dyDescent="0.2">
      <c r="BC21745" s="6"/>
    </row>
    <row r="21746" spans="55:55" hidden="1" x14ac:dyDescent="0.2">
      <c r="BC21746" s="6"/>
    </row>
    <row r="21747" spans="55:55" hidden="1" x14ac:dyDescent="0.2">
      <c r="BC21747" s="6"/>
    </row>
    <row r="21748" spans="55:55" hidden="1" x14ac:dyDescent="0.2">
      <c r="BC21748" s="6"/>
    </row>
    <row r="21749" spans="55:55" hidden="1" x14ac:dyDescent="0.2">
      <c r="BC21749" s="6"/>
    </row>
    <row r="21750" spans="55:55" hidden="1" x14ac:dyDescent="0.2">
      <c r="BC21750" s="6"/>
    </row>
    <row r="21751" spans="55:55" hidden="1" x14ac:dyDescent="0.2">
      <c r="BC21751" s="6"/>
    </row>
    <row r="21752" spans="55:55" hidden="1" x14ac:dyDescent="0.2">
      <c r="BC21752" s="6"/>
    </row>
    <row r="21753" spans="55:55" hidden="1" x14ac:dyDescent="0.2">
      <c r="BC21753" s="6"/>
    </row>
    <row r="21754" spans="55:55" hidden="1" x14ac:dyDescent="0.2">
      <c r="BC21754" s="6"/>
    </row>
    <row r="21755" spans="55:55" hidden="1" x14ac:dyDescent="0.2">
      <c r="BC21755" s="6"/>
    </row>
    <row r="21756" spans="55:55" hidden="1" x14ac:dyDescent="0.2">
      <c r="BC21756" s="6"/>
    </row>
    <row r="21757" spans="55:55" hidden="1" x14ac:dyDescent="0.2">
      <c r="BC21757" s="6"/>
    </row>
    <row r="21758" spans="55:55" hidden="1" x14ac:dyDescent="0.2">
      <c r="BC21758" s="6"/>
    </row>
    <row r="21759" spans="55:55" hidden="1" x14ac:dyDescent="0.2">
      <c r="BC21759" s="6"/>
    </row>
    <row r="21760" spans="55:55" hidden="1" x14ac:dyDescent="0.2">
      <c r="BC21760" s="6"/>
    </row>
    <row r="21761" spans="55:55" hidden="1" x14ac:dyDescent="0.2">
      <c r="BC21761" s="6"/>
    </row>
    <row r="21762" spans="55:55" hidden="1" x14ac:dyDescent="0.2">
      <c r="BC21762" s="6"/>
    </row>
    <row r="21763" spans="55:55" hidden="1" x14ac:dyDescent="0.2">
      <c r="BC21763" s="6"/>
    </row>
    <row r="21764" spans="55:55" hidden="1" x14ac:dyDescent="0.2">
      <c r="BC21764" s="6"/>
    </row>
    <row r="21765" spans="55:55" hidden="1" x14ac:dyDescent="0.2">
      <c r="BC21765" s="6"/>
    </row>
    <row r="21766" spans="55:55" hidden="1" x14ac:dyDescent="0.2">
      <c r="BC21766" s="6"/>
    </row>
    <row r="21767" spans="55:55" hidden="1" x14ac:dyDescent="0.2">
      <c r="BC21767" s="6"/>
    </row>
    <row r="21768" spans="55:55" hidden="1" x14ac:dyDescent="0.2">
      <c r="BC21768" s="6"/>
    </row>
    <row r="21769" spans="55:55" hidden="1" x14ac:dyDescent="0.2">
      <c r="BC21769" s="6"/>
    </row>
    <row r="21770" spans="55:55" hidden="1" x14ac:dyDescent="0.2">
      <c r="BC21770" s="6"/>
    </row>
    <row r="21771" spans="55:55" hidden="1" x14ac:dyDescent="0.2">
      <c r="BC21771" s="6"/>
    </row>
    <row r="21772" spans="55:55" hidden="1" x14ac:dyDescent="0.2">
      <c r="BC21772" s="6"/>
    </row>
    <row r="21773" spans="55:55" hidden="1" x14ac:dyDescent="0.2">
      <c r="BC21773" s="6"/>
    </row>
    <row r="21774" spans="55:55" hidden="1" x14ac:dyDescent="0.2">
      <c r="BC21774" s="6"/>
    </row>
    <row r="21775" spans="55:55" hidden="1" x14ac:dyDescent="0.2">
      <c r="BC21775" s="6"/>
    </row>
    <row r="21776" spans="55:55" hidden="1" x14ac:dyDescent="0.2">
      <c r="BC21776" s="6"/>
    </row>
    <row r="21777" spans="55:55" hidden="1" x14ac:dyDescent="0.2">
      <c r="BC21777" s="6"/>
    </row>
    <row r="21778" spans="55:55" hidden="1" x14ac:dyDescent="0.2">
      <c r="BC21778" s="6"/>
    </row>
    <row r="21779" spans="55:55" hidden="1" x14ac:dyDescent="0.2">
      <c r="BC21779" s="6"/>
    </row>
    <row r="21780" spans="55:55" hidden="1" x14ac:dyDescent="0.2">
      <c r="BC21780" s="6"/>
    </row>
    <row r="21781" spans="55:55" hidden="1" x14ac:dyDescent="0.2">
      <c r="BC21781" s="6"/>
    </row>
    <row r="21782" spans="55:55" hidden="1" x14ac:dyDescent="0.2">
      <c r="BC21782" s="6"/>
    </row>
    <row r="21783" spans="55:55" hidden="1" x14ac:dyDescent="0.2">
      <c r="BC21783" s="6"/>
    </row>
    <row r="21784" spans="55:55" hidden="1" x14ac:dyDescent="0.2">
      <c r="BC21784" s="6"/>
    </row>
    <row r="21785" spans="55:55" hidden="1" x14ac:dyDescent="0.2">
      <c r="BC21785" s="6"/>
    </row>
    <row r="21786" spans="55:55" hidden="1" x14ac:dyDescent="0.2">
      <c r="BC21786" s="6"/>
    </row>
    <row r="21787" spans="55:55" hidden="1" x14ac:dyDescent="0.2">
      <c r="BC21787" s="6"/>
    </row>
    <row r="21788" spans="55:55" hidden="1" x14ac:dyDescent="0.2">
      <c r="BC21788" s="6"/>
    </row>
    <row r="21789" spans="55:55" hidden="1" x14ac:dyDescent="0.2">
      <c r="BC21789" s="6"/>
    </row>
    <row r="21790" spans="55:55" hidden="1" x14ac:dyDescent="0.2">
      <c r="BC21790" s="6"/>
    </row>
    <row r="21791" spans="55:55" hidden="1" x14ac:dyDescent="0.2">
      <c r="BC21791" s="6"/>
    </row>
    <row r="21792" spans="55:55" hidden="1" x14ac:dyDescent="0.2">
      <c r="BC21792" s="6"/>
    </row>
    <row r="21793" spans="55:55" hidden="1" x14ac:dyDescent="0.2">
      <c r="BC21793" s="6"/>
    </row>
    <row r="21794" spans="55:55" hidden="1" x14ac:dyDescent="0.2">
      <c r="BC21794" s="6"/>
    </row>
    <row r="21795" spans="55:55" hidden="1" x14ac:dyDescent="0.2">
      <c r="BC21795" s="6"/>
    </row>
    <row r="21796" spans="55:55" hidden="1" x14ac:dyDescent="0.2">
      <c r="BC21796" s="6"/>
    </row>
    <row r="21797" spans="55:55" hidden="1" x14ac:dyDescent="0.2">
      <c r="BC21797" s="6"/>
    </row>
    <row r="21798" spans="55:55" hidden="1" x14ac:dyDescent="0.2">
      <c r="BC21798" s="6"/>
    </row>
    <row r="21799" spans="55:55" hidden="1" x14ac:dyDescent="0.2">
      <c r="BC21799" s="6"/>
    </row>
    <row r="21800" spans="55:55" hidden="1" x14ac:dyDescent="0.2">
      <c r="BC21800" s="6"/>
    </row>
    <row r="21801" spans="55:55" hidden="1" x14ac:dyDescent="0.2">
      <c r="BC21801" s="6"/>
    </row>
    <row r="21802" spans="55:55" hidden="1" x14ac:dyDescent="0.2">
      <c r="BC21802" s="6"/>
    </row>
    <row r="21803" spans="55:55" hidden="1" x14ac:dyDescent="0.2">
      <c r="BC21803" s="6"/>
    </row>
    <row r="21804" spans="55:55" hidden="1" x14ac:dyDescent="0.2">
      <c r="BC21804" s="6"/>
    </row>
    <row r="21805" spans="55:55" hidden="1" x14ac:dyDescent="0.2">
      <c r="BC21805" s="6"/>
    </row>
    <row r="21806" spans="55:55" hidden="1" x14ac:dyDescent="0.2">
      <c r="BC21806" s="6"/>
    </row>
    <row r="21807" spans="55:55" hidden="1" x14ac:dyDescent="0.2">
      <c r="BC21807" s="6"/>
    </row>
    <row r="21808" spans="55:55" hidden="1" x14ac:dyDescent="0.2">
      <c r="BC21808" s="6"/>
    </row>
    <row r="21809" spans="55:55" hidden="1" x14ac:dyDescent="0.2">
      <c r="BC21809" s="6"/>
    </row>
    <row r="21810" spans="55:55" hidden="1" x14ac:dyDescent="0.2">
      <c r="BC21810" s="6"/>
    </row>
    <row r="21811" spans="55:55" hidden="1" x14ac:dyDescent="0.2">
      <c r="BC21811" s="6"/>
    </row>
    <row r="21812" spans="55:55" hidden="1" x14ac:dyDescent="0.2">
      <c r="BC21812" s="6"/>
    </row>
    <row r="21813" spans="55:55" hidden="1" x14ac:dyDescent="0.2">
      <c r="BC21813" s="6"/>
    </row>
    <row r="21814" spans="55:55" hidden="1" x14ac:dyDescent="0.2">
      <c r="BC21814" s="6"/>
    </row>
    <row r="21815" spans="55:55" hidden="1" x14ac:dyDescent="0.2">
      <c r="BC21815" s="6"/>
    </row>
    <row r="21816" spans="55:55" hidden="1" x14ac:dyDescent="0.2">
      <c r="BC21816" s="6"/>
    </row>
    <row r="21817" spans="55:55" hidden="1" x14ac:dyDescent="0.2">
      <c r="BC21817" s="6"/>
    </row>
    <row r="21818" spans="55:55" hidden="1" x14ac:dyDescent="0.2">
      <c r="BC21818" s="6"/>
    </row>
    <row r="21819" spans="55:55" hidden="1" x14ac:dyDescent="0.2">
      <c r="BC21819" s="6"/>
    </row>
    <row r="21820" spans="55:55" hidden="1" x14ac:dyDescent="0.2">
      <c r="BC21820" s="6"/>
    </row>
    <row r="21821" spans="55:55" hidden="1" x14ac:dyDescent="0.2">
      <c r="BC21821" s="6"/>
    </row>
    <row r="21822" spans="55:55" hidden="1" x14ac:dyDescent="0.2">
      <c r="BC21822" s="6"/>
    </row>
    <row r="21823" spans="55:55" hidden="1" x14ac:dyDescent="0.2">
      <c r="BC21823" s="6"/>
    </row>
    <row r="21824" spans="55:55" hidden="1" x14ac:dyDescent="0.2">
      <c r="BC21824" s="6"/>
    </row>
    <row r="21825" spans="55:55" hidden="1" x14ac:dyDescent="0.2">
      <c r="BC21825" s="6"/>
    </row>
    <row r="21826" spans="55:55" hidden="1" x14ac:dyDescent="0.2">
      <c r="BC21826" s="6"/>
    </row>
    <row r="21827" spans="55:55" hidden="1" x14ac:dyDescent="0.2">
      <c r="BC21827" s="6"/>
    </row>
    <row r="21828" spans="55:55" hidden="1" x14ac:dyDescent="0.2">
      <c r="BC21828" s="6"/>
    </row>
    <row r="21829" spans="55:55" hidden="1" x14ac:dyDescent="0.2">
      <c r="BC21829" s="6"/>
    </row>
    <row r="21830" spans="55:55" hidden="1" x14ac:dyDescent="0.2">
      <c r="BC21830" s="6"/>
    </row>
    <row r="21831" spans="55:55" hidden="1" x14ac:dyDescent="0.2">
      <c r="BC21831" s="6"/>
    </row>
    <row r="21832" spans="55:55" hidden="1" x14ac:dyDescent="0.2">
      <c r="BC21832" s="6"/>
    </row>
    <row r="21833" spans="55:55" hidden="1" x14ac:dyDescent="0.2">
      <c r="BC21833" s="6"/>
    </row>
    <row r="21834" spans="55:55" hidden="1" x14ac:dyDescent="0.2">
      <c r="BC21834" s="6"/>
    </row>
    <row r="21835" spans="55:55" hidden="1" x14ac:dyDescent="0.2">
      <c r="BC21835" s="6"/>
    </row>
    <row r="21836" spans="55:55" hidden="1" x14ac:dyDescent="0.2">
      <c r="BC21836" s="6"/>
    </row>
    <row r="21837" spans="55:55" hidden="1" x14ac:dyDescent="0.2">
      <c r="BC21837" s="6"/>
    </row>
    <row r="21838" spans="55:55" hidden="1" x14ac:dyDescent="0.2">
      <c r="BC21838" s="6"/>
    </row>
    <row r="21839" spans="55:55" hidden="1" x14ac:dyDescent="0.2">
      <c r="BC21839" s="6"/>
    </row>
    <row r="21840" spans="55:55" hidden="1" x14ac:dyDescent="0.2">
      <c r="BC21840" s="6"/>
    </row>
    <row r="21841" spans="55:55" hidden="1" x14ac:dyDescent="0.2">
      <c r="BC21841" s="6"/>
    </row>
    <row r="21842" spans="55:55" hidden="1" x14ac:dyDescent="0.2">
      <c r="BC21842" s="6"/>
    </row>
    <row r="21843" spans="55:55" hidden="1" x14ac:dyDescent="0.2">
      <c r="BC21843" s="6"/>
    </row>
    <row r="21844" spans="55:55" hidden="1" x14ac:dyDescent="0.2">
      <c r="BC21844" s="6"/>
    </row>
    <row r="21845" spans="55:55" hidden="1" x14ac:dyDescent="0.2">
      <c r="BC21845" s="6"/>
    </row>
    <row r="21846" spans="55:55" hidden="1" x14ac:dyDescent="0.2">
      <c r="BC21846" s="6"/>
    </row>
    <row r="21847" spans="55:55" hidden="1" x14ac:dyDescent="0.2">
      <c r="BC21847" s="6"/>
    </row>
    <row r="21848" spans="55:55" hidden="1" x14ac:dyDescent="0.2">
      <c r="BC21848" s="6"/>
    </row>
    <row r="21849" spans="55:55" hidden="1" x14ac:dyDescent="0.2">
      <c r="BC21849" s="6"/>
    </row>
    <row r="21850" spans="55:55" hidden="1" x14ac:dyDescent="0.2">
      <c r="BC21850" s="6"/>
    </row>
    <row r="21851" spans="55:55" hidden="1" x14ac:dyDescent="0.2">
      <c r="BC21851" s="6"/>
    </row>
    <row r="21852" spans="55:55" hidden="1" x14ac:dyDescent="0.2">
      <c r="BC21852" s="6"/>
    </row>
    <row r="21853" spans="55:55" hidden="1" x14ac:dyDescent="0.2">
      <c r="BC21853" s="6"/>
    </row>
    <row r="21854" spans="55:55" hidden="1" x14ac:dyDescent="0.2">
      <c r="BC21854" s="6"/>
    </row>
    <row r="21855" spans="55:55" hidden="1" x14ac:dyDescent="0.2">
      <c r="BC21855" s="6"/>
    </row>
    <row r="21856" spans="55:55" hidden="1" x14ac:dyDescent="0.2">
      <c r="BC21856" s="6"/>
    </row>
    <row r="21857" spans="55:55" hidden="1" x14ac:dyDescent="0.2">
      <c r="BC21857" s="6"/>
    </row>
    <row r="21858" spans="55:55" hidden="1" x14ac:dyDescent="0.2">
      <c r="BC21858" s="6"/>
    </row>
    <row r="21859" spans="55:55" hidden="1" x14ac:dyDescent="0.2">
      <c r="BC21859" s="6"/>
    </row>
    <row r="21860" spans="55:55" hidden="1" x14ac:dyDescent="0.2">
      <c r="BC21860" s="6"/>
    </row>
    <row r="21861" spans="55:55" hidden="1" x14ac:dyDescent="0.2">
      <c r="BC21861" s="6"/>
    </row>
    <row r="21862" spans="55:55" hidden="1" x14ac:dyDescent="0.2">
      <c r="BC21862" s="6"/>
    </row>
    <row r="21863" spans="55:55" hidden="1" x14ac:dyDescent="0.2">
      <c r="BC21863" s="6"/>
    </row>
    <row r="21864" spans="55:55" hidden="1" x14ac:dyDescent="0.2">
      <c r="BC21864" s="6"/>
    </row>
    <row r="21865" spans="55:55" hidden="1" x14ac:dyDescent="0.2">
      <c r="BC21865" s="6"/>
    </row>
    <row r="21866" spans="55:55" hidden="1" x14ac:dyDescent="0.2">
      <c r="BC21866" s="6"/>
    </row>
    <row r="21867" spans="55:55" hidden="1" x14ac:dyDescent="0.2">
      <c r="BC21867" s="6"/>
    </row>
    <row r="21868" spans="55:55" hidden="1" x14ac:dyDescent="0.2">
      <c r="BC21868" s="6"/>
    </row>
    <row r="21869" spans="55:55" hidden="1" x14ac:dyDescent="0.2">
      <c r="BC21869" s="6"/>
    </row>
    <row r="21870" spans="55:55" hidden="1" x14ac:dyDescent="0.2">
      <c r="BC21870" s="6"/>
    </row>
    <row r="21871" spans="55:55" hidden="1" x14ac:dyDescent="0.2">
      <c r="BC21871" s="6"/>
    </row>
    <row r="21872" spans="55:55" hidden="1" x14ac:dyDescent="0.2">
      <c r="BC21872" s="6"/>
    </row>
    <row r="21873" spans="55:55" hidden="1" x14ac:dyDescent="0.2">
      <c r="BC21873" s="6"/>
    </row>
    <row r="21874" spans="55:55" hidden="1" x14ac:dyDescent="0.2">
      <c r="BC21874" s="6"/>
    </row>
    <row r="21875" spans="55:55" hidden="1" x14ac:dyDescent="0.2">
      <c r="BC21875" s="6"/>
    </row>
    <row r="21876" spans="55:55" hidden="1" x14ac:dyDescent="0.2">
      <c r="BC21876" s="6"/>
    </row>
    <row r="21877" spans="55:55" hidden="1" x14ac:dyDescent="0.2">
      <c r="BC21877" s="6"/>
    </row>
    <row r="21878" spans="55:55" hidden="1" x14ac:dyDescent="0.2">
      <c r="BC21878" s="6"/>
    </row>
    <row r="21879" spans="55:55" hidden="1" x14ac:dyDescent="0.2">
      <c r="BC21879" s="6"/>
    </row>
    <row r="21880" spans="55:55" hidden="1" x14ac:dyDescent="0.2">
      <c r="BC21880" s="6"/>
    </row>
    <row r="21881" spans="55:55" hidden="1" x14ac:dyDescent="0.2">
      <c r="BC21881" s="6"/>
    </row>
    <row r="21882" spans="55:55" hidden="1" x14ac:dyDescent="0.2">
      <c r="BC21882" s="6"/>
    </row>
    <row r="21883" spans="55:55" hidden="1" x14ac:dyDescent="0.2">
      <c r="BC21883" s="6"/>
    </row>
    <row r="21884" spans="55:55" hidden="1" x14ac:dyDescent="0.2">
      <c r="BC21884" s="6"/>
    </row>
    <row r="21885" spans="55:55" hidden="1" x14ac:dyDescent="0.2">
      <c r="BC21885" s="6"/>
    </row>
    <row r="21886" spans="55:55" hidden="1" x14ac:dyDescent="0.2">
      <c r="BC21886" s="6"/>
    </row>
    <row r="21887" spans="55:55" hidden="1" x14ac:dyDescent="0.2">
      <c r="BC21887" s="6"/>
    </row>
    <row r="21888" spans="55:55" hidden="1" x14ac:dyDescent="0.2">
      <c r="BC21888" s="6"/>
    </row>
    <row r="21889" spans="55:55" hidden="1" x14ac:dyDescent="0.2">
      <c r="BC21889" s="6"/>
    </row>
    <row r="21890" spans="55:55" hidden="1" x14ac:dyDescent="0.2">
      <c r="BC21890" s="6"/>
    </row>
    <row r="21891" spans="55:55" hidden="1" x14ac:dyDescent="0.2">
      <c r="BC21891" s="6"/>
    </row>
    <row r="21892" spans="55:55" hidden="1" x14ac:dyDescent="0.2">
      <c r="BC21892" s="6"/>
    </row>
    <row r="21893" spans="55:55" hidden="1" x14ac:dyDescent="0.2">
      <c r="BC21893" s="6"/>
    </row>
    <row r="21894" spans="55:55" hidden="1" x14ac:dyDescent="0.2">
      <c r="BC21894" s="6"/>
    </row>
    <row r="21895" spans="55:55" hidden="1" x14ac:dyDescent="0.2">
      <c r="BC21895" s="6"/>
    </row>
    <row r="21896" spans="55:55" hidden="1" x14ac:dyDescent="0.2">
      <c r="BC21896" s="6"/>
    </row>
    <row r="21897" spans="55:55" hidden="1" x14ac:dyDescent="0.2">
      <c r="BC21897" s="6"/>
    </row>
    <row r="21898" spans="55:55" hidden="1" x14ac:dyDescent="0.2">
      <c r="BC21898" s="6"/>
    </row>
    <row r="21899" spans="55:55" hidden="1" x14ac:dyDescent="0.2">
      <c r="BC21899" s="6"/>
    </row>
    <row r="21900" spans="55:55" hidden="1" x14ac:dyDescent="0.2">
      <c r="BC21900" s="6"/>
    </row>
    <row r="21901" spans="55:55" hidden="1" x14ac:dyDescent="0.2">
      <c r="BC21901" s="6"/>
    </row>
    <row r="21902" spans="55:55" hidden="1" x14ac:dyDescent="0.2">
      <c r="BC21902" s="6"/>
    </row>
    <row r="21903" spans="55:55" hidden="1" x14ac:dyDescent="0.2">
      <c r="BC21903" s="6"/>
    </row>
    <row r="21904" spans="55:55" hidden="1" x14ac:dyDescent="0.2">
      <c r="BC21904" s="6"/>
    </row>
    <row r="21905" spans="55:55" hidden="1" x14ac:dyDescent="0.2">
      <c r="BC21905" s="6"/>
    </row>
    <row r="21906" spans="55:55" hidden="1" x14ac:dyDescent="0.2">
      <c r="BC21906" s="6"/>
    </row>
    <row r="21907" spans="55:55" hidden="1" x14ac:dyDescent="0.2">
      <c r="BC21907" s="6"/>
    </row>
    <row r="21908" spans="55:55" hidden="1" x14ac:dyDescent="0.2">
      <c r="BC21908" s="6"/>
    </row>
    <row r="21909" spans="55:55" hidden="1" x14ac:dyDescent="0.2">
      <c r="BC21909" s="6"/>
    </row>
    <row r="21910" spans="55:55" hidden="1" x14ac:dyDescent="0.2">
      <c r="BC21910" s="6"/>
    </row>
    <row r="21911" spans="55:55" hidden="1" x14ac:dyDescent="0.2">
      <c r="BC21911" s="6"/>
    </row>
    <row r="21912" spans="55:55" hidden="1" x14ac:dyDescent="0.2">
      <c r="BC21912" s="6"/>
    </row>
    <row r="21913" spans="55:55" hidden="1" x14ac:dyDescent="0.2">
      <c r="BC21913" s="6"/>
    </row>
    <row r="21914" spans="55:55" hidden="1" x14ac:dyDescent="0.2">
      <c r="BC21914" s="6"/>
    </row>
    <row r="21915" spans="55:55" hidden="1" x14ac:dyDescent="0.2">
      <c r="BC21915" s="6"/>
    </row>
    <row r="21916" spans="55:55" hidden="1" x14ac:dyDescent="0.2">
      <c r="BC21916" s="6"/>
    </row>
    <row r="21917" spans="55:55" hidden="1" x14ac:dyDescent="0.2">
      <c r="BC21917" s="6"/>
    </row>
    <row r="21918" spans="55:55" hidden="1" x14ac:dyDescent="0.2">
      <c r="BC21918" s="6"/>
    </row>
    <row r="21919" spans="55:55" hidden="1" x14ac:dyDescent="0.2">
      <c r="BC21919" s="6"/>
    </row>
    <row r="21920" spans="55:55" hidden="1" x14ac:dyDescent="0.2">
      <c r="BC21920" s="6"/>
    </row>
    <row r="21921" spans="55:55" hidden="1" x14ac:dyDescent="0.2">
      <c r="BC21921" s="6"/>
    </row>
    <row r="21922" spans="55:55" hidden="1" x14ac:dyDescent="0.2">
      <c r="BC21922" s="6"/>
    </row>
    <row r="21923" spans="55:55" hidden="1" x14ac:dyDescent="0.2">
      <c r="BC21923" s="6"/>
    </row>
    <row r="21924" spans="55:55" hidden="1" x14ac:dyDescent="0.2">
      <c r="BC21924" s="6"/>
    </row>
    <row r="21925" spans="55:55" hidden="1" x14ac:dyDescent="0.2">
      <c r="BC21925" s="6"/>
    </row>
    <row r="21926" spans="55:55" hidden="1" x14ac:dyDescent="0.2">
      <c r="BC21926" s="6"/>
    </row>
    <row r="21927" spans="55:55" hidden="1" x14ac:dyDescent="0.2">
      <c r="BC21927" s="6"/>
    </row>
    <row r="21928" spans="55:55" hidden="1" x14ac:dyDescent="0.2">
      <c r="BC21928" s="6"/>
    </row>
    <row r="21929" spans="55:55" hidden="1" x14ac:dyDescent="0.2">
      <c r="BC21929" s="6"/>
    </row>
    <row r="21930" spans="55:55" hidden="1" x14ac:dyDescent="0.2">
      <c r="BC21930" s="6"/>
    </row>
    <row r="21931" spans="55:55" hidden="1" x14ac:dyDescent="0.2">
      <c r="BC21931" s="6"/>
    </row>
    <row r="21932" spans="55:55" hidden="1" x14ac:dyDescent="0.2">
      <c r="BC21932" s="6"/>
    </row>
    <row r="21933" spans="55:55" hidden="1" x14ac:dyDescent="0.2">
      <c r="BC21933" s="6"/>
    </row>
    <row r="21934" spans="55:55" hidden="1" x14ac:dyDescent="0.2">
      <c r="BC21934" s="6"/>
    </row>
    <row r="21935" spans="55:55" hidden="1" x14ac:dyDescent="0.2">
      <c r="BC21935" s="6"/>
    </row>
    <row r="21936" spans="55:55" hidden="1" x14ac:dyDescent="0.2">
      <c r="BC21936" s="6"/>
    </row>
    <row r="21937" spans="55:55" hidden="1" x14ac:dyDescent="0.2">
      <c r="BC21937" s="6"/>
    </row>
    <row r="21938" spans="55:55" hidden="1" x14ac:dyDescent="0.2">
      <c r="BC21938" s="6"/>
    </row>
    <row r="21939" spans="55:55" hidden="1" x14ac:dyDescent="0.2">
      <c r="BC21939" s="6"/>
    </row>
    <row r="21940" spans="55:55" hidden="1" x14ac:dyDescent="0.2">
      <c r="BC21940" s="6"/>
    </row>
    <row r="21941" spans="55:55" hidden="1" x14ac:dyDescent="0.2">
      <c r="BC21941" s="6"/>
    </row>
    <row r="21942" spans="55:55" hidden="1" x14ac:dyDescent="0.2">
      <c r="BC21942" s="6"/>
    </row>
    <row r="21943" spans="55:55" hidden="1" x14ac:dyDescent="0.2">
      <c r="BC21943" s="6"/>
    </row>
    <row r="21944" spans="55:55" hidden="1" x14ac:dyDescent="0.2">
      <c r="BC21944" s="6"/>
    </row>
    <row r="21945" spans="55:55" hidden="1" x14ac:dyDescent="0.2">
      <c r="BC21945" s="6"/>
    </row>
    <row r="21946" spans="55:55" hidden="1" x14ac:dyDescent="0.2">
      <c r="BC21946" s="6"/>
    </row>
    <row r="21947" spans="55:55" hidden="1" x14ac:dyDescent="0.2">
      <c r="BC21947" s="6"/>
    </row>
    <row r="21948" spans="55:55" hidden="1" x14ac:dyDescent="0.2">
      <c r="BC21948" s="6"/>
    </row>
    <row r="21949" spans="55:55" hidden="1" x14ac:dyDescent="0.2">
      <c r="BC21949" s="6"/>
    </row>
    <row r="21950" spans="55:55" hidden="1" x14ac:dyDescent="0.2">
      <c r="BC21950" s="6"/>
    </row>
    <row r="21951" spans="55:55" hidden="1" x14ac:dyDescent="0.2">
      <c r="BC21951" s="6"/>
    </row>
    <row r="21952" spans="55:55" hidden="1" x14ac:dyDescent="0.2">
      <c r="BC21952" s="6"/>
    </row>
    <row r="21953" spans="55:55" hidden="1" x14ac:dyDescent="0.2">
      <c r="BC21953" s="6"/>
    </row>
    <row r="21954" spans="55:55" hidden="1" x14ac:dyDescent="0.2">
      <c r="BC21954" s="6"/>
    </row>
    <row r="21955" spans="55:55" hidden="1" x14ac:dyDescent="0.2">
      <c r="BC21955" s="6"/>
    </row>
    <row r="21956" spans="55:55" hidden="1" x14ac:dyDescent="0.2">
      <c r="BC21956" s="6"/>
    </row>
    <row r="21957" spans="55:55" hidden="1" x14ac:dyDescent="0.2">
      <c r="BC21957" s="6"/>
    </row>
    <row r="21958" spans="55:55" hidden="1" x14ac:dyDescent="0.2">
      <c r="BC21958" s="6"/>
    </row>
    <row r="21959" spans="55:55" hidden="1" x14ac:dyDescent="0.2">
      <c r="BC21959" s="6"/>
    </row>
    <row r="21960" spans="55:55" hidden="1" x14ac:dyDescent="0.2">
      <c r="BC21960" s="6"/>
    </row>
    <row r="21961" spans="55:55" hidden="1" x14ac:dyDescent="0.2">
      <c r="BC21961" s="6"/>
    </row>
    <row r="21962" spans="55:55" hidden="1" x14ac:dyDescent="0.2">
      <c r="BC21962" s="6"/>
    </row>
    <row r="21963" spans="55:55" hidden="1" x14ac:dyDescent="0.2">
      <c r="BC21963" s="6"/>
    </row>
    <row r="21964" spans="55:55" hidden="1" x14ac:dyDescent="0.2">
      <c r="BC21964" s="6"/>
    </row>
    <row r="21965" spans="55:55" hidden="1" x14ac:dyDescent="0.2">
      <c r="BC21965" s="6"/>
    </row>
    <row r="21966" spans="55:55" hidden="1" x14ac:dyDescent="0.2">
      <c r="BC21966" s="6"/>
    </row>
    <row r="21967" spans="55:55" hidden="1" x14ac:dyDescent="0.2">
      <c r="BC21967" s="6"/>
    </row>
    <row r="21968" spans="55:55" hidden="1" x14ac:dyDescent="0.2">
      <c r="BC21968" s="6"/>
    </row>
    <row r="21969" spans="55:55" hidden="1" x14ac:dyDescent="0.2">
      <c r="BC21969" s="6"/>
    </row>
    <row r="21970" spans="55:55" hidden="1" x14ac:dyDescent="0.2">
      <c r="BC21970" s="6"/>
    </row>
    <row r="21971" spans="55:55" hidden="1" x14ac:dyDescent="0.2">
      <c r="BC21971" s="6"/>
    </row>
    <row r="21972" spans="55:55" hidden="1" x14ac:dyDescent="0.2">
      <c r="BC21972" s="6"/>
    </row>
    <row r="21973" spans="55:55" hidden="1" x14ac:dyDescent="0.2">
      <c r="BC21973" s="6"/>
    </row>
    <row r="21974" spans="55:55" hidden="1" x14ac:dyDescent="0.2">
      <c r="BC21974" s="6"/>
    </row>
    <row r="21975" spans="55:55" hidden="1" x14ac:dyDescent="0.2">
      <c r="BC21975" s="6"/>
    </row>
    <row r="21976" spans="55:55" hidden="1" x14ac:dyDescent="0.2">
      <c r="BC21976" s="6"/>
    </row>
    <row r="21977" spans="55:55" hidden="1" x14ac:dyDescent="0.2">
      <c r="BC21977" s="6"/>
    </row>
    <row r="21978" spans="55:55" hidden="1" x14ac:dyDescent="0.2">
      <c r="BC21978" s="6"/>
    </row>
    <row r="21979" spans="55:55" hidden="1" x14ac:dyDescent="0.2">
      <c r="BC21979" s="6"/>
    </row>
    <row r="21980" spans="55:55" hidden="1" x14ac:dyDescent="0.2">
      <c r="BC21980" s="6"/>
    </row>
    <row r="21981" spans="55:55" hidden="1" x14ac:dyDescent="0.2">
      <c r="BC21981" s="6"/>
    </row>
    <row r="21982" spans="55:55" hidden="1" x14ac:dyDescent="0.2">
      <c r="BC21982" s="6"/>
    </row>
    <row r="21983" spans="55:55" hidden="1" x14ac:dyDescent="0.2">
      <c r="BC21983" s="6"/>
    </row>
    <row r="21984" spans="55:55" hidden="1" x14ac:dyDescent="0.2">
      <c r="BC21984" s="6"/>
    </row>
    <row r="21985" spans="55:55" hidden="1" x14ac:dyDescent="0.2">
      <c r="BC21985" s="6"/>
    </row>
    <row r="21986" spans="55:55" hidden="1" x14ac:dyDescent="0.2">
      <c r="BC21986" s="6"/>
    </row>
    <row r="21987" spans="55:55" hidden="1" x14ac:dyDescent="0.2">
      <c r="BC21987" s="6"/>
    </row>
    <row r="21988" spans="55:55" hidden="1" x14ac:dyDescent="0.2">
      <c r="BC21988" s="6"/>
    </row>
    <row r="21989" spans="55:55" hidden="1" x14ac:dyDescent="0.2">
      <c r="BC21989" s="6"/>
    </row>
    <row r="21990" spans="55:55" hidden="1" x14ac:dyDescent="0.2">
      <c r="BC21990" s="6"/>
    </row>
    <row r="21991" spans="55:55" hidden="1" x14ac:dyDescent="0.2">
      <c r="BC21991" s="6"/>
    </row>
    <row r="21992" spans="55:55" hidden="1" x14ac:dyDescent="0.2">
      <c r="BC21992" s="6"/>
    </row>
    <row r="21993" spans="55:55" hidden="1" x14ac:dyDescent="0.2">
      <c r="BC21993" s="6"/>
    </row>
    <row r="21994" spans="55:55" hidden="1" x14ac:dyDescent="0.2">
      <c r="BC21994" s="6"/>
    </row>
    <row r="21995" spans="55:55" hidden="1" x14ac:dyDescent="0.2">
      <c r="BC21995" s="6"/>
    </row>
    <row r="21996" spans="55:55" hidden="1" x14ac:dyDescent="0.2">
      <c r="BC21996" s="6"/>
    </row>
    <row r="21997" spans="55:55" hidden="1" x14ac:dyDescent="0.2">
      <c r="BC21997" s="6"/>
    </row>
    <row r="21998" spans="55:55" hidden="1" x14ac:dyDescent="0.2">
      <c r="BC21998" s="6"/>
    </row>
    <row r="21999" spans="55:55" hidden="1" x14ac:dyDescent="0.2">
      <c r="BC21999" s="6"/>
    </row>
    <row r="22000" spans="55:55" hidden="1" x14ac:dyDescent="0.2">
      <c r="BC22000" s="6"/>
    </row>
    <row r="22001" spans="55:55" hidden="1" x14ac:dyDescent="0.2">
      <c r="BC22001" s="6"/>
    </row>
    <row r="22002" spans="55:55" hidden="1" x14ac:dyDescent="0.2">
      <c r="BC22002" s="6"/>
    </row>
    <row r="22003" spans="55:55" hidden="1" x14ac:dyDescent="0.2">
      <c r="BC22003" s="6"/>
    </row>
    <row r="22004" spans="55:55" hidden="1" x14ac:dyDescent="0.2">
      <c r="BC22004" s="6"/>
    </row>
    <row r="22005" spans="55:55" hidden="1" x14ac:dyDescent="0.2">
      <c r="BC22005" s="6"/>
    </row>
    <row r="22006" spans="55:55" hidden="1" x14ac:dyDescent="0.2">
      <c r="BC22006" s="6"/>
    </row>
    <row r="22007" spans="55:55" hidden="1" x14ac:dyDescent="0.2">
      <c r="BC22007" s="6"/>
    </row>
    <row r="22008" spans="55:55" hidden="1" x14ac:dyDescent="0.2">
      <c r="BC22008" s="6"/>
    </row>
    <row r="22009" spans="55:55" hidden="1" x14ac:dyDescent="0.2">
      <c r="BC22009" s="6"/>
    </row>
    <row r="22010" spans="55:55" hidden="1" x14ac:dyDescent="0.2">
      <c r="BC22010" s="6"/>
    </row>
    <row r="22011" spans="55:55" hidden="1" x14ac:dyDescent="0.2">
      <c r="BC22011" s="6"/>
    </row>
    <row r="22012" spans="55:55" hidden="1" x14ac:dyDescent="0.2">
      <c r="BC22012" s="6"/>
    </row>
    <row r="22013" spans="55:55" hidden="1" x14ac:dyDescent="0.2">
      <c r="BC22013" s="6"/>
    </row>
    <row r="22014" spans="55:55" hidden="1" x14ac:dyDescent="0.2">
      <c r="BC22014" s="6"/>
    </row>
    <row r="22015" spans="55:55" hidden="1" x14ac:dyDescent="0.2">
      <c r="BC22015" s="6"/>
    </row>
    <row r="22016" spans="55:55" hidden="1" x14ac:dyDescent="0.2">
      <c r="BC22016" s="6"/>
    </row>
    <row r="22017" spans="55:55" hidden="1" x14ac:dyDescent="0.2">
      <c r="BC22017" s="6"/>
    </row>
    <row r="22018" spans="55:55" hidden="1" x14ac:dyDescent="0.2">
      <c r="BC22018" s="6"/>
    </row>
    <row r="22019" spans="55:55" hidden="1" x14ac:dyDescent="0.2">
      <c r="BC22019" s="6"/>
    </row>
    <row r="22020" spans="55:55" hidden="1" x14ac:dyDescent="0.2">
      <c r="BC22020" s="6"/>
    </row>
    <row r="22021" spans="55:55" hidden="1" x14ac:dyDescent="0.2">
      <c r="BC22021" s="6"/>
    </row>
    <row r="22022" spans="55:55" hidden="1" x14ac:dyDescent="0.2">
      <c r="BC22022" s="6"/>
    </row>
    <row r="22023" spans="55:55" hidden="1" x14ac:dyDescent="0.2">
      <c r="BC22023" s="6"/>
    </row>
    <row r="22024" spans="55:55" hidden="1" x14ac:dyDescent="0.2">
      <c r="BC22024" s="6"/>
    </row>
    <row r="22025" spans="55:55" hidden="1" x14ac:dyDescent="0.2">
      <c r="BC22025" s="6"/>
    </row>
    <row r="22026" spans="55:55" hidden="1" x14ac:dyDescent="0.2">
      <c r="BC22026" s="6"/>
    </row>
    <row r="22027" spans="55:55" hidden="1" x14ac:dyDescent="0.2">
      <c r="BC22027" s="6"/>
    </row>
    <row r="22028" spans="55:55" hidden="1" x14ac:dyDescent="0.2">
      <c r="BC22028" s="6"/>
    </row>
    <row r="22029" spans="55:55" hidden="1" x14ac:dyDescent="0.2">
      <c r="BC22029" s="6"/>
    </row>
    <row r="22030" spans="55:55" hidden="1" x14ac:dyDescent="0.2">
      <c r="BC22030" s="6"/>
    </row>
    <row r="22031" spans="55:55" hidden="1" x14ac:dyDescent="0.2">
      <c r="BC22031" s="6"/>
    </row>
    <row r="22032" spans="55:55" hidden="1" x14ac:dyDescent="0.2">
      <c r="BC22032" s="6"/>
    </row>
    <row r="22033" spans="55:55" hidden="1" x14ac:dyDescent="0.2">
      <c r="BC22033" s="6"/>
    </row>
    <row r="22034" spans="55:55" hidden="1" x14ac:dyDescent="0.2">
      <c r="BC22034" s="6"/>
    </row>
    <row r="22035" spans="55:55" hidden="1" x14ac:dyDescent="0.2">
      <c r="BC22035" s="6"/>
    </row>
    <row r="22036" spans="55:55" hidden="1" x14ac:dyDescent="0.2">
      <c r="BC22036" s="6"/>
    </row>
    <row r="22037" spans="55:55" hidden="1" x14ac:dyDescent="0.2">
      <c r="BC22037" s="6"/>
    </row>
    <row r="22038" spans="55:55" hidden="1" x14ac:dyDescent="0.2">
      <c r="BC22038" s="6"/>
    </row>
    <row r="22039" spans="55:55" hidden="1" x14ac:dyDescent="0.2">
      <c r="BC22039" s="6"/>
    </row>
    <row r="22040" spans="55:55" hidden="1" x14ac:dyDescent="0.2">
      <c r="BC22040" s="6"/>
    </row>
    <row r="22041" spans="55:55" hidden="1" x14ac:dyDescent="0.2">
      <c r="BC22041" s="6"/>
    </row>
    <row r="22042" spans="55:55" hidden="1" x14ac:dyDescent="0.2">
      <c r="BC22042" s="6"/>
    </row>
    <row r="22043" spans="55:55" hidden="1" x14ac:dyDescent="0.2">
      <c r="BC22043" s="6"/>
    </row>
    <row r="22044" spans="55:55" hidden="1" x14ac:dyDescent="0.2">
      <c r="BC22044" s="6"/>
    </row>
    <row r="22045" spans="55:55" hidden="1" x14ac:dyDescent="0.2">
      <c r="BC22045" s="6"/>
    </row>
    <row r="22046" spans="55:55" hidden="1" x14ac:dyDescent="0.2">
      <c r="BC22046" s="6"/>
    </row>
    <row r="22047" spans="55:55" hidden="1" x14ac:dyDescent="0.2">
      <c r="BC22047" s="6"/>
    </row>
    <row r="22048" spans="55:55" hidden="1" x14ac:dyDescent="0.2">
      <c r="BC22048" s="6"/>
    </row>
    <row r="22049" spans="55:55" hidden="1" x14ac:dyDescent="0.2">
      <c r="BC22049" s="6"/>
    </row>
    <row r="22050" spans="55:55" hidden="1" x14ac:dyDescent="0.2">
      <c r="BC22050" s="6"/>
    </row>
    <row r="22051" spans="55:55" hidden="1" x14ac:dyDescent="0.2">
      <c r="BC22051" s="6"/>
    </row>
    <row r="22052" spans="55:55" hidden="1" x14ac:dyDescent="0.2">
      <c r="BC22052" s="6"/>
    </row>
    <row r="22053" spans="55:55" hidden="1" x14ac:dyDescent="0.2">
      <c r="BC22053" s="6"/>
    </row>
    <row r="22054" spans="55:55" hidden="1" x14ac:dyDescent="0.2">
      <c r="BC22054" s="6"/>
    </row>
    <row r="22055" spans="55:55" hidden="1" x14ac:dyDescent="0.2">
      <c r="BC22055" s="6"/>
    </row>
    <row r="22056" spans="55:55" hidden="1" x14ac:dyDescent="0.2">
      <c r="BC22056" s="6"/>
    </row>
    <row r="22057" spans="55:55" hidden="1" x14ac:dyDescent="0.2">
      <c r="BC22057" s="6"/>
    </row>
    <row r="22058" spans="55:55" hidden="1" x14ac:dyDescent="0.2">
      <c r="BC22058" s="6"/>
    </row>
    <row r="22059" spans="55:55" hidden="1" x14ac:dyDescent="0.2">
      <c r="BC22059" s="6"/>
    </row>
    <row r="22060" spans="55:55" hidden="1" x14ac:dyDescent="0.2">
      <c r="BC22060" s="6"/>
    </row>
    <row r="22061" spans="55:55" hidden="1" x14ac:dyDescent="0.2">
      <c r="BC22061" s="6"/>
    </row>
    <row r="22062" spans="55:55" hidden="1" x14ac:dyDescent="0.2">
      <c r="BC22062" s="6"/>
    </row>
    <row r="22063" spans="55:55" hidden="1" x14ac:dyDescent="0.2">
      <c r="BC22063" s="6"/>
    </row>
    <row r="22064" spans="55:55" hidden="1" x14ac:dyDescent="0.2">
      <c r="BC22064" s="6"/>
    </row>
    <row r="22065" spans="55:55" hidden="1" x14ac:dyDescent="0.2">
      <c r="BC22065" s="6"/>
    </row>
    <row r="22066" spans="55:55" hidden="1" x14ac:dyDescent="0.2">
      <c r="BC22066" s="6"/>
    </row>
    <row r="22067" spans="55:55" hidden="1" x14ac:dyDescent="0.2">
      <c r="BC22067" s="6"/>
    </row>
    <row r="22068" spans="55:55" hidden="1" x14ac:dyDescent="0.2">
      <c r="BC22068" s="6"/>
    </row>
    <row r="22069" spans="55:55" hidden="1" x14ac:dyDescent="0.2">
      <c r="BC22069" s="6"/>
    </row>
    <row r="22070" spans="55:55" hidden="1" x14ac:dyDescent="0.2">
      <c r="BC22070" s="6"/>
    </row>
    <row r="22071" spans="55:55" hidden="1" x14ac:dyDescent="0.2">
      <c r="BC22071" s="6"/>
    </row>
    <row r="22072" spans="55:55" hidden="1" x14ac:dyDescent="0.2">
      <c r="BC22072" s="6"/>
    </row>
    <row r="22073" spans="55:55" hidden="1" x14ac:dyDescent="0.2">
      <c r="BC22073" s="6"/>
    </row>
    <row r="22074" spans="55:55" hidden="1" x14ac:dyDescent="0.2">
      <c r="BC22074" s="6"/>
    </row>
    <row r="22075" spans="55:55" hidden="1" x14ac:dyDescent="0.2">
      <c r="BC22075" s="6"/>
    </row>
    <row r="22076" spans="55:55" hidden="1" x14ac:dyDescent="0.2">
      <c r="BC22076" s="6"/>
    </row>
    <row r="22077" spans="55:55" hidden="1" x14ac:dyDescent="0.2">
      <c r="BC22077" s="6"/>
    </row>
    <row r="22078" spans="55:55" hidden="1" x14ac:dyDescent="0.2">
      <c r="BC22078" s="6"/>
    </row>
    <row r="22079" spans="55:55" hidden="1" x14ac:dyDescent="0.2">
      <c r="BC22079" s="6"/>
    </row>
    <row r="22080" spans="55:55" hidden="1" x14ac:dyDescent="0.2">
      <c r="BC22080" s="6"/>
    </row>
    <row r="22081" spans="55:55" hidden="1" x14ac:dyDescent="0.2">
      <c r="BC22081" s="6"/>
    </row>
    <row r="22082" spans="55:55" hidden="1" x14ac:dyDescent="0.2">
      <c r="BC22082" s="6"/>
    </row>
    <row r="22083" spans="55:55" hidden="1" x14ac:dyDescent="0.2">
      <c r="BC22083" s="6"/>
    </row>
    <row r="22084" spans="55:55" hidden="1" x14ac:dyDescent="0.2">
      <c r="BC22084" s="6"/>
    </row>
    <row r="22085" spans="55:55" hidden="1" x14ac:dyDescent="0.2">
      <c r="BC22085" s="6"/>
    </row>
    <row r="22086" spans="55:55" hidden="1" x14ac:dyDescent="0.2">
      <c r="BC22086" s="6"/>
    </row>
    <row r="22087" spans="55:55" hidden="1" x14ac:dyDescent="0.2">
      <c r="BC22087" s="6"/>
    </row>
    <row r="22088" spans="55:55" hidden="1" x14ac:dyDescent="0.2">
      <c r="BC22088" s="6"/>
    </row>
    <row r="22089" spans="55:55" hidden="1" x14ac:dyDescent="0.2">
      <c r="BC22089" s="6"/>
    </row>
    <row r="22090" spans="55:55" hidden="1" x14ac:dyDescent="0.2">
      <c r="BC22090" s="6"/>
    </row>
    <row r="22091" spans="55:55" hidden="1" x14ac:dyDescent="0.2">
      <c r="BC22091" s="6"/>
    </row>
    <row r="22092" spans="55:55" hidden="1" x14ac:dyDescent="0.2">
      <c r="BC22092" s="6"/>
    </row>
    <row r="22093" spans="55:55" hidden="1" x14ac:dyDescent="0.2">
      <c r="BC22093" s="6"/>
    </row>
    <row r="22094" spans="55:55" hidden="1" x14ac:dyDescent="0.2">
      <c r="BC22094" s="6"/>
    </row>
    <row r="22095" spans="55:55" hidden="1" x14ac:dyDescent="0.2">
      <c r="BC22095" s="6"/>
    </row>
    <row r="22096" spans="55:55" hidden="1" x14ac:dyDescent="0.2">
      <c r="BC22096" s="6"/>
    </row>
    <row r="22097" spans="55:55" hidden="1" x14ac:dyDescent="0.2">
      <c r="BC22097" s="6"/>
    </row>
    <row r="22098" spans="55:55" hidden="1" x14ac:dyDescent="0.2">
      <c r="BC22098" s="6"/>
    </row>
    <row r="22099" spans="55:55" hidden="1" x14ac:dyDescent="0.2">
      <c r="BC22099" s="6"/>
    </row>
    <row r="22100" spans="55:55" hidden="1" x14ac:dyDescent="0.2">
      <c r="BC22100" s="6"/>
    </row>
    <row r="22101" spans="55:55" hidden="1" x14ac:dyDescent="0.2">
      <c r="BC22101" s="6"/>
    </row>
    <row r="22102" spans="55:55" hidden="1" x14ac:dyDescent="0.2">
      <c r="BC22102" s="6"/>
    </row>
    <row r="22103" spans="55:55" hidden="1" x14ac:dyDescent="0.2">
      <c r="BC22103" s="6"/>
    </row>
    <row r="22104" spans="55:55" hidden="1" x14ac:dyDescent="0.2">
      <c r="BC22104" s="6"/>
    </row>
    <row r="22105" spans="55:55" hidden="1" x14ac:dyDescent="0.2">
      <c r="BC22105" s="6"/>
    </row>
    <row r="22106" spans="55:55" hidden="1" x14ac:dyDescent="0.2">
      <c r="BC22106" s="6"/>
    </row>
    <row r="22107" spans="55:55" hidden="1" x14ac:dyDescent="0.2">
      <c r="BC22107" s="6"/>
    </row>
    <row r="22108" spans="55:55" hidden="1" x14ac:dyDescent="0.2">
      <c r="BC22108" s="6"/>
    </row>
    <row r="22109" spans="55:55" hidden="1" x14ac:dyDescent="0.2">
      <c r="BC22109" s="6"/>
    </row>
    <row r="22110" spans="55:55" hidden="1" x14ac:dyDescent="0.2">
      <c r="BC22110" s="6"/>
    </row>
    <row r="22111" spans="55:55" hidden="1" x14ac:dyDescent="0.2">
      <c r="BC22111" s="6"/>
    </row>
    <row r="22112" spans="55:55" hidden="1" x14ac:dyDescent="0.2">
      <c r="BC22112" s="6"/>
    </row>
    <row r="22113" spans="55:55" hidden="1" x14ac:dyDescent="0.2">
      <c r="BC22113" s="6"/>
    </row>
    <row r="22114" spans="55:55" hidden="1" x14ac:dyDescent="0.2">
      <c r="BC22114" s="6"/>
    </row>
    <row r="22115" spans="55:55" hidden="1" x14ac:dyDescent="0.2">
      <c r="BC22115" s="6"/>
    </row>
    <row r="22116" spans="55:55" hidden="1" x14ac:dyDescent="0.2">
      <c r="BC22116" s="6"/>
    </row>
    <row r="22117" spans="55:55" hidden="1" x14ac:dyDescent="0.2">
      <c r="BC22117" s="6"/>
    </row>
    <row r="22118" spans="55:55" hidden="1" x14ac:dyDescent="0.2">
      <c r="BC22118" s="6"/>
    </row>
    <row r="22119" spans="55:55" hidden="1" x14ac:dyDescent="0.2">
      <c r="BC22119" s="6"/>
    </row>
    <row r="22120" spans="55:55" hidden="1" x14ac:dyDescent="0.2">
      <c r="BC22120" s="6"/>
    </row>
    <row r="22121" spans="55:55" hidden="1" x14ac:dyDescent="0.2">
      <c r="BC22121" s="6"/>
    </row>
    <row r="22122" spans="55:55" hidden="1" x14ac:dyDescent="0.2">
      <c r="BC22122" s="6"/>
    </row>
    <row r="22123" spans="55:55" hidden="1" x14ac:dyDescent="0.2">
      <c r="BC22123" s="6"/>
    </row>
    <row r="22124" spans="55:55" hidden="1" x14ac:dyDescent="0.2">
      <c r="BC22124" s="6"/>
    </row>
    <row r="22125" spans="55:55" hidden="1" x14ac:dyDescent="0.2">
      <c r="BC22125" s="6"/>
    </row>
    <row r="22126" spans="55:55" hidden="1" x14ac:dyDescent="0.2">
      <c r="BC22126" s="6"/>
    </row>
    <row r="22127" spans="55:55" hidden="1" x14ac:dyDescent="0.2">
      <c r="BC22127" s="6"/>
    </row>
    <row r="22128" spans="55:55" hidden="1" x14ac:dyDescent="0.2">
      <c r="BC22128" s="6"/>
    </row>
    <row r="22129" spans="55:55" hidden="1" x14ac:dyDescent="0.2">
      <c r="BC22129" s="6"/>
    </row>
    <row r="22130" spans="55:55" hidden="1" x14ac:dyDescent="0.2">
      <c r="BC22130" s="6"/>
    </row>
    <row r="22131" spans="55:55" hidden="1" x14ac:dyDescent="0.2">
      <c r="BC22131" s="6"/>
    </row>
    <row r="22132" spans="55:55" hidden="1" x14ac:dyDescent="0.2">
      <c r="BC22132" s="6"/>
    </row>
    <row r="22133" spans="55:55" hidden="1" x14ac:dyDescent="0.2">
      <c r="BC22133" s="6"/>
    </row>
    <row r="22134" spans="55:55" hidden="1" x14ac:dyDescent="0.2">
      <c r="BC22134" s="6"/>
    </row>
    <row r="22135" spans="55:55" hidden="1" x14ac:dyDescent="0.2">
      <c r="BC22135" s="6"/>
    </row>
    <row r="22136" spans="55:55" hidden="1" x14ac:dyDescent="0.2">
      <c r="BC22136" s="6"/>
    </row>
    <row r="22137" spans="55:55" hidden="1" x14ac:dyDescent="0.2">
      <c r="BC22137" s="6"/>
    </row>
    <row r="22138" spans="55:55" hidden="1" x14ac:dyDescent="0.2">
      <c r="BC22138" s="6"/>
    </row>
    <row r="22139" spans="55:55" hidden="1" x14ac:dyDescent="0.2">
      <c r="BC22139" s="6"/>
    </row>
    <row r="22140" spans="55:55" hidden="1" x14ac:dyDescent="0.2">
      <c r="BC22140" s="6"/>
    </row>
    <row r="22141" spans="55:55" hidden="1" x14ac:dyDescent="0.2">
      <c r="BC22141" s="6"/>
    </row>
    <row r="22142" spans="55:55" hidden="1" x14ac:dyDescent="0.2">
      <c r="BC22142" s="6"/>
    </row>
    <row r="22143" spans="55:55" hidden="1" x14ac:dyDescent="0.2">
      <c r="BC22143" s="6"/>
    </row>
    <row r="22144" spans="55:55" hidden="1" x14ac:dyDescent="0.2">
      <c r="BC22144" s="6"/>
    </row>
    <row r="22145" spans="55:55" hidden="1" x14ac:dyDescent="0.2">
      <c r="BC22145" s="6"/>
    </row>
    <row r="22146" spans="55:55" hidden="1" x14ac:dyDescent="0.2">
      <c r="BC22146" s="6"/>
    </row>
    <row r="22147" spans="55:55" hidden="1" x14ac:dyDescent="0.2">
      <c r="BC22147" s="6"/>
    </row>
    <row r="22148" spans="55:55" hidden="1" x14ac:dyDescent="0.2">
      <c r="BC22148" s="6"/>
    </row>
    <row r="22149" spans="55:55" hidden="1" x14ac:dyDescent="0.2">
      <c r="BC22149" s="6"/>
    </row>
    <row r="22150" spans="55:55" hidden="1" x14ac:dyDescent="0.2">
      <c r="BC22150" s="6"/>
    </row>
    <row r="22151" spans="55:55" hidden="1" x14ac:dyDescent="0.2">
      <c r="BC22151" s="6"/>
    </row>
    <row r="22152" spans="55:55" hidden="1" x14ac:dyDescent="0.2">
      <c r="BC22152" s="6"/>
    </row>
    <row r="22153" spans="55:55" hidden="1" x14ac:dyDescent="0.2">
      <c r="BC22153" s="6"/>
    </row>
    <row r="22154" spans="55:55" hidden="1" x14ac:dyDescent="0.2">
      <c r="BC22154" s="6"/>
    </row>
    <row r="22155" spans="55:55" hidden="1" x14ac:dyDescent="0.2">
      <c r="BC22155" s="6"/>
    </row>
    <row r="22156" spans="55:55" hidden="1" x14ac:dyDescent="0.2">
      <c r="BC22156" s="6"/>
    </row>
    <row r="22157" spans="55:55" hidden="1" x14ac:dyDescent="0.2">
      <c r="BC22157" s="6"/>
    </row>
    <row r="22158" spans="55:55" hidden="1" x14ac:dyDescent="0.2">
      <c r="BC22158" s="6"/>
    </row>
    <row r="22159" spans="55:55" hidden="1" x14ac:dyDescent="0.2">
      <c r="BC22159" s="6"/>
    </row>
    <row r="22160" spans="55:55" hidden="1" x14ac:dyDescent="0.2">
      <c r="BC22160" s="6"/>
    </row>
    <row r="22161" spans="55:55" hidden="1" x14ac:dyDescent="0.2">
      <c r="BC22161" s="6"/>
    </row>
    <row r="22162" spans="55:55" hidden="1" x14ac:dyDescent="0.2">
      <c r="BC22162" s="6"/>
    </row>
    <row r="22163" spans="55:55" hidden="1" x14ac:dyDescent="0.2">
      <c r="BC22163" s="6"/>
    </row>
    <row r="22164" spans="55:55" hidden="1" x14ac:dyDescent="0.2">
      <c r="BC22164" s="6"/>
    </row>
    <row r="22165" spans="55:55" hidden="1" x14ac:dyDescent="0.2">
      <c r="BC22165" s="6"/>
    </row>
    <row r="22166" spans="55:55" hidden="1" x14ac:dyDescent="0.2">
      <c r="BC22166" s="6"/>
    </row>
    <row r="22167" spans="55:55" hidden="1" x14ac:dyDescent="0.2">
      <c r="BC22167" s="6"/>
    </row>
    <row r="22168" spans="55:55" hidden="1" x14ac:dyDescent="0.2">
      <c r="BC22168" s="6"/>
    </row>
    <row r="22169" spans="55:55" hidden="1" x14ac:dyDescent="0.2">
      <c r="BC22169" s="6"/>
    </row>
    <row r="22170" spans="55:55" hidden="1" x14ac:dyDescent="0.2">
      <c r="BC22170" s="6"/>
    </row>
    <row r="22171" spans="55:55" hidden="1" x14ac:dyDescent="0.2">
      <c r="BC22171" s="6"/>
    </row>
    <row r="22172" spans="55:55" hidden="1" x14ac:dyDescent="0.2">
      <c r="BC22172" s="6"/>
    </row>
    <row r="22173" spans="55:55" hidden="1" x14ac:dyDescent="0.2">
      <c r="BC22173" s="6"/>
    </row>
    <row r="22174" spans="55:55" hidden="1" x14ac:dyDescent="0.2">
      <c r="BC22174" s="6"/>
    </row>
    <row r="22175" spans="55:55" hidden="1" x14ac:dyDescent="0.2">
      <c r="BC22175" s="6"/>
    </row>
    <row r="22176" spans="55:55" hidden="1" x14ac:dyDescent="0.2">
      <c r="BC22176" s="6"/>
    </row>
    <row r="22177" spans="55:55" hidden="1" x14ac:dyDescent="0.2">
      <c r="BC22177" s="6"/>
    </row>
    <row r="22178" spans="55:55" hidden="1" x14ac:dyDescent="0.2">
      <c r="BC22178" s="6"/>
    </row>
    <row r="22179" spans="55:55" hidden="1" x14ac:dyDescent="0.2">
      <c r="BC22179" s="6"/>
    </row>
    <row r="22180" spans="55:55" hidden="1" x14ac:dyDescent="0.2">
      <c r="BC22180" s="6"/>
    </row>
    <row r="22181" spans="55:55" hidden="1" x14ac:dyDescent="0.2">
      <c r="BC22181" s="6"/>
    </row>
    <row r="22182" spans="55:55" hidden="1" x14ac:dyDescent="0.2">
      <c r="BC22182" s="6"/>
    </row>
    <row r="22183" spans="55:55" hidden="1" x14ac:dyDescent="0.2">
      <c r="BC22183" s="6"/>
    </row>
    <row r="22184" spans="55:55" hidden="1" x14ac:dyDescent="0.2">
      <c r="BC22184" s="6"/>
    </row>
    <row r="22185" spans="55:55" hidden="1" x14ac:dyDescent="0.2">
      <c r="BC22185" s="6"/>
    </row>
    <row r="22186" spans="55:55" hidden="1" x14ac:dyDescent="0.2">
      <c r="BC22186" s="6"/>
    </row>
    <row r="22187" spans="55:55" hidden="1" x14ac:dyDescent="0.2">
      <c r="BC22187" s="6"/>
    </row>
    <row r="22188" spans="55:55" hidden="1" x14ac:dyDescent="0.2">
      <c r="BC22188" s="6"/>
    </row>
    <row r="22189" spans="55:55" hidden="1" x14ac:dyDescent="0.2">
      <c r="BC22189" s="6"/>
    </row>
    <row r="22190" spans="55:55" hidden="1" x14ac:dyDescent="0.2">
      <c r="BC22190" s="6"/>
    </row>
    <row r="22191" spans="55:55" hidden="1" x14ac:dyDescent="0.2">
      <c r="BC22191" s="6"/>
    </row>
    <row r="22192" spans="55:55" hidden="1" x14ac:dyDescent="0.2">
      <c r="BC22192" s="6"/>
    </row>
    <row r="22193" spans="55:55" hidden="1" x14ac:dyDescent="0.2">
      <c r="BC22193" s="6"/>
    </row>
    <row r="22194" spans="55:55" hidden="1" x14ac:dyDescent="0.2">
      <c r="BC22194" s="6"/>
    </row>
    <row r="22195" spans="55:55" hidden="1" x14ac:dyDescent="0.2">
      <c r="BC22195" s="6"/>
    </row>
    <row r="22196" spans="55:55" hidden="1" x14ac:dyDescent="0.2">
      <c r="BC22196" s="6"/>
    </row>
    <row r="22197" spans="55:55" hidden="1" x14ac:dyDescent="0.2">
      <c r="BC22197" s="6"/>
    </row>
    <row r="22198" spans="55:55" hidden="1" x14ac:dyDescent="0.2">
      <c r="BC22198" s="6"/>
    </row>
    <row r="22199" spans="55:55" hidden="1" x14ac:dyDescent="0.2">
      <c r="BC22199" s="6"/>
    </row>
    <row r="22200" spans="55:55" hidden="1" x14ac:dyDescent="0.2">
      <c r="BC22200" s="6"/>
    </row>
    <row r="22201" spans="55:55" hidden="1" x14ac:dyDescent="0.2">
      <c r="BC22201" s="6"/>
    </row>
    <row r="22202" spans="55:55" hidden="1" x14ac:dyDescent="0.2">
      <c r="BC22202" s="6"/>
    </row>
    <row r="22203" spans="55:55" hidden="1" x14ac:dyDescent="0.2">
      <c r="BC22203" s="6"/>
    </row>
    <row r="22204" spans="55:55" hidden="1" x14ac:dyDescent="0.2">
      <c r="BC22204" s="6"/>
    </row>
    <row r="22205" spans="55:55" hidden="1" x14ac:dyDescent="0.2">
      <c r="BC22205" s="6"/>
    </row>
    <row r="22206" spans="55:55" hidden="1" x14ac:dyDescent="0.2">
      <c r="BC22206" s="6"/>
    </row>
    <row r="22207" spans="55:55" hidden="1" x14ac:dyDescent="0.2">
      <c r="BC22207" s="6"/>
    </row>
    <row r="22208" spans="55:55" hidden="1" x14ac:dyDescent="0.2">
      <c r="BC22208" s="6"/>
    </row>
    <row r="22209" spans="55:55" hidden="1" x14ac:dyDescent="0.2">
      <c r="BC22209" s="6"/>
    </row>
    <row r="22210" spans="55:55" hidden="1" x14ac:dyDescent="0.2">
      <c r="BC22210" s="6"/>
    </row>
    <row r="22211" spans="55:55" hidden="1" x14ac:dyDescent="0.2">
      <c r="BC22211" s="6"/>
    </row>
    <row r="22212" spans="55:55" hidden="1" x14ac:dyDescent="0.2">
      <c r="BC22212" s="6"/>
    </row>
    <row r="22213" spans="55:55" hidden="1" x14ac:dyDescent="0.2">
      <c r="BC22213" s="6"/>
    </row>
    <row r="22214" spans="55:55" hidden="1" x14ac:dyDescent="0.2">
      <c r="BC22214" s="6"/>
    </row>
    <row r="22215" spans="55:55" hidden="1" x14ac:dyDescent="0.2">
      <c r="BC22215" s="6"/>
    </row>
    <row r="22216" spans="55:55" hidden="1" x14ac:dyDescent="0.2">
      <c r="BC22216" s="6"/>
    </row>
    <row r="22217" spans="55:55" hidden="1" x14ac:dyDescent="0.2">
      <c r="BC22217" s="6"/>
    </row>
    <row r="22218" spans="55:55" hidden="1" x14ac:dyDescent="0.2">
      <c r="BC22218" s="6"/>
    </row>
    <row r="22219" spans="55:55" hidden="1" x14ac:dyDescent="0.2">
      <c r="BC22219" s="6"/>
    </row>
    <row r="22220" spans="55:55" hidden="1" x14ac:dyDescent="0.2">
      <c r="BC22220" s="6"/>
    </row>
    <row r="22221" spans="55:55" hidden="1" x14ac:dyDescent="0.2">
      <c r="BC22221" s="6"/>
    </row>
    <row r="22222" spans="55:55" hidden="1" x14ac:dyDescent="0.2">
      <c r="BC22222" s="6"/>
    </row>
    <row r="22223" spans="55:55" hidden="1" x14ac:dyDescent="0.2">
      <c r="BC22223" s="6"/>
    </row>
    <row r="22224" spans="55:55" hidden="1" x14ac:dyDescent="0.2">
      <c r="BC22224" s="6"/>
    </row>
    <row r="22225" spans="55:55" hidden="1" x14ac:dyDescent="0.2">
      <c r="BC22225" s="6"/>
    </row>
    <row r="22226" spans="55:55" hidden="1" x14ac:dyDescent="0.2">
      <c r="BC22226" s="6"/>
    </row>
    <row r="22227" spans="55:55" hidden="1" x14ac:dyDescent="0.2">
      <c r="BC22227" s="6"/>
    </row>
    <row r="22228" spans="55:55" hidden="1" x14ac:dyDescent="0.2">
      <c r="BC22228" s="6"/>
    </row>
    <row r="22229" spans="55:55" hidden="1" x14ac:dyDescent="0.2">
      <c r="BC22229" s="6"/>
    </row>
    <row r="22230" spans="55:55" hidden="1" x14ac:dyDescent="0.2">
      <c r="BC22230" s="6"/>
    </row>
    <row r="22231" spans="55:55" hidden="1" x14ac:dyDescent="0.2">
      <c r="BC22231" s="6"/>
    </row>
    <row r="22232" spans="55:55" hidden="1" x14ac:dyDescent="0.2">
      <c r="BC22232" s="6"/>
    </row>
    <row r="22233" spans="55:55" hidden="1" x14ac:dyDescent="0.2">
      <c r="BC22233" s="6"/>
    </row>
    <row r="22234" spans="55:55" hidden="1" x14ac:dyDescent="0.2">
      <c r="BC22234" s="6"/>
    </row>
    <row r="22235" spans="55:55" hidden="1" x14ac:dyDescent="0.2">
      <c r="BC22235" s="6"/>
    </row>
    <row r="22236" spans="55:55" hidden="1" x14ac:dyDescent="0.2">
      <c r="BC22236" s="6"/>
    </row>
    <row r="22237" spans="55:55" hidden="1" x14ac:dyDescent="0.2">
      <c r="BC22237" s="6"/>
    </row>
    <row r="22238" spans="55:55" hidden="1" x14ac:dyDescent="0.2">
      <c r="BC22238" s="6"/>
    </row>
    <row r="22239" spans="55:55" hidden="1" x14ac:dyDescent="0.2">
      <c r="BC22239" s="6"/>
    </row>
    <row r="22240" spans="55:55" hidden="1" x14ac:dyDescent="0.2">
      <c r="BC22240" s="6"/>
    </row>
    <row r="22241" spans="55:55" hidden="1" x14ac:dyDescent="0.2">
      <c r="BC22241" s="6"/>
    </row>
    <row r="22242" spans="55:55" hidden="1" x14ac:dyDescent="0.2">
      <c r="BC22242" s="6"/>
    </row>
    <row r="22243" spans="55:55" hidden="1" x14ac:dyDescent="0.2">
      <c r="BC22243" s="6"/>
    </row>
    <row r="22244" spans="55:55" hidden="1" x14ac:dyDescent="0.2">
      <c r="BC22244" s="6"/>
    </row>
    <row r="22245" spans="55:55" hidden="1" x14ac:dyDescent="0.2">
      <c r="BC22245" s="6"/>
    </row>
    <row r="22246" spans="55:55" hidden="1" x14ac:dyDescent="0.2">
      <c r="BC22246" s="6"/>
    </row>
    <row r="22247" spans="55:55" hidden="1" x14ac:dyDescent="0.2">
      <c r="BC22247" s="6"/>
    </row>
    <row r="22248" spans="55:55" hidden="1" x14ac:dyDescent="0.2">
      <c r="BC22248" s="6"/>
    </row>
    <row r="22249" spans="55:55" hidden="1" x14ac:dyDescent="0.2">
      <c r="BC22249" s="6"/>
    </row>
    <row r="22250" spans="55:55" hidden="1" x14ac:dyDescent="0.2">
      <c r="BC22250" s="6"/>
    </row>
    <row r="22251" spans="55:55" hidden="1" x14ac:dyDescent="0.2">
      <c r="BC22251" s="6"/>
    </row>
    <row r="22252" spans="55:55" hidden="1" x14ac:dyDescent="0.2">
      <c r="BC22252" s="6"/>
    </row>
    <row r="22253" spans="55:55" hidden="1" x14ac:dyDescent="0.2">
      <c r="BC22253" s="6"/>
    </row>
    <row r="22254" spans="55:55" hidden="1" x14ac:dyDescent="0.2">
      <c r="BC22254" s="6"/>
    </row>
    <row r="22255" spans="55:55" hidden="1" x14ac:dyDescent="0.2">
      <c r="BC22255" s="6"/>
    </row>
    <row r="22256" spans="55:55" hidden="1" x14ac:dyDescent="0.2">
      <c r="BC22256" s="6"/>
    </row>
    <row r="22257" spans="55:55" hidden="1" x14ac:dyDescent="0.2">
      <c r="BC22257" s="6"/>
    </row>
    <row r="22258" spans="55:55" hidden="1" x14ac:dyDescent="0.2">
      <c r="BC22258" s="6"/>
    </row>
    <row r="22259" spans="55:55" hidden="1" x14ac:dyDescent="0.2">
      <c r="BC22259" s="6"/>
    </row>
    <row r="22260" spans="55:55" hidden="1" x14ac:dyDescent="0.2">
      <c r="BC22260" s="6"/>
    </row>
    <row r="22261" spans="55:55" hidden="1" x14ac:dyDescent="0.2">
      <c r="BC22261" s="6"/>
    </row>
    <row r="22262" spans="55:55" hidden="1" x14ac:dyDescent="0.2">
      <c r="BC22262" s="6"/>
    </row>
    <row r="22263" spans="55:55" hidden="1" x14ac:dyDescent="0.2">
      <c r="BC22263" s="6"/>
    </row>
    <row r="22264" spans="55:55" hidden="1" x14ac:dyDescent="0.2">
      <c r="BC22264" s="6"/>
    </row>
    <row r="22265" spans="55:55" hidden="1" x14ac:dyDescent="0.2">
      <c r="BC22265" s="6"/>
    </row>
    <row r="22266" spans="55:55" hidden="1" x14ac:dyDescent="0.2">
      <c r="BC22266" s="6"/>
    </row>
    <row r="22267" spans="55:55" hidden="1" x14ac:dyDescent="0.2">
      <c r="BC22267" s="6"/>
    </row>
    <row r="22268" spans="55:55" hidden="1" x14ac:dyDescent="0.2">
      <c r="BC22268" s="6"/>
    </row>
    <row r="22269" spans="55:55" hidden="1" x14ac:dyDescent="0.2">
      <c r="BC22269" s="6"/>
    </row>
    <row r="22270" spans="55:55" hidden="1" x14ac:dyDescent="0.2">
      <c r="BC22270" s="6"/>
    </row>
    <row r="22271" spans="55:55" hidden="1" x14ac:dyDescent="0.2">
      <c r="BC22271" s="6"/>
    </row>
    <row r="22272" spans="55:55" hidden="1" x14ac:dyDescent="0.2">
      <c r="BC22272" s="6"/>
    </row>
    <row r="22273" spans="55:55" hidden="1" x14ac:dyDescent="0.2">
      <c r="BC22273" s="6"/>
    </row>
    <row r="22274" spans="55:55" hidden="1" x14ac:dyDescent="0.2">
      <c r="BC22274" s="6"/>
    </row>
    <row r="22275" spans="55:55" hidden="1" x14ac:dyDescent="0.2">
      <c r="BC22275" s="6"/>
    </row>
    <row r="22276" spans="55:55" hidden="1" x14ac:dyDescent="0.2">
      <c r="BC22276" s="6"/>
    </row>
    <row r="22277" spans="55:55" hidden="1" x14ac:dyDescent="0.2">
      <c r="BC22277" s="6"/>
    </row>
    <row r="22278" spans="55:55" hidden="1" x14ac:dyDescent="0.2">
      <c r="BC22278" s="6"/>
    </row>
    <row r="22279" spans="55:55" hidden="1" x14ac:dyDescent="0.2">
      <c r="BC22279" s="6"/>
    </row>
    <row r="22280" spans="55:55" hidden="1" x14ac:dyDescent="0.2">
      <c r="BC22280" s="6"/>
    </row>
    <row r="22281" spans="55:55" hidden="1" x14ac:dyDescent="0.2">
      <c r="BC22281" s="6"/>
    </row>
    <row r="22282" spans="55:55" hidden="1" x14ac:dyDescent="0.2">
      <c r="BC22282" s="6"/>
    </row>
    <row r="22283" spans="55:55" hidden="1" x14ac:dyDescent="0.2">
      <c r="BC22283" s="6"/>
    </row>
    <row r="22284" spans="55:55" hidden="1" x14ac:dyDescent="0.2">
      <c r="BC22284" s="6"/>
    </row>
    <row r="22285" spans="55:55" hidden="1" x14ac:dyDescent="0.2">
      <c r="BC22285" s="6"/>
    </row>
    <row r="22286" spans="55:55" hidden="1" x14ac:dyDescent="0.2">
      <c r="BC22286" s="6"/>
    </row>
    <row r="22287" spans="55:55" hidden="1" x14ac:dyDescent="0.2">
      <c r="BC22287" s="6"/>
    </row>
    <row r="22288" spans="55:55" hidden="1" x14ac:dyDescent="0.2">
      <c r="BC22288" s="6"/>
    </row>
    <row r="22289" spans="55:55" hidden="1" x14ac:dyDescent="0.2">
      <c r="BC22289" s="6"/>
    </row>
    <row r="22290" spans="55:55" hidden="1" x14ac:dyDescent="0.2">
      <c r="BC22290" s="6"/>
    </row>
    <row r="22291" spans="55:55" hidden="1" x14ac:dyDescent="0.2">
      <c r="BC22291" s="6"/>
    </row>
    <row r="22292" spans="55:55" hidden="1" x14ac:dyDescent="0.2">
      <c r="BC22292" s="6"/>
    </row>
    <row r="22293" spans="55:55" hidden="1" x14ac:dyDescent="0.2">
      <c r="BC22293" s="6"/>
    </row>
    <row r="22294" spans="55:55" hidden="1" x14ac:dyDescent="0.2">
      <c r="BC22294" s="6"/>
    </row>
    <row r="22295" spans="55:55" hidden="1" x14ac:dyDescent="0.2">
      <c r="BC22295" s="6"/>
    </row>
    <row r="22296" spans="55:55" hidden="1" x14ac:dyDescent="0.2">
      <c r="BC22296" s="6"/>
    </row>
    <row r="22297" spans="55:55" hidden="1" x14ac:dyDescent="0.2">
      <c r="BC22297" s="6"/>
    </row>
    <row r="22298" spans="55:55" hidden="1" x14ac:dyDescent="0.2">
      <c r="BC22298" s="6"/>
    </row>
    <row r="22299" spans="55:55" hidden="1" x14ac:dyDescent="0.2">
      <c r="BC22299" s="6"/>
    </row>
    <row r="22300" spans="55:55" hidden="1" x14ac:dyDescent="0.2">
      <c r="BC22300" s="6"/>
    </row>
    <row r="22301" spans="55:55" hidden="1" x14ac:dyDescent="0.2">
      <c r="BC22301" s="6"/>
    </row>
    <row r="22302" spans="55:55" hidden="1" x14ac:dyDescent="0.2">
      <c r="BC22302" s="6"/>
    </row>
    <row r="22303" spans="55:55" hidden="1" x14ac:dyDescent="0.2">
      <c r="BC22303" s="6"/>
    </row>
    <row r="22304" spans="55:55" hidden="1" x14ac:dyDescent="0.2">
      <c r="BC22304" s="6"/>
    </row>
    <row r="22305" spans="55:55" hidden="1" x14ac:dyDescent="0.2">
      <c r="BC22305" s="6"/>
    </row>
    <row r="22306" spans="55:55" hidden="1" x14ac:dyDescent="0.2">
      <c r="BC22306" s="6"/>
    </row>
    <row r="22307" spans="55:55" hidden="1" x14ac:dyDescent="0.2">
      <c r="BC22307" s="6"/>
    </row>
    <row r="22308" spans="55:55" hidden="1" x14ac:dyDescent="0.2">
      <c r="BC22308" s="6"/>
    </row>
    <row r="22309" spans="55:55" hidden="1" x14ac:dyDescent="0.2">
      <c r="BC22309" s="6"/>
    </row>
    <row r="22310" spans="55:55" hidden="1" x14ac:dyDescent="0.2">
      <c r="BC22310" s="6"/>
    </row>
    <row r="22311" spans="55:55" hidden="1" x14ac:dyDescent="0.2">
      <c r="BC22311" s="6"/>
    </row>
    <row r="22312" spans="55:55" hidden="1" x14ac:dyDescent="0.2">
      <c r="BC22312" s="6"/>
    </row>
    <row r="22313" spans="55:55" hidden="1" x14ac:dyDescent="0.2">
      <c r="BC22313" s="6"/>
    </row>
    <row r="22314" spans="55:55" hidden="1" x14ac:dyDescent="0.2">
      <c r="BC22314" s="6"/>
    </row>
    <row r="22315" spans="55:55" hidden="1" x14ac:dyDescent="0.2">
      <c r="BC22315" s="6"/>
    </row>
    <row r="22316" spans="55:55" hidden="1" x14ac:dyDescent="0.2">
      <c r="BC22316" s="6"/>
    </row>
    <row r="22317" spans="55:55" hidden="1" x14ac:dyDescent="0.2">
      <c r="BC22317" s="6"/>
    </row>
    <row r="22318" spans="55:55" hidden="1" x14ac:dyDescent="0.2">
      <c r="BC22318" s="6"/>
    </row>
    <row r="22319" spans="55:55" hidden="1" x14ac:dyDescent="0.2">
      <c r="BC22319" s="6"/>
    </row>
    <row r="22320" spans="55:55" hidden="1" x14ac:dyDescent="0.2">
      <c r="BC22320" s="6"/>
    </row>
    <row r="22321" spans="55:55" hidden="1" x14ac:dyDescent="0.2">
      <c r="BC22321" s="6"/>
    </row>
    <row r="22322" spans="55:55" hidden="1" x14ac:dyDescent="0.2">
      <c r="BC22322" s="6"/>
    </row>
    <row r="22323" spans="55:55" hidden="1" x14ac:dyDescent="0.2">
      <c r="BC22323" s="6"/>
    </row>
    <row r="22324" spans="55:55" hidden="1" x14ac:dyDescent="0.2">
      <c r="BC22324" s="6"/>
    </row>
    <row r="22325" spans="55:55" hidden="1" x14ac:dyDescent="0.2">
      <c r="BC22325" s="6"/>
    </row>
    <row r="22326" spans="55:55" hidden="1" x14ac:dyDescent="0.2">
      <c r="BC22326" s="6"/>
    </row>
    <row r="22327" spans="55:55" hidden="1" x14ac:dyDescent="0.2">
      <c r="BC22327" s="6"/>
    </row>
    <row r="22328" spans="55:55" hidden="1" x14ac:dyDescent="0.2">
      <c r="BC22328" s="6"/>
    </row>
    <row r="22329" spans="55:55" hidden="1" x14ac:dyDescent="0.2">
      <c r="BC22329" s="6"/>
    </row>
    <row r="22330" spans="55:55" hidden="1" x14ac:dyDescent="0.2">
      <c r="BC22330" s="6"/>
    </row>
    <row r="22331" spans="55:55" hidden="1" x14ac:dyDescent="0.2">
      <c r="BC22331" s="6"/>
    </row>
    <row r="22332" spans="55:55" hidden="1" x14ac:dyDescent="0.2">
      <c r="BC22332" s="6"/>
    </row>
    <row r="22333" spans="55:55" hidden="1" x14ac:dyDescent="0.2">
      <c r="BC22333" s="6"/>
    </row>
    <row r="22334" spans="55:55" hidden="1" x14ac:dyDescent="0.2">
      <c r="BC22334" s="6"/>
    </row>
    <row r="22335" spans="55:55" hidden="1" x14ac:dyDescent="0.2">
      <c r="BC22335" s="6"/>
    </row>
    <row r="22336" spans="55:55" hidden="1" x14ac:dyDescent="0.2">
      <c r="BC22336" s="6"/>
    </row>
    <row r="22337" spans="55:55" hidden="1" x14ac:dyDescent="0.2">
      <c r="BC22337" s="6"/>
    </row>
    <row r="22338" spans="55:55" hidden="1" x14ac:dyDescent="0.2">
      <c r="BC22338" s="6"/>
    </row>
    <row r="22339" spans="55:55" hidden="1" x14ac:dyDescent="0.2">
      <c r="BC22339" s="6"/>
    </row>
    <row r="22340" spans="55:55" hidden="1" x14ac:dyDescent="0.2">
      <c r="BC22340" s="6"/>
    </row>
    <row r="22341" spans="55:55" hidden="1" x14ac:dyDescent="0.2">
      <c r="BC22341" s="6"/>
    </row>
    <row r="22342" spans="55:55" hidden="1" x14ac:dyDescent="0.2">
      <c r="BC22342" s="6"/>
    </row>
    <row r="22343" spans="55:55" hidden="1" x14ac:dyDescent="0.2">
      <c r="BC22343" s="6"/>
    </row>
    <row r="22344" spans="55:55" hidden="1" x14ac:dyDescent="0.2">
      <c r="BC22344" s="6"/>
    </row>
    <row r="22345" spans="55:55" hidden="1" x14ac:dyDescent="0.2">
      <c r="BC22345" s="6"/>
    </row>
    <row r="22346" spans="55:55" hidden="1" x14ac:dyDescent="0.2">
      <c r="BC22346" s="6"/>
    </row>
    <row r="22347" spans="55:55" hidden="1" x14ac:dyDescent="0.2">
      <c r="BC22347" s="6"/>
    </row>
    <row r="22348" spans="55:55" hidden="1" x14ac:dyDescent="0.2">
      <c r="BC22348" s="6"/>
    </row>
    <row r="22349" spans="55:55" hidden="1" x14ac:dyDescent="0.2">
      <c r="BC22349" s="6"/>
    </row>
    <row r="22350" spans="55:55" hidden="1" x14ac:dyDescent="0.2">
      <c r="BC22350" s="6"/>
    </row>
    <row r="22351" spans="55:55" hidden="1" x14ac:dyDescent="0.2">
      <c r="BC22351" s="6"/>
    </row>
    <row r="22352" spans="55:55" hidden="1" x14ac:dyDescent="0.2">
      <c r="BC22352" s="6"/>
    </row>
    <row r="22353" spans="55:55" hidden="1" x14ac:dyDescent="0.2">
      <c r="BC22353" s="6"/>
    </row>
    <row r="22354" spans="55:55" hidden="1" x14ac:dyDescent="0.2">
      <c r="BC22354" s="6"/>
    </row>
    <row r="22355" spans="55:55" hidden="1" x14ac:dyDescent="0.2">
      <c r="BC22355" s="6"/>
    </row>
    <row r="22356" spans="55:55" hidden="1" x14ac:dyDescent="0.2">
      <c r="BC22356" s="6"/>
    </row>
    <row r="22357" spans="55:55" hidden="1" x14ac:dyDescent="0.2">
      <c r="BC22357" s="6"/>
    </row>
    <row r="22358" spans="55:55" hidden="1" x14ac:dyDescent="0.2">
      <c r="BC22358" s="6"/>
    </row>
    <row r="22359" spans="55:55" hidden="1" x14ac:dyDescent="0.2">
      <c r="BC22359" s="6"/>
    </row>
    <row r="22360" spans="55:55" hidden="1" x14ac:dyDescent="0.2">
      <c r="BC22360" s="6"/>
    </row>
    <row r="22361" spans="55:55" hidden="1" x14ac:dyDescent="0.2">
      <c r="BC22361" s="6"/>
    </row>
    <row r="22362" spans="55:55" hidden="1" x14ac:dyDescent="0.2">
      <c r="BC22362" s="6"/>
    </row>
    <row r="22363" spans="55:55" hidden="1" x14ac:dyDescent="0.2">
      <c r="BC22363" s="6"/>
    </row>
    <row r="22364" spans="55:55" hidden="1" x14ac:dyDescent="0.2">
      <c r="BC22364" s="6"/>
    </row>
    <row r="22365" spans="55:55" hidden="1" x14ac:dyDescent="0.2">
      <c r="BC22365" s="6"/>
    </row>
    <row r="22366" spans="55:55" hidden="1" x14ac:dyDescent="0.2">
      <c r="BC22366" s="6"/>
    </row>
    <row r="22367" spans="55:55" hidden="1" x14ac:dyDescent="0.2">
      <c r="BC22367" s="6"/>
    </row>
    <row r="22368" spans="55:55" hidden="1" x14ac:dyDescent="0.2">
      <c r="BC22368" s="6"/>
    </row>
    <row r="22369" spans="55:55" hidden="1" x14ac:dyDescent="0.2">
      <c r="BC22369" s="6"/>
    </row>
    <row r="22370" spans="55:55" hidden="1" x14ac:dyDescent="0.2">
      <c r="BC22370" s="6"/>
    </row>
    <row r="22371" spans="55:55" hidden="1" x14ac:dyDescent="0.2">
      <c r="BC22371" s="6"/>
    </row>
    <row r="22372" spans="55:55" hidden="1" x14ac:dyDescent="0.2">
      <c r="BC22372" s="6"/>
    </row>
    <row r="22373" spans="55:55" hidden="1" x14ac:dyDescent="0.2">
      <c r="BC22373" s="6"/>
    </row>
    <row r="22374" spans="55:55" hidden="1" x14ac:dyDescent="0.2">
      <c r="BC22374" s="6"/>
    </row>
    <row r="22375" spans="55:55" hidden="1" x14ac:dyDescent="0.2">
      <c r="BC22375" s="6"/>
    </row>
    <row r="22376" spans="55:55" hidden="1" x14ac:dyDescent="0.2">
      <c r="BC22376" s="6"/>
    </row>
    <row r="22377" spans="55:55" hidden="1" x14ac:dyDescent="0.2">
      <c r="BC22377" s="6"/>
    </row>
    <row r="22378" spans="55:55" hidden="1" x14ac:dyDescent="0.2">
      <c r="BC22378" s="6"/>
    </row>
    <row r="22379" spans="55:55" hidden="1" x14ac:dyDescent="0.2">
      <c r="BC22379" s="6"/>
    </row>
    <row r="22380" spans="55:55" hidden="1" x14ac:dyDescent="0.2">
      <c r="BC22380" s="6"/>
    </row>
    <row r="22381" spans="55:55" hidden="1" x14ac:dyDescent="0.2">
      <c r="BC22381" s="6"/>
    </row>
    <row r="22382" spans="55:55" hidden="1" x14ac:dyDescent="0.2">
      <c r="BC22382" s="6"/>
    </row>
    <row r="22383" spans="55:55" hidden="1" x14ac:dyDescent="0.2">
      <c r="BC22383" s="6"/>
    </row>
    <row r="22384" spans="55:55" hidden="1" x14ac:dyDescent="0.2">
      <c r="BC22384" s="6"/>
    </row>
    <row r="22385" spans="55:55" hidden="1" x14ac:dyDescent="0.2">
      <c r="BC22385" s="6"/>
    </row>
    <row r="22386" spans="55:55" hidden="1" x14ac:dyDescent="0.2">
      <c r="BC22386" s="6"/>
    </row>
    <row r="22387" spans="55:55" hidden="1" x14ac:dyDescent="0.2">
      <c r="BC22387" s="6"/>
    </row>
    <row r="22388" spans="55:55" hidden="1" x14ac:dyDescent="0.2">
      <c r="BC22388" s="6"/>
    </row>
    <row r="22389" spans="55:55" hidden="1" x14ac:dyDescent="0.2">
      <c r="BC22389" s="6"/>
    </row>
    <row r="22390" spans="55:55" hidden="1" x14ac:dyDescent="0.2">
      <c r="BC22390" s="6"/>
    </row>
    <row r="22391" spans="55:55" hidden="1" x14ac:dyDescent="0.2">
      <c r="BC22391" s="6"/>
    </row>
    <row r="22392" spans="55:55" hidden="1" x14ac:dyDescent="0.2">
      <c r="BC22392" s="6"/>
    </row>
    <row r="22393" spans="55:55" hidden="1" x14ac:dyDescent="0.2">
      <c r="BC22393" s="6"/>
    </row>
    <row r="22394" spans="55:55" hidden="1" x14ac:dyDescent="0.2">
      <c r="BC22394" s="6"/>
    </row>
    <row r="22395" spans="55:55" hidden="1" x14ac:dyDescent="0.2">
      <c r="BC22395" s="6"/>
    </row>
    <row r="22396" spans="55:55" hidden="1" x14ac:dyDescent="0.2">
      <c r="BC22396" s="6"/>
    </row>
    <row r="22397" spans="55:55" hidden="1" x14ac:dyDescent="0.2">
      <c r="BC22397" s="6"/>
    </row>
    <row r="22398" spans="55:55" hidden="1" x14ac:dyDescent="0.2">
      <c r="BC22398" s="6"/>
    </row>
    <row r="22399" spans="55:55" hidden="1" x14ac:dyDescent="0.2">
      <c r="BC22399" s="6"/>
    </row>
    <row r="22400" spans="55:55" hidden="1" x14ac:dyDescent="0.2">
      <c r="BC22400" s="6"/>
    </row>
    <row r="22401" spans="55:55" hidden="1" x14ac:dyDescent="0.2">
      <c r="BC22401" s="6"/>
    </row>
    <row r="22402" spans="55:55" hidden="1" x14ac:dyDescent="0.2">
      <c r="BC22402" s="6"/>
    </row>
    <row r="22403" spans="55:55" hidden="1" x14ac:dyDescent="0.2">
      <c r="BC22403" s="6"/>
    </row>
    <row r="22404" spans="55:55" hidden="1" x14ac:dyDescent="0.2">
      <c r="BC22404" s="6"/>
    </row>
    <row r="22405" spans="55:55" hidden="1" x14ac:dyDescent="0.2">
      <c r="BC22405" s="6"/>
    </row>
    <row r="22406" spans="55:55" hidden="1" x14ac:dyDescent="0.2">
      <c r="BC22406" s="6"/>
    </row>
    <row r="22407" spans="55:55" hidden="1" x14ac:dyDescent="0.2">
      <c r="BC22407" s="6"/>
    </row>
    <row r="22408" spans="55:55" hidden="1" x14ac:dyDescent="0.2">
      <c r="BC22408" s="6"/>
    </row>
    <row r="22409" spans="55:55" hidden="1" x14ac:dyDescent="0.2">
      <c r="BC22409" s="6"/>
    </row>
    <row r="22410" spans="55:55" hidden="1" x14ac:dyDescent="0.2">
      <c r="BC22410" s="6"/>
    </row>
    <row r="22411" spans="55:55" hidden="1" x14ac:dyDescent="0.2">
      <c r="BC22411" s="6"/>
    </row>
    <row r="22412" spans="55:55" hidden="1" x14ac:dyDescent="0.2">
      <c r="BC22412" s="6"/>
    </row>
    <row r="22413" spans="55:55" hidden="1" x14ac:dyDescent="0.2">
      <c r="BC22413" s="6"/>
    </row>
    <row r="22414" spans="55:55" hidden="1" x14ac:dyDescent="0.2">
      <c r="BC22414" s="6"/>
    </row>
    <row r="22415" spans="55:55" hidden="1" x14ac:dyDescent="0.2">
      <c r="BC22415" s="6"/>
    </row>
    <row r="22416" spans="55:55" hidden="1" x14ac:dyDescent="0.2">
      <c r="BC22416" s="6"/>
    </row>
    <row r="22417" spans="55:55" hidden="1" x14ac:dyDescent="0.2">
      <c r="BC22417" s="6"/>
    </row>
    <row r="22418" spans="55:55" hidden="1" x14ac:dyDescent="0.2">
      <c r="BC22418" s="6"/>
    </row>
    <row r="22419" spans="55:55" hidden="1" x14ac:dyDescent="0.2">
      <c r="BC22419" s="6"/>
    </row>
    <row r="22420" spans="55:55" hidden="1" x14ac:dyDescent="0.2">
      <c r="BC22420" s="6"/>
    </row>
    <row r="22421" spans="55:55" hidden="1" x14ac:dyDescent="0.2">
      <c r="BC22421" s="6"/>
    </row>
    <row r="22422" spans="55:55" hidden="1" x14ac:dyDescent="0.2">
      <c r="BC22422" s="6"/>
    </row>
    <row r="22423" spans="55:55" hidden="1" x14ac:dyDescent="0.2">
      <c r="BC22423" s="6"/>
    </row>
    <row r="22424" spans="55:55" hidden="1" x14ac:dyDescent="0.2">
      <c r="BC22424" s="6"/>
    </row>
    <row r="22425" spans="55:55" hidden="1" x14ac:dyDescent="0.2">
      <c r="BC22425" s="6"/>
    </row>
    <row r="22426" spans="55:55" hidden="1" x14ac:dyDescent="0.2">
      <c r="BC22426" s="6"/>
    </row>
    <row r="22427" spans="55:55" hidden="1" x14ac:dyDescent="0.2">
      <c r="BC22427" s="6"/>
    </row>
    <row r="22428" spans="55:55" hidden="1" x14ac:dyDescent="0.2">
      <c r="BC22428" s="6"/>
    </row>
    <row r="22429" spans="55:55" hidden="1" x14ac:dyDescent="0.2">
      <c r="BC22429" s="6"/>
    </row>
    <row r="22430" spans="55:55" hidden="1" x14ac:dyDescent="0.2">
      <c r="BC22430" s="6"/>
    </row>
    <row r="22431" spans="55:55" hidden="1" x14ac:dyDescent="0.2">
      <c r="BC22431" s="6"/>
    </row>
    <row r="22432" spans="55:55" hidden="1" x14ac:dyDescent="0.2">
      <c r="BC22432" s="6"/>
    </row>
    <row r="22433" spans="55:55" hidden="1" x14ac:dyDescent="0.2">
      <c r="BC22433" s="6"/>
    </row>
    <row r="22434" spans="55:55" hidden="1" x14ac:dyDescent="0.2">
      <c r="BC22434" s="6"/>
    </row>
    <row r="22435" spans="55:55" hidden="1" x14ac:dyDescent="0.2">
      <c r="BC22435" s="6"/>
    </row>
    <row r="22436" spans="55:55" hidden="1" x14ac:dyDescent="0.2">
      <c r="BC22436" s="6"/>
    </row>
    <row r="22437" spans="55:55" hidden="1" x14ac:dyDescent="0.2">
      <c r="BC22437" s="6"/>
    </row>
    <row r="22438" spans="55:55" hidden="1" x14ac:dyDescent="0.2">
      <c r="BC22438" s="6"/>
    </row>
    <row r="22439" spans="55:55" hidden="1" x14ac:dyDescent="0.2">
      <c r="BC22439" s="6"/>
    </row>
    <row r="22440" spans="55:55" hidden="1" x14ac:dyDescent="0.2">
      <c r="BC22440" s="6"/>
    </row>
    <row r="22441" spans="55:55" hidden="1" x14ac:dyDescent="0.2">
      <c r="BC22441" s="6"/>
    </row>
    <row r="22442" spans="55:55" hidden="1" x14ac:dyDescent="0.2">
      <c r="BC22442" s="6"/>
    </row>
    <row r="22443" spans="55:55" hidden="1" x14ac:dyDescent="0.2">
      <c r="BC22443" s="6"/>
    </row>
    <row r="22444" spans="55:55" hidden="1" x14ac:dyDescent="0.2">
      <c r="BC22444" s="6"/>
    </row>
    <row r="22445" spans="55:55" hidden="1" x14ac:dyDescent="0.2">
      <c r="BC22445" s="6"/>
    </row>
    <row r="22446" spans="55:55" hidden="1" x14ac:dyDescent="0.2">
      <c r="BC22446" s="6"/>
    </row>
    <row r="22447" spans="55:55" hidden="1" x14ac:dyDescent="0.2">
      <c r="BC22447" s="6"/>
    </row>
    <row r="22448" spans="55:55" hidden="1" x14ac:dyDescent="0.2">
      <c r="BC22448" s="6"/>
    </row>
    <row r="22449" spans="55:55" hidden="1" x14ac:dyDescent="0.2">
      <c r="BC22449" s="6"/>
    </row>
    <row r="22450" spans="55:55" hidden="1" x14ac:dyDescent="0.2">
      <c r="BC22450" s="6"/>
    </row>
    <row r="22451" spans="55:55" hidden="1" x14ac:dyDescent="0.2">
      <c r="BC22451" s="6"/>
    </row>
    <row r="22452" spans="55:55" hidden="1" x14ac:dyDescent="0.2">
      <c r="BC22452" s="6"/>
    </row>
    <row r="22453" spans="55:55" hidden="1" x14ac:dyDescent="0.2">
      <c r="BC22453" s="6"/>
    </row>
    <row r="22454" spans="55:55" hidden="1" x14ac:dyDescent="0.2">
      <c r="BC22454" s="6"/>
    </row>
    <row r="22455" spans="55:55" hidden="1" x14ac:dyDescent="0.2">
      <c r="BC22455" s="6"/>
    </row>
    <row r="22456" spans="55:55" hidden="1" x14ac:dyDescent="0.2">
      <c r="BC22456" s="6"/>
    </row>
    <row r="22457" spans="55:55" hidden="1" x14ac:dyDescent="0.2">
      <c r="BC22457" s="6"/>
    </row>
    <row r="22458" spans="55:55" hidden="1" x14ac:dyDescent="0.2">
      <c r="BC22458" s="6"/>
    </row>
    <row r="22459" spans="55:55" hidden="1" x14ac:dyDescent="0.2">
      <c r="BC22459" s="6"/>
    </row>
    <row r="22460" spans="55:55" hidden="1" x14ac:dyDescent="0.2">
      <c r="BC22460" s="6"/>
    </row>
    <row r="22461" spans="55:55" hidden="1" x14ac:dyDescent="0.2">
      <c r="BC22461" s="6"/>
    </row>
    <row r="22462" spans="55:55" hidden="1" x14ac:dyDescent="0.2">
      <c r="BC22462" s="6"/>
    </row>
    <row r="22463" spans="55:55" hidden="1" x14ac:dyDescent="0.2">
      <c r="BC22463" s="6"/>
    </row>
    <row r="22464" spans="55:55" hidden="1" x14ac:dyDescent="0.2">
      <c r="BC22464" s="6"/>
    </row>
    <row r="22465" spans="55:55" hidden="1" x14ac:dyDescent="0.2">
      <c r="BC22465" s="6"/>
    </row>
    <row r="22466" spans="55:55" hidden="1" x14ac:dyDescent="0.2">
      <c r="BC22466" s="6"/>
    </row>
    <row r="22467" spans="55:55" hidden="1" x14ac:dyDescent="0.2">
      <c r="BC22467" s="6"/>
    </row>
    <row r="22468" spans="55:55" hidden="1" x14ac:dyDescent="0.2">
      <c r="BC22468" s="6"/>
    </row>
    <row r="22469" spans="55:55" hidden="1" x14ac:dyDescent="0.2">
      <c r="BC22469" s="6"/>
    </row>
    <row r="22470" spans="55:55" hidden="1" x14ac:dyDescent="0.2">
      <c r="BC22470" s="6"/>
    </row>
    <row r="22471" spans="55:55" hidden="1" x14ac:dyDescent="0.2">
      <c r="BC22471" s="6"/>
    </row>
    <row r="22472" spans="55:55" hidden="1" x14ac:dyDescent="0.2">
      <c r="BC22472" s="6"/>
    </row>
    <row r="22473" spans="55:55" hidden="1" x14ac:dyDescent="0.2">
      <c r="BC22473" s="6"/>
    </row>
    <row r="22474" spans="55:55" hidden="1" x14ac:dyDescent="0.2">
      <c r="BC22474" s="6"/>
    </row>
    <row r="22475" spans="55:55" hidden="1" x14ac:dyDescent="0.2">
      <c r="BC22475" s="6"/>
    </row>
    <row r="22476" spans="55:55" hidden="1" x14ac:dyDescent="0.2">
      <c r="BC22476" s="6"/>
    </row>
    <row r="22477" spans="55:55" hidden="1" x14ac:dyDescent="0.2">
      <c r="BC22477" s="6"/>
    </row>
    <row r="22478" spans="55:55" hidden="1" x14ac:dyDescent="0.2">
      <c r="BC22478" s="6"/>
    </row>
    <row r="22479" spans="55:55" hidden="1" x14ac:dyDescent="0.2">
      <c r="BC22479" s="6"/>
    </row>
    <row r="22480" spans="55:55" hidden="1" x14ac:dyDescent="0.2">
      <c r="BC22480" s="6"/>
    </row>
    <row r="22481" spans="55:55" hidden="1" x14ac:dyDescent="0.2">
      <c r="BC22481" s="6"/>
    </row>
    <row r="22482" spans="55:55" hidden="1" x14ac:dyDescent="0.2">
      <c r="BC22482" s="6"/>
    </row>
    <row r="22483" spans="55:55" hidden="1" x14ac:dyDescent="0.2">
      <c r="BC22483" s="6"/>
    </row>
    <row r="22484" spans="55:55" hidden="1" x14ac:dyDescent="0.2">
      <c r="BC22484" s="6"/>
    </row>
    <row r="22485" spans="55:55" hidden="1" x14ac:dyDescent="0.2">
      <c r="BC22485" s="6"/>
    </row>
    <row r="22486" spans="55:55" hidden="1" x14ac:dyDescent="0.2">
      <c r="BC22486" s="6"/>
    </row>
    <row r="22487" spans="55:55" hidden="1" x14ac:dyDescent="0.2">
      <c r="BC22487" s="6"/>
    </row>
    <row r="22488" spans="55:55" hidden="1" x14ac:dyDescent="0.2">
      <c r="BC22488" s="6"/>
    </row>
    <row r="22489" spans="55:55" hidden="1" x14ac:dyDescent="0.2">
      <c r="BC22489" s="6"/>
    </row>
    <row r="22490" spans="55:55" hidden="1" x14ac:dyDescent="0.2">
      <c r="BC22490" s="6"/>
    </row>
    <row r="22491" spans="55:55" hidden="1" x14ac:dyDescent="0.2">
      <c r="BC22491" s="6"/>
    </row>
    <row r="22492" spans="55:55" hidden="1" x14ac:dyDescent="0.2">
      <c r="BC22492" s="6"/>
    </row>
    <row r="22493" spans="55:55" hidden="1" x14ac:dyDescent="0.2">
      <c r="BC22493" s="6"/>
    </row>
    <row r="22494" spans="55:55" hidden="1" x14ac:dyDescent="0.2">
      <c r="BC22494" s="6"/>
    </row>
    <row r="22495" spans="55:55" hidden="1" x14ac:dyDescent="0.2">
      <c r="BC22495" s="6"/>
    </row>
    <row r="22496" spans="55:55" hidden="1" x14ac:dyDescent="0.2">
      <c r="BC22496" s="6"/>
    </row>
    <row r="22497" spans="55:55" hidden="1" x14ac:dyDescent="0.2">
      <c r="BC22497" s="6"/>
    </row>
    <row r="22498" spans="55:55" hidden="1" x14ac:dyDescent="0.2">
      <c r="BC22498" s="6"/>
    </row>
    <row r="22499" spans="55:55" hidden="1" x14ac:dyDescent="0.2">
      <c r="BC22499" s="6"/>
    </row>
    <row r="22500" spans="55:55" hidden="1" x14ac:dyDescent="0.2">
      <c r="BC22500" s="6"/>
    </row>
    <row r="22501" spans="55:55" hidden="1" x14ac:dyDescent="0.2">
      <c r="BC22501" s="6"/>
    </row>
    <row r="22502" spans="55:55" hidden="1" x14ac:dyDescent="0.2">
      <c r="BC22502" s="6"/>
    </row>
    <row r="22503" spans="55:55" hidden="1" x14ac:dyDescent="0.2">
      <c r="BC22503" s="6"/>
    </row>
    <row r="22504" spans="55:55" hidden="1" x14ac:dyDescent="0.2">
      <c r="BC22504" s="6"/>
    </row>
    <row r="22505" spans="55:55" hidden="1" x14ac:dyDescent="0.2">
      <c r="BC22505" s="6"/>
    </row>
    <row r="22506" spans="55:55" hidden="1" x14ac:dyDescent="0.2">
      <c r="BC22506" s="6"/>
    </row>
    <row r="22507" spans="55:55" hidden="1" x14ac:dyDescent="0.2">
      <c r="BC22507" s="6"/>
    </row>
    <row r="22508" spans="55:55" hidden="1" x14ac:dyDescent="0.2">
      <c r="BC22508" s="6"/>
    </row>
    <row r="22509" spans="55:55" hidden="1" x14ac:dyDescent="0.2">
      <c r="BC22509" s="6"/>
    </row>
    <row r="22510" spans="55:55" hidden="1" x14ac:dyDescent="0.2">
      <c r="BC22510" s="6"/>
    </row>
    <row r="22511" spans="55:55" hidden="1" x14ac:dyDescent="0.2">
      <c r="BC22511" s="6"/>
    </row>
    <row r="22512" spans="55:55" hidden="1" x14ac:dyDescent="0.2">
      <c r="BC22512" s="6"/>
    </row>
    <row r="22513" spans="55:55" hidden="1" x14ac:dyDescent="0.2">
      <c r="BC22513" s="6"/>
    </row>
    <row r="22514" spans="55:55" hidden="1" x14ac:dyDescent="0.2">
      <c r="BC22514" s="6"/>
    </row>
    <row r="22515" spans="55:55" hidden="1" x14ac:dyDescent="0.2">
      <c r="BC22515" s="6"/>
    </row>
    <row r="22516" spans="55:55" hidden="1" x14ac:dyDescent="0.2">
      <c r="BC22516" s="6"/>
    </row>
    <row r="22517" spans="55:55" hidden="1" x14ac:dyDescent="0.2">
      <c r="BC22517" s="6"/>
    </row>
    <row r="22518" spans="55:55" hidden="1" x14ac:dyDescent="0.2">
      <c r="BC22518" s="6"/>
    </row>
    <row r="22519" spans="55:55" hidden="1" x14ac:dyDescent="0.2">
      <c r="BC22519" s="6"/>
    </row>
    <row r="22520" spans="55:55" hidden="1" x14ac:dyDescent="0.2">
      <c r="BC22520" s="6"/>
    </row>
    <row r="22521" spans="55:55" hidden="1" x14ac:dyDescent="0.2">
      <c r="BC22521" s="6"/>
    </row>
    <row r="22522" spans="55:55" hidden="1" x14ac:dyDescent="0.2">
      <c r="BC22522" s="6"/>
    </row>
    <row r="22523" spans="55:55" hidden="1" x14ac:dyDescent="0.2">
      <c r="BC22523" s="6"/>
    </row>
    <row r="22524" spans="55:55" hidden="1" x14ac:dyDescent="0.2">
      <c r="BC22524" s="6"/>
    </row>
    <row r="22525" spans="55:55" hidden="1" x14ac:dyDescent="0.2">
      <c r="BC22525" s="6"/>
    </row>
    <row r="22526" spans="55:55" hidden="1" x14ac:dyDescent="0.2">
      <c r="BC22526" s="6"/>
    </row>
    <row r="22527" spans="55:55" hidden="1" x14ac:dyDescent="0.2">
      <c r="BC22527" s="6"/>
    </row>
    <row r="22528" spans="55:55" hidden="1" x14ac:dyDescent="0.2">
      <c r="BC22528" s="6"/>
    </row>
    <row r="22529" spans="55:55" hidden="1" x14ac:dyDescent="0.2">
      <c r="BC22529" s="6"/>
    </row>
    <row r="22530" spans="55:55" hidden="1" x14ac:dyDescent="0.2">
      <c r="BC22530" s="6"/>
    </row>
    <row r="22531" spans="55:55" hidden="1" x14ac:dyDescent="0.2">
      <c r="BC22531" s="6"/>
    </row>
    <row r="22532" spans="55:55" hidden="1" x14ac:dyDescent="0.2">
      <c r="BC22532" s="6"/>
    </row>
    <row r="22533" spans="55:55" hidden="1" x14ac:dyDescent="0.2">
      <c r="BC22533" s="6"/>
    </row>
    <row r="22534" spans="55:55" hidden="1" x14ac:dyDescent="0.2">
      <c r="BC22534" s="6"/>
    </row>
    <row r="22535" spans="55:55" hidden="1" x14ac:dyDescent="0.2">
      <c r="BC22535" s="6"/>
    </row>
    <row r="22536" spans="55:55" hidden="1" x14ac:dyDescent="0.2">
      <c r="BC22536" s="6"/>
    </row>
    <row r="22537" spans="55:55" hidden="1" x14ac:dyDescent="0.2">
      <c r="BC22537" s="6"/>
    </row>
    <row r="22538" spans="55:55" hidden="1" x14ac:dyDescent="0.2">
      <c r="BC22538" s="6"/>
    </row>
    <row r="22539" spans="55:55" hidden="1" x14ac:dyDescent="0.2">
      <c r="BC22539" s="6"/>
    </row>
    <row r="22540" spans="55:55" hidden="1" x14ac:dyDescent="0.2">
      <c r="BC22540" s="6"/>
    </row>
    <row r="22541" spans="55:55" hidden="1" x14ac:dyDescent="0.2">
      <c r="BC22541" s="6"/>
    </row>
    <row r="22542" spans="55:55" hidden="1" x14ac:dyDescent="0.2">
      <c r="BC22542" s="6"/>
    </row>
    <row r="22543" spans="55:55" hidden="1" x14ac:dyDescent="0.2">
      <c r="BC22543" s="6"/>
    </row>
    <row r="22544" spans="55:55" hidden="1" x14ac:dyDescent="0.2">
      <c r="BC22544" s="6"/>
    </row>
    <row r="22545" spans="55:55" hidden="1" x14ac:dyDescent="0.2">
      <c r="BC22545" s="6"/>
    </row>
    <row r="22546" spans="55:55" hidden="1" x14ac:dyDescent="0.2">
      <c r="BC22546" s="6"/>
    </row>
    <row r="22547" spans="55:55" hidden="1" x14ac:dyDescent="0.2">
      <c r="BC22547" s="6"/>
    </row>
    <row r="22548" spans="55:55" hidden="1" x14ac:dyDescent="0.2">
      <c r="BC22548" s="6"/>
    </row>
    <row r="22549" spans="55:55" hidden="1" x14ac:dyDescent="0.2">
      <c r="BC22549" s="6"/>
    </row>
    <row r="22550" spans="55:55" hidden="1" x14ac:dyDescent="0.2">
      <c r="BC22550" s="6"/>
    </row>
    <row r="22551" spans="55:55" hidden="1" x14ac:dyDescent="0.2">
      <c r="BC22551" s="6"/>
    </row>
    <row r="22552" spans="55:55" hidden="1" x14ac:dyDescent="0.2">
      <c r="BC22552" s="6"/>
    </row>
    <row r="22553" spans="55:55" hidden="1" x14ac:dyDescent="0.2">
      <c r="BC22553" s="6"/>
    </row>
    <row r="22554" spans="55:55" hidden="1" x14ac:dyDescent="0.2">
      <c r="BC22554" s="6"/>
    </row>
    <row r="22555" spans="55:55" hidden="1" x14ac:dyDescent="0.2">
      <c r="BC22555" s="6"/>
    </row>
    <row r="22556" spans="55:55" hidden="1" x14ac:dyDescent="0.2">
      <c r="BC22556" s="6"/>
    </row>
    <row r="22557" spans="55:55" hidden="1" x14ac:dyDescent="0.2">
      <c r="BC22557" s="6"/>
    </row>
    <row r="22558" spans="55:55" hidden="1" x14ac:dyDescent="0.2">
      <c r="BC22558" s="6"/>
    </row>
    <row r="22559" spans="55:55" hidden="1" x14ac:dyDescent="0.2">
      <c r="BC22559" s="6"/>
    </row>
    <row r="22560" spans="55:55" hidden="1" x14ac:dyDescent="0.2">
      <c r="BC22560" s="6"/>
    </row>
    <row r="22561" spans="55:55" hidden="1" x14ac:dyDescent="0.2">
      <c r="BC22561" s="6"/>
    </row>
    <row r="22562" spans="55:55" hidden="1" x14ac:dyDescent="0.2">
      <c r="BC22562" s="6"/>
    </row>
    <row r="22563" spans="55:55" hidden="1" x14ac:dyDescent="0.2">
      <c r="BC22563" s="6"/>
    </row>
    <row r="22564" spans="55:55" hidden="1" x14ac:dyDescent="0.2">
      <c r="BC22564" s="6"/>
    </row>
    <row r="22565" spans="55:55" hidden="1" x14ac:dyDescent="0.2">
      <c r="BC22565" s="6"/>
    </row>
    <row r="22566" spans="55:55" hidden="1" x14ac:dyDescent="0.2">
      <c r="BC22566" s="6"/>
    </row>
    <row r="22567" spans="55:55" hidden="1" x14ac:dyDescent="0.2">
      <c r="BC22567" s="6"/>
    </row>
    <row r="22568" spans="55:55" hidden="1" x14ac:dyDescent="0.2">
      <c r="BC22568" s="6"/>
    </row>
    <row r="22569" spans="55:55" hidden="1" x14ac:dyDescent="0.2">
      <c r="BC22569" s="6"/>
    </row>
    <row r="22570" spans="55:55" hidden="1" x14ac:dyDescent="0.2">
      <c r="BC22570" s="6"/>
    </row>
    <row r="22571" spans="55:55" hidden="1" x14ac:dyDescent="0.2">
      <c r="BC22571" s="6"/>
    </row>
    <row r="22572" spans="55:55" hidden="1" x14ac:dyDescent="0.2">
      <c r="BC22572" s="6"/>
    </row>
    <row r="22573" spans="55:55" hidden="1" x14ac:dyDescent="0.2">
      <c r="BC22573" s="6"/>
    </row>
    <row r="22574" spans="55:55" hidden="1" x14ac:dyDescent="0.2">
      <c r="BC22574" s="6"/>
    </row>
    <row r="22575" spans="55:55" hidden="1" x14ac:dyDescent="0.2">
      <c r="BC22575" s="6"/>
    </row>
    <row r="22576" spans="55:55" hidden="1" x14ac:dyDescent="0.2">
      <c r="BC22576" s="6"/>
    </row>
    <row r="22577" spans="55:55" hidden="1" x14ac:dyDescent="0.2">
      <c r="BC22577" s="6"/>
    </row>
    <row r="22578" spans="55:55" hidden="1" x14ac:dyDescent="0.2">
      <c r="BC22578" s="6"/>
    </row>
    <row r="22579" spans="55:55" hidden="1" x14ac:dyDescent="0.2">
      <c r="BC22579" s="6"/>
    </row>
    <row r="22580" spans="55:55" hidden="1" x14ac:dyDescent="0.2">
      <c r="BC22580" s="6"/>
    </row>
    <row r="22581" spans="55:55" hidden="1" x14ac:dyDescent="0.2">
      <c r="BC22581" s="6"/>
    </row>
    <row r="22582" spans="55:55" hidden="1" x14ac:dyDescent="0.2">
      <c r="BC22582" s="6"/>
    </row>
    <row r="22583" spans="55:55" hidden="1" x14ac:dyDescent="0.2">
      <c r="BC22583" s="6"/>
    </row>
    <row r="22584" spans="55:55" hidden="1" x14ac:dyDescent="0.2">
      <c r="BC22584" s="6"/>
    </row>
    <row r="22585" spans="55:55" hidden="1" x14ac:dyDescent="0.2">
      <c r="BC22585" s="6"/>
    </row>
    <row r="22586" spans="55:55" hidden="1" x14ac:dyDescent="0.2">
      <c r="BC22586" s="6"/>
    </row>
    <row r="22587" spans="55:55" hidden="1" x14ac:dyDescent="0.2">
      <c r="BC22587" s="6"/>
    </row>
    <row r="22588" spans="55:55" hidden="1" x14ac:dyDescent="0.2">
      <c r="BC22588" s="6"/>
    </row>
    <row r="22589" spans="55:55" hidden="1" x14ac:dyDescent="0.2">
      <c r="BC22589" s="6"/>
    </row>
    <row r="22590" spans="55:55" hidden="1" x14ac:dyDescent="0.2">
      <c r="BC22590" s="6"/>
    </row>
    <row r="22591" spans="55:55" hidden="1" x14ac:dyDescent="0.2">
      <c r="BC22591" s="6"/>
    </row>
    <row r="22592" spans="55:55" hidden="1" x14ac:dyDescent="0.2">
      <c r="BC22592" s="6"/>
    </row>
    <row r="22593" spans="55:55" hidden="1" x14ac:dyDescent="0.2">
      <c r="BC22593" s="6"/>
    </row>
    <row r="22594" spans="55:55" hidden="1" x14ac:dyDescent="0.2">
      <c r="BC22594" s="6"/>
    </row>
    <row r="22595" spans="55:55" hidden="1" x14ac:dyDescent="0.2">
      <c r="BC22595" s="6"/>
    </row>
    <row r="22596" spans="55:55" hidden="1" x14ac:dyDescent="0.2">
      <c r="BC22596" s="6"/>
    </row>
    <row r="22597" spans="55:55" hidden="1" x14ac:dyDescent="0.2">
      <c r="BC22597" s="6"/>
    </row>
    <row r="22598" spans="55:55" hidden="1" x14ac:dyDescent="0.2">
      <c r="BC22598" s="6"/>
    </row>
    <row r="22599" spans="55:55" hidden="1" x14ac:dyDescent="0.2">
      <c r="BC22599" s="6"/>
    </row>
    <row r="22600" spans="55:55" hidden="1" x14ac:dyDescent="0.2">
      <c r="BC22600" s="6"/>
    </row>
    <row r="22601" spans="55:55" hidden="1" x14ac:dyDescent="0.2">
      <c r="BC22601" s="6"/>
    </row>
    <row r="22602" spans="55:55" hidden="1" x14ac:dyDescent="0.2">
      <c r="BC22602" s="6"/>
    </row>
    <row r="22603" spans="55:55" hidden="1" x14ac:dyDescent="0.2">
      <c r="BC22603" s="6"/>
    </row>
    <row r="22604" spans="55:55" hidden="1" x14ac:dyDescent="0.2">
      <c r="BC22604" s="6"/>
    </row>
    <row r="22605" spans="55:55" hidden="1" x14ac:dyDescent="0.2">
      <c r="BC22605" s="6"/>
    </row>
    <row r="22606" spans="55:55" hidden="1" x14ac:dyDescent="0.2">
      <c r="BC22606" s="6"/>
    </row>
    <row r="22607" spans="55:55" hidden="1" x14ac:dyDescent="0.2">
      <c r="BC22607" s="6"/>
    </row>
    <row r="22608" spans="55:55" hidden="1" x14ac:dyDescent="0.2">
      <c r="BC22608" s="6"/>
    </row>
    <row r="22609" spans="55:55" hidden="1" x14ac:dyDescent="0.2">
      <c r="BC22609" s="6"/>
    </row>
    <row r="22610" spans="55:55" hidden="1" x14ac:dyDescent="0.2">
      <c r="BC22610" s="6"/>
    </row>
    <row r="22611" spans="55:55" hidden="1" x14ac:dyDescent="0.2">
      <c r="BC22611" s="6"/>
    </row>
    <row r="22612" spans="55:55" hidden="1" x14ac:dyDescent="0.2">
      <c r="BC22612" s="6"/>
    </row>
    <row r="22613" spans="55:55" hidden="1" x14ac:dyDescent="0.2">
      <c r="BC22613" s="6"/>
    </row>
    <row r="22614" spans="55:55" hidden="1" x14ac:dyDescent="0.2">
      <c r="BC22614" s="6"/>
    </row>
    <row r="22615" spans="55:55" hidden="1" x14ac:dyDescent="0.2">
      <c r="BC22615" s="6"/>
    </row>
    <row r="22616" spans="55:55" hidden="1" x14ac:dyDescent="0.2">
      <c r="BC22616" s="6"/>
    </row>
    <row r="22617" spans="55:55" hidden="1" x14ac:dyDescent="0.2">
      <c r="BC22617" s="6"/>
    </row>
    <row r="22618" spans="55:55" hidden="1" x14ac:dyDescent="0.2">
      <c r="BC22618" s="6"/>
    </row>
    <row r="22619" spans="55:55" hidden="1" x14ac:dyDescent="0.2">
      <c r="BC22619" s="6"/>
    </row>
    <row r="22620" spans="55:55" hidden="1" x14ac:dyDescent="0.2">
      <c r="BC22620" s="6"/>
    </row>
    <row r="22621" spans="55:55" hidden="1" x14ac:dyDescent="0.2">
      <c r="BC22621" s="6"/>
    </row>
    <row r="22622" spans="55:55" hidden="1" x14ac:dyDescent="0.2">
      <c r="BC22622" s="6"/>
    </row>
    <row r="22623" spans="55:55" hidden="1" x14ac:dyDescent="0.2">
      <c r="BC22623" s="6"/>
    </row>
    <row r="22624" spans="55:55" hidden="1" x14ac:dyDescent="0.2">
      <c r="BC22624" s="6"/>
    </row>
    <row r="22625" spans="55:55" hidden="1" x14ac:dyDescent="0.2">
      <c r="BC22625" s="6"/>
    </row>
    <row r="22626" spans="55:55" hidden="1" x14ac:dyDescent="0.2">
      <c r="BC22626" s="6"/>
    </row>
    <row r="22627" spans="55:55" hidden="1" x14ac:dyDescent="0.2">
      <c r="BC22627" s="6"/>
    </row>
    <row r="22628" spans="55:55" hidden="1" x14ac:dyDescent="0.2">
      <c r="BC22628" s="6"/>
    </row>
    <row r="22629" spans="55:55" hidden="1" x14ac:dyDescent="0.2">
      <c r="BC22629" s="6"/>
    </row>
    <row r="22630" spans="55:55" hidden="1" x14ac:dyDescent="0.2">
      <c r="BC22630" s="6"/>
    </row>
    <row r="22631" spans="55:55" hidden="1" x14ac:dyDescent="0.2">
      <c r="BC22631" s="6"/>
    </row>
    <row r="22632" spans="55:55" hidden="1" x14ac:dyDescent="0.2">
      <c r="BC22632" s="6"/>
    </row>
    <row r="22633" spans="55:55" hidden="1" x14ac:dyDescent="0.2">
      <c r="BC22633" s="6"/>
    </row>
    <row r="22634" spans="55:55" hidden="1" x14ac:dyDescent="0.2">
      <c r="BC22634" s="6"/>
    </row>
    <row r="22635" spans="55:55" hidden="1" x14ac:dyDescent="0.2">
      <c r="BC22635" s="6"/>
    </row>
    <row r="22636" spans="55:55" hidden="1" x14ac:dyDescent="0.2">
      <c r="BC22636" s="6"/>
    </row>
    <row r="22637" spans="55:55" hidden="1" x14ac:dyDescent="0.2">
      <c r="BC22637" s="6"/>
    </row>
    <row r="22638" spans="55:55" hidden="1" x14ac:dyDescent="0.2">
      <c r="BC22638" s="6"/>
    </row>
    <row r="22639" spans="55:55" hidden="1" x14ac:dyDescent="0.2">
      <c r="BC22639" s="6"/>
    </row>
    <row r="22640" spans="55:55" hidden="1" x14ac:dyDescent="0.2">
      <c r="BC22640" s="6"/>
    </row>
    <row r="22641" spans="55:55" hidden="1" x14ac:dyDescent="0.2">
      <c r="BC22641" s="6"/>
    </row>
    <row r="22642" spans="55:55" hidden="1" x14ac:dyDescent="0.2">
      <c r="BC22642" s="6"/>
    </row>
    <row r="22643" spans="55:55" hidden="1" x14ac:dyDescent="0.2">
      <c r="BC22643" s="6"/>
    </row>
    <row r="22644" spans="55:55" hidden="1" x14ac:dyDescent="0.2">
      <c r="BC22644" s="6"/>
    </row>
    <row r="22645" spans="55:55" hidden="1" x14ac:dyDescent="0.2">
      <c r="BC22645" s="6"/>
    </row>
    <row r="22646" spans="55:55" hidden="1" x14ac:dyDescent="0.2">
      <c r="BC22646" s="6"/>
    </row>
    <row r="22647" spans="55:55" hidden="1" x14ac:dyDescent="0.2">
      <c r="BC22647" s="6"/>
    </row>
    <row r="22648" spans="55:55" hidden="1" x14ac:dyDescent="0.2">
      <c r="BC22648" s="6"/>
    </row>
    <row r="22649" spans="55:55" hidden="1" x14ac:dyDescent="0.2">
      <c r="BC22649" s="6"/>
    </row>
    <row r="22650" spans="55:55" hidden="1" x14ac:dyDescent="0.2">
      <c r="BC22650" s="6"/>
    </row>
    <row r="22651" spans="55:55" hidden="1" x14ac:dyDescent="0.2">
      <c r="BC22651" s="6"/>
    </row>
    <row r="22652" spans="55:55" hidden="1" x14ac:dyDescent="0.2">
      <c r="BC22652" s="6"/>
    </row>
    <row r="22653" spans="55:55" hidden="1" x14ac:dyDescent="0.2">
      <c r="BC22653" s="6"/>
    </row>
    <row r="22654" spans="55:55" hidden="1" x14ac:dyDescent="0.2">
      <c r="BC22654" s="6"/>
    </row>
    <row r="22655" spans="55:55" hidden="1" x14ac:dyDescent="0.2">
      <c r="BC22655" s="6"/>
    </row>
    <row r="22656" spans="55:55" hidden="1" x14ac:dyDescent="0.2">
      <c r="BC22656" s="6"/>
    </row>
    <row r="22657" spans="55:55" hidden="1" x14ac:dyDescent="0.2">
      <c r="BC22657" s="6"/>
    </row>
    <row r="22658" spans="55:55" hidden="1" x14ac:dyDescent="0.2">
      <c r="BC22658" s="6"/>
    </row>
    <row r="22659" spans="55:55" hidden="1" x14ac:dyDescent="0.2">
      <c r="BC22659" s="6"/>
    </row>
    <row r="22660" spans="55:55" hidden="1" x14ac:dyDescent="0.2">
      <c r="BC22660" s="6"/>
    </row>
    <row r="22661" spans="55:55" hidden="1" x14ac:dyDescent="0.2">
      <c r="BC22661" s="6"/>
    </row>
    <row r="22662" spans="55:55" hidden="1" x14ac:dyDescent="0.2">
      <c r="BC22662" s="6"/>
    </row>
    <row r="22663" spans="55:55" hidden="1" x14ac:dyDescent="0.2">
      <c r="BC22663" s="6"/>
    </row>
    <row r="22664" spans="55:55" hidden="1" x14ac:dyDescent="0.2">
      <c r="BC22664" s="6"/>
    </row>
    <row r="22665" spans="55:55" hidden="1" x14ac:dyDescent="0.2">
      <c r="BC22665" s="6"/>
    </row>
    <row r="22666" spans="55:55" hidden="1" x14ac:dyDescent="0.2">
      <c r="BC22666" s="6"/>
    </row>
    <row r="22667" spans="55:55" hidden="1" x14ac:dyDescent="0.2">
      <c r="BC22667" s="6"/>
    </row>
    <row r="22668" spans="55:55" hidden="1" x14ac:dyDescent="0.2">
      <c r="BC22668" s="6"/>
    </row>
    <row r="22669" spans="55:55" hidden="1" x14ac:dyDescent="0.2">
      <c r="BC22669" s="6"/>
    </row>
    <row r="22670" spans="55:55" hidden="1" x14ac:dyDescent="0.2">
      <c r="BC22670" s="6"/>
    </row>
    <row r="22671" spans="55:55" hidden="1" x14ac:dyDescent="0.2">
      <c r="BC22671" s="6"/>
    </row>
    <row r="22672" spans="55:55" hidden="1" x14ac:dyDescent="0.2">
      <c r="BC22672" s="6"/>
    </row>
    <row r="22673" spans="55:55" hidden="1" x14ac:dyDescent="0.2">
      <c r="BC22673" s="6"/>
    </row>
    <row r="22674" spans="55:55" hidden="1" x14ac:dyDescent="0.2">
      <c r="BC22674" s="6"/>
    </row>
    <row r="22675" spans="55:55" hidden="1" x14ac:dyDescent="0.2">
      <c r="BC22675" s="6"/>
    </row>
    <row r="22676" spans="55:55" hidden="1" x14ac:dyDescent="0.2">
      <c r="BC22676" s="6"/>
    </row>
    <row r="22677" spans="55:55" hidden="1" x14ac:dyDescent="0.2">
      <c r="BC22677" s="6"/>
    </row>
    <row r="22678" spans="55:55" hidden="1" x14ac:dyDescent="0.2">
      <c r="BC22678" s="6"/>
    </row>
    <row r="22679" spans="55:55" hidden="1" x14ac:dyDescent="0.2">
      <c r="BC22679" s="6"/>
    </row>
    <row r="22680" spans="55:55" hidden="1" x14ac:dyDescent="0.2">
      <c r="BC22680" s="6"/>
    </row>
    <row r="22681" spans="55:55" hidden="1" x14ac:dyDescent="0.2">
      <c r="BC22681" s="6"/>
    </row>
    <row r="22682" spans="55:55" hidden="1" x14ac:dyDescent="0.2">
      <c r="BC22682" s="6"/>
    </row>
    <row r="22683" spans="55:55" hidden="1" x14ac:dyDescent="0.2">
      <c r="BC22683" s="6"/>
    </row>
    <row r="22684" spans="55:55" hidden="1" x14ac:dyDescent="0.2">
      <c r="BC22684" s="6"/>
    </row>
    <row r="22685" spans="55:55" hidden="1" x14ac:dyDescent="0.2">
      <c r="BC22685" s="6"/>
    </row>
    <row r="22686" spans="55:55" hidden="1" x14ac:dyDescent="0.2">
      <c r="BC22686" s="6"/>
    </row>
    <row r="22687" spans="55:55" hidden="1" x14ac:dyDescent="0.2">
      <c r="BC22687" s="6"/>
    </row>
    <row r="22688" spans="55:55" hidden="1" x14ac:dyDescent="0.2">
      <c r="BC22688" s="6"/>
    </row>
    <row r="22689" spans="55:55" hidden="1" x14ac:dyDescent="0.2">
      <c r="BC22689" s="6"/>
    </row>
    <row r="22690" spans="55:55" hidden="1" x14ac:dyDescent="0.2">
      <c r="BC22690" s="6"/>
    </row>
    <row r="22691" spans="55:55" hidden="1" x14ac:dyDescent="0.2">
      <c r="BC22691" s="6"/>
    </row>
    <row r="22692" spans="55:55" hidden="1" x14ac:dyDescent="0.2">
      <c r="BC22692" s="6"/>
    </row>
    <row r="22693" spans="55:55" hidden="1" x14ac:dyDescent="0.2">
      <c r="BC22693" s="6"/>
    </row>
    <row r="22694" spans="55:55" hidden="1" x14ac:dyDescent="0.2">
      <c r="BC22694" s="6"/>
    </row>
    <row r="22695" spans="55:55" hidden="1" x14ac:dyDescent="0.2">
      <c r="BC22695" s="6"/>
    </row>
    <row r="22696" spans="55:55" hidden="1" x14ac:dyDescent="0.2">
      <c r="BC22696" s="6"/>
    </row>
    <row r="22697" spans="55:55" hidden="1" x14ac:dyDescent="0.2">
      <c r="BC22697" s="6"/>
    </row>
    <row r="22698" spans="55:55" hidden="1" x14ac:dyDescent="0.2">
      <c r="BC22698" s="6"/>
    </row>
    <row r="22699" spans="55:55" hidden="1" x14ac:dyDescent="0.2">
      <c r="BC22699" s="6"/>
    </row>
    <row r="22700" spans="55:55" hidden="1" x14ac:dyDescent="0.2">
      <c r="BC22700" s="6"/>
    </row>
    <row r="22701" spans="55:55" hidden="1" x14ac:dyDescent="0.2">
      <c r="BC22701" s="6"/>
    </row>
    <row r="22702" spans="55:55" hidden="1" x14ac:dyDescent="0.2">
      <c r="BC22702" s="6"/>
    </row>
    <row r="22703" spans="55:55" hidden="1" x14ac:dyDescent="0.2">
      <c r="BC22703" s="6"/>
    </row>
    <row r="22704" spans="55:55" hidden="1" x14ac:dyDescent="0.2">
      <c r="BC22704" s="6"/>
    </row>
    <row r="22705" spans="55:55" hidden="1" x14ac:dyDescent="0.2">
      <c r="BC22705" s="6"/>
    </row>
    <row r="22706" spans="55:55" hidden="1" x14ac:dyDescent="0.2">
      <c r="BC22706" s="6"/>
    </row>
    <row r="22707" spans="55:55" hidden="1" x14ac:dyDescent="0.2">
      <c r="BC22707" s="6"/>
    </row>
    <row r="22708" spans="55:55" hidden="1" x14ac:dyDescent="0.2">
      <c r="BC22708" s="6"/>
    </row>
    <row r="22709" spans="55:55" hidden="1" x14ac:dyDescent="0.2">
      <c r="BC22709" s="6"/>
    </row>
    <row r="22710" spans="55:55" hidden="1" x14ac:dyDescent="0.2">
      <c r="BC22710" s="6"/>
    </row>
    <row r="22711" spans="55:55" hidden="1" x14ac:dyDescent="0.2">
      <c r="BC22711" s="6"/>
    </row>
    <row r="22712" spans="55:55" hidden="1" x14ac:dyDescent="0.2">
      <c r="BC22712" s="6"/>
    </row>
    <row r="22713" spans="55:55" hidden="1" x14ac:dyDescent="0.2">
      <c r="BC22713" s="6"/>
    </row>
    <row r="22714" spans="55:55" hidden="1" x14ac:dyDescent="0.2">
      <c r="BC22714" s="6"/>
    </row>
    <row r="22715" spans="55:55" hidden="1" x14ac:dyDescent="0.2">
      <c r="BC22715" s="6"/>
    </row>
    <row r="22716" spans="55:55" hidden="1" x14ac:dyDescent="0.2">
      <c r="BC22716" s="6"/>
    </row>
    <row r="22717" spans="55:55" hidden="1" x14ac:dyDescent="0.2">
      <c r="BC22717" s="6"/>
    </row>
    <row r="22718" spans="55:55" hidden="1" x14ac:dyDescent="0.2">
      <c r="BC22718" s="6"/>
    </row>
    <row r="22719" spans="55:55" hidden="1" x14ac:dyDescent="0.2">
      <c r="BC22719" s="6"/>
    </row>
    <row r="22720" spans="55:55" hidden="1" x14ac:dyDescent="0.2">
      <c r="BC22720" s="6"/>
    </row>
    <row r="22721" spans="55:55" hidden="1" x14ac:dyDescent="0.2">
      <c r="BC22721" s="6"/>
    </row>
    <row r="22722" spans="55:55" hidden="1" x14ac:dyDescent="0.2">
      <c r="BC22722" s="6"/>
    </row>
    <row r="22723" spans="55:55" hidden="1" x14ac:dyDescent="0.2">
      <c r="BC22723" s="6"/>
    </row>
    <row r="22724" spans="55:55" hidden="1" x14ac:dyDescent="0.2">
      <c r="BC22724" s="6"/>
    </row>
    <row r="22725" spans="55:55" hidden="1" x14ac:dyDescent="0.2">
      <c r="BC22725" s="6"/>
    </row>
    <row r="22726" spans="55:55" hidden="1" x14ac:dyDescent="0.2">
      <c r="BC22726" s="6"/>
    </row>
    <row r="22727" spans="55:55" hidden="1" x14ac:dyDescent="0.2">
      <c r="BC22727" s="6"/>
    </row>
    <row r="22728" spans="55:55" hidden="1" x14ac:dyDescent="0.2">
      <c r="BC22728" s="6"/>
    </row>
    <row r="22729" spans="55:55" hidden="1" x14ac:dyDescent="0.2">
      <c r="BC22729" s="6"/>
    </row>
    <row r="22730" spans="55:55" hidden="1" x14ac:dyDescent="0.2">
      <c r="BC22730" s="6"/>
    </row>
    <row r="22731" spans="55:55" hidden="1" x14ac:dyDescent="0.2">
      <c r="BC22731" s="6"/>
    </row>
    <row r="22732" spans="55:55" hidden="1" x14ac:dyDescent="0.2">
      <c r="BC22732" s="6"/>
    </row>
    <row r="22733" spans="55:55" hidden="1" x14ac:dyDescent="0.2">
      <c r="BC22733" s="6"/>
    </row>
    <row r="22734" spans="55:55" hidden="1" x14ac:dyDescent="0.2">
      <c r="BC22734" s="6"/>
    </row>
    <row r="22735" spans="55:55" hidden="1" x14ac:dyDescent="0.2">
      <c r="BC22735" s="6"/>
    </row>
    <row r="22736" spans="55:55" hidden="1" x14ac:dyDescent="0.2">
      <c r="BC22736" s="6"/>
    </row>
    <row r="22737" spans="55:55" hidden="1" x14ac:dyDescent="0.2">
      <c r="BC22737" s="6"/>
    </row>
    <row r="22738" spans="55:55" hidden="1" x14ac:dyDescent="0.2">
      <c r="BC22738" s="6"/>
    </row>
    <row r="22739" spans="55:55" hidden="1" x14ac:dyDescent="0.2">
      <c r="BC22739" s="6"/>
    </row>
    <row r="22740" spans="55:55" hidden="1" x14ac:dyDescent="0.2">
      <c r="BC22740" s="6"/>
    </row>
    <row r="22741" spans="55:55" hidden="1" x14ac:dyDescent="0.2">
      <c r="BC22741" s="6"/>
    </row>
    <row r="22742" spans="55:55" hidden="1" x14ac:dyDescent="0.2">
      <c r="BC22742" s="6"/>
    </row>
    <row r="22743" spans="55:55" hidden="1" x14ac:dyDescent="0.2">
      <c r="BC22743" s="6"/>
    </row>
    <row r="22744" spans="55:55" hidden="1" x14ac:dyDescent="0.2">
      <c r="BC22744" s="6"/>
    </row>
    <row r="22745" spans="55:55" hidden="1" x14ac:dyDescent="0.2">
      <c r="BC22745" s="6"/>
    </row>
    <row r="22746" spans="55:55" hidden="1" x14ac:dyDescent="0.2">
      <c r="BC22746" s="6"/>
    </row>
    <row r="22747" spans="55:55" hidden="1" x14ac:dyDescent="0.2">
      <c r="BC22747" s="6"/>
    </row>
    <row r="22748" spans="55:55" hidden="1" x14ac:dyDescent="0.2">
      <c r="BC22748" s="6"/>
    </row>
    <row r="22749" spans="55:55" hidden="1" x14ac:dyDescent="0.2">
      <c r="BC22749" s="6"/>
    </row>
    <row r="22750" spans="55:55" hidden="1" x14ac:dyDescent="0.2">
      <c r="BC22750" s="6"/>
    </row>
    <row r="22751" spans="55:55" hidden="1" x14ac:dyDescent="0.2">
      <c r="BC22751" s="6"/>
    </row>
    <row r="22752" spans="55:55" hidden="1" x14ac:dyDescent="0.2">
      <c r="BC22752" s="6"/>
    </row>
    <row r="22753" spans="55:55" hidden="1" x14ac:dyDescent="0.2">
      <c r="BC22753" s="6"/>
    </row>
    <row r="22754" spans="55:55" hidden="1" x14ac:dyDescent="0.2">
      <c r="BC22754" s="6"/>
    </row>
    <row r="22755" spans="55:55" hidden="1" x14ac:dyDescent="0.2">
      <c r="BC22755" s="6"/>
    </row>
    <row r="22756" spans="55:55" hidden="1" x14ac:dyDescent="0.2">
      <c r="BC22756" s="6"/>
    </row>
    <row r="22757" spans="55:55" hidden="1" x14ac:dyDescent="0.2">
      <c r="BC22757" s="6"/>
    </row>
    <row r="22758" spans="55:55" hidden="1" x14ac:dyDescent="0.2">
      <c r="BC22758" s="6"/>
    </row>
    <row r="22759" spans="55:55" hidden="1" x14ac:dyDescent="0.2">
      <c r="BC22759" s="6"/>
    </row>
    <row r="22760" spans="55:55" hidden="1" x14ac:dyDescent="0.2">
      <c r="BC22760" s="6"/>
    </row>
    <row r="22761" spans="55:55" hidden="1" x14ac:dyDescent="0.2">
      <c r="BC22761" s="6"/>
    </row>
    <row r="22762" spans="55:55" hidden="1" x14ac:dyDescent="0.2">
      <c r="BC22762" s="6"/>
    </row>
    <row r="22763" spans="55:55" hidden="1" x14ac:dyDescent="0.2">
      <c r="BC22763" s="6"/>
    </row>
    <row r="22764" spans="55:55" hidden="1" x14ac:dyDescent="0.2">
      <c r="BC22764" s="6"/>
    </row>
    <row r="22765" spans="55:55" hidden="1" x14ac:dyDescent="0.2">
      <c r="BC22765" s="6"/>
    </row>
    <row r="22766" spans="55:55" hidden="1" x14ac:dyDescent="0.2">
      <c r="BC22766" s="6"/>
    </row>
    <row r="22767" spans="55:55" hidden="1" x14ac:dyDescent="0.2">
      <c r="BC22767" s="6"/>
    </row>
    <row r="22768" spans="55:55" hidden="1" x14ac:dyDescent="0.2">
      <c r="BC22768" s="6"/>
    </row>
    <row r="22769" spans="55:55" hidden="1" x14ac:dyDescent="0.2">
      <c r="BC22769" s="6"/>
    </row>
    <row r="22770" spans="55:55" hidden="1" x14ac:dyDescent="0.2">
      <c r="BC22770" s="6"/>
    </row>
    <row r="22771" spans="55:55" hidden="1" x14ac:dyDescent="0.2">
      <c r="BC22771" s="6"/>
    </row>
    <row r="22772" spans="55:55" hidden="1" x14ac:dyDescent="0.2">
      <c r="BC22772" s="6"/>
    </row>
    <row r="22773" spans="55:55" hidden="1" x14ac:dyDescent="0.2">
      <c r="BC22773" s="6"/>
    </row>
    <row r="22774" spans="55:55" hidden="1" x14ac:dyDescent="0.2">
      <c r="BC22774" s="6"/>
    </row>
    <row r="22775" spans="55:55" hidden="1" x14ac:dyDescent="0.2">
      <c r="BC22775" s="6"/>
    </row>
    <row r="22776" spans="55:55" hidden="1" x14ac:dyDescent="0.2">
      <c r="BC22776" s="6"/>
    </row>
    <row r="22777" spans="55:55" hidden="1" x14ac:dyDescent="0.2">
      <c r="BC22777" s="6"/>
    </row>
    <row r="22778" spans="55:55" hidden="1" x14ac:dyDescent="0.2">
      <c r="BC22778" s="6"/>
    </row>
    <row r="22779" spans="55:55" hidden="1" x14ac:dyDescent="0.2">
      <c r="BC22779" s="6"/>
    </row>
    <row r="22780" spans="55:55" hidden="1" x14ac:dyDescent="0.2">
      <c r="BC22780" s="6"/>
    </row>
    <row r="22781" spans="55:55" hidden="1" x14ac:dyDescent="0.2">
      <c r="BC22781" s="6"/>
    </row>
    <row r="22782" spans="55:55" hidden="1" x14ac:dyDescent="0.2">
      <c r="BC22782" s="6"/>
    </row>
    <row r="22783" spans="55:55" hidden="1" x14ac:dyDescent="0.2">
      <c r="BC22783" s="6"/>
    </row>
    <row r="22784" spans="55:55" hidden="1" x14ac:dyDescent="0.2">
      <c r="BC22784" s="6"/>
    </row>
    <row r="22785" spans="55:55" hidden="1" x14ac:dyDescent="0.2">
      <c r="BC22785" s="6"/>
    </row>
    <row r="22786" spans="55:55" hidden="1" x14ac:dyDescent="0.2">
      <c r="BC22786" s="6"/>
    </row>
    <row r="22787" spans="55:55" hidden="1" x14ac:dyDescent="0.2">
      <c r="BC22787" s="6"/>
    </row>
    <row r="22788" spans="55:55" hidden="1" x14ac:dyDescent="0.2">
      <c r="BC22788" s="6"/>
    </row>
    <row r="22789" spans="55:55" hidden="1" x14ac:dyDescent="0.2">
      <c r="BC22789" s="6"/>
    </row>
    <row r="22790" spans="55:55" hidden="1" x14ac:dyDescent="0.2">
      <c r="BC22790" s="6"/>
    </row>
    <row r="22791" spans="55:55" hidden="1" x14ac:dyDescent="0.2">
      <c r="BC22791" s="6"/>
    </row>
    <row r="22792" spans="55:55" hidden="1" x14ac:dyDescent="0.2">
      <c r="BC22792" s="6"/>
    </row>
    <row r="22793" spans="55:55" hidden="1" x14ac:dyDescent="0.2">
      <c r="BC22793" s="6"/>
    </row>
    <row r="22794" spans="55:55" hidden="1" x14ac:dyDescent="0.2">
      <c r="BC22794" s="6"/>
    </row>
    <row r="22795" spans="55:55" hidden="1" x14ac:dyDescent="0.2">
      <c r="BC22795" s="6"/>
    </row>
    <row r="22796" spans="55:55" hidden="1" x14ac:dyDescent="0.2">
      <c r="BC22796" s="6"/>
    </row>
    <row r="22797" spans="55:55" hidden="1" x14ac:dyDescent="0.2">
      <c r="BC22797" s="6"/>
    </row>
    <row r="22798" spans="55:55" hidden="1" x14ac:dyDescent="0.2">
      <c r="BC22798" s="6"/>
    </row>
    <row r="22799" spans="55:55" hidden="1" x14ac:dyDescent="0.2">
      <c r="BC22799" s="6"/>
    </row>
    <row r="22800" spans="55:55" hidden="1" x14ac:dyDescent="0.2">
      <c r="BC22800" s="6"/>
    </row>
    <row r="22801" spans="55:55" hidden="1" x14ac:dyDescent="0.2">
      <c r="BC22801" s="6"/>
    </row>
    <row r="22802" spans="55:55" hidden="1" x14ac:dyDescent="0.2">
      <c r="BC22802" s="6"/>
    </row>
    <row r="22803" spans="55:55" hidden="1" x14ac:dyDescent="0.2">
      <c r="BC22803" s="6"/>
    </row>
    <row r="22804" spans="55:55" hidden="1" x14ac:dyDescent="0.2">
      <c r="BC22804" s="6"/>
    </row>
    <row r="22805" spans="55:55" hidden="1" x14ac:dyDescent="0.2">
      <c r="BC22805" s="6"/>
    </row>
    <row r="22806" spans="55:55" hidden="1" x14ac:dyDescent="0.2">
      <c r="BC22806" s="6"/>
    </row>
    <row r="22807" spans="55:55" hidden="1" x14ac:dyDescent="0.2">
      <c r="BC22807" s="6"/>
    </row>
    <row r="22808" spans="55:55" hidden="1" x14ac:dyDescent="0.2">
      <c r="BC22808" s="6"/>
    </row>
    <row r="22809" spans="55:55" hidden="1" x14ac:dyDescent="0.2">
      <c r="BC22809" s="6"/>
    </row>
    <row r="22810" spans="55:55" hidden="1" x14ac:dyDescent="0.2">
      <c r="BC22810" s="6"/>
    </row>
    <row r="22811" spans="55:55" hidden="1" x14ac:dyDescent="0.2">
      <c r="BC22811" s="6"/>
    </row>
    <row r="22812" spans="55:55" hidden="1" x14ac:dyDescent="0.2">
      <c r="BC22812" s="6"/>
    </row>
    <row r="22813" spans="55:55" hidden="1" x14ac:dyDescent="0.2">
      <c r="BC22813" s="6"/>
    </row>
    <row r="22814" spans="55:55" hidden="1" x14ac:dyDescent="0.2">
      <c r="BC22814" s="6"/>
    </row>
    <row r="22815" spans="55:55" hidden="1" x14ac:dyDescent="0.2">
      <c r="BC22815" s="6"/>
    </row>
    <row r="22816" spans="55:55" hidden="1" x14ac:dyDescent="0.2">
      <c r="BC22816" s="6"/>
    </row>
    <row r="22817" spans="55:55" hidden="1" x14ac:dyDescent="0.2">
      <c r="BC22817" s="6"/>
    </row>
    <row r="22818" spans="55:55" hidden="1" x14ac:dyDescent="0.2">
      <c r="BC22818" s="6"/>
    </row>
    <row r="22819" spans="55:55" hidden="1" x14ac:dyDescent="0.2">
      <c r="BC22819" s="6"/>
    </row>
    <row r="22820" spans="55:55" hidden="1" x14ac:dyDescent="0.2">
      <c r="BC22820" s="6"/>
    </row>
    <row r="22821" spans="55:55" hidden="1" x14ac:dyDescent="0.2">
      <c r="BC22821" s="6"/>
    </row>
    <row r="22822" spans="55:55" hidden="1" x14ac:dyDescent="0.2">
      <c r="BC22822" s="6"/>
    </row>
    <row r="22823" spans="55:55" hidden="1" x14ac:dyDescent="0.2">
      <c r="BC22823" s="6"/>
    </row>
    <row r="22824" spans="55:55" hidden="1" x14ac:dyDescent="0.2">
      <c r="BC22824" s="6"/>
    </row>
    <row r="22825" spans="55:55" hidden="1" x14ac:dyDescent="0.2">
      <c r="BC22825" s="6"/>
    </row>
    <row r="22826" spans="55:55" hidden="1" x14ac:dyDescent="0.2">
      <c r="BC22826" s="6"/>
    </row>
    <row r="22827" spans="55:55" hidden="1" x14ac:dyDescent="0.2">
      <c r="BC22827" s="6"/>
    </row>
    <row r="22828" spans="55:55" hidden="1" x14ac:dyDescent="0.2">
      <c r="BC22828" s="6"/>
    </row>
    <row r="22829" spans="55:55" hidden="1" x14ac:dyDescent="0.2">
      <c r="BC22829" s="6"/>
    </row>
    <row r="22830" spans="55:55" hidden="1" x14ac:dyDescent="0.2">
      <c r="BC22830" s="6"/>
    </row>
    <row r="22831" spans="55:55" hidden="1" x14ac:dyDescent="0.2">
      <c r="BC22831" s="6"/>
    </row>
    <row r="22832" spans="55:55" hidden="1" x14ac:dyDescent="0.2">
      <c r="BC22832" s="6"/>
    </row>
    <row r="22833" spans="55:55" hidden="1" x14ac:dyDescent="0.2">
      <c r="BC22833" s="6"/>
    </row>
    <row r="22834" spans="55:55" hidden="1" x14ac:dyDescent="0.2">
      <c r="BC22834" s="6"/>
    </row>
    <row r="22835" spans="55:55" hidden="1" x14ac:dyDescent="0.2">
      <c r="BC22835" s="6"/>
    </row>
    <row r="22836" spans="55:55" hidden="1" x14ac:dyDescent="0.2">
      <c r="BC22836" s="6"/>
    </row>
    <row r="22837" spans="55:55" hidden="1" x14ac:dyDescent="0.2">
      <c r="BC22837" s="6"/>
    </row>
    <row r="22838" spans="55:55" hidden="1" x14ac:dyDescent="0.2">
      <c r="BC22838" s="6"/>
    </row>
    <row r="22839" spans="55:55" hidden="1" x14ac:dyDescent="0.2">
      <c r="BC22839" s="6"/>
    </row>
    <row r="22840" spans="55:55" hidden="1" x14ac:dyDescent="0.2">
      <c r="BC22840" s="6"/>
    </row>
    <row r="22841" spans="55:55" hidden="1" x14ac:dyDescent="0.2">
      <c r="BC22841" s="6"/>
    </row>
    <row r="22842" spans="55:55" hidden="1" x14ac:dyDescent="0.2">
      <c r="BC22842" s="6"/>
    </row>
    <row r="22843" spans="55:55" hidden="1" x14ac:dyDescent="0.2">
      <c r="BC22843" s="6"/>
    </row>
    <row r="22844" spans="55:55" hidden="1" x14ac:dyDescent="0.2">
      <c r="BC22844" s="6"/>
    </row>
    <row r="22845" spans="55:55" hidden="1" x14ac:dyDescent="0.2">
      <c r="BC22845" s="6"/>
    </row>
    <row r="22846" spans="55:55" hidden="1" x14ac:dyDescent="0.2">
      <c r="BC22846" s="6"/>
    </row>
    <row r="22847" spans="55:55" hidden="1" x14ac:dyDescent="0.2">
      <c r="BC22847" s="6"/>
    </row>
    <row r="22848" spans="55:55" hidden="1" x14ac:dyDescent="0.2">
      <c r="BC22848" s="6"/>
    </row>
    <row r="22849" spans="55:55" hidden="1" x14ac:dyDescent="0.2">
      <c r="BC22849" s="6"/>
    </row>
    <row r="22850" spans="55:55" hidden="1" x14ac:dyDescent="0.2">
      <c r="BC22850" s="6"/>
    </row>
    <row r="22851" spans="55:55" hidden="1" x14ac:dyDescent="0.2">
      <c r="BC22851" s="6"/>
    </row>
    <row r="22852" spans="55:55" hidden="1" x14ac:dyDescent="0.2">
      <c r="BC22852" s="6"/>
    </row>
    <row r="22853" spans="55:55" hidden="1" x14ac:dyDescent="0.2">
      <c r="BC22853" s="6"/>
    </row>
    <row r="22854" spans="55:55" hidden="1" x14ac:dyDescent="0.2">
      <c r="BC22854" s="6"/>
    </row>
    <row r="22855" spans="55:55" hidden="1" x14ac:dyDescent="0.2">
      <c r="BC22855" s="6"/>
    </row>
    <row r="22856" spans="55:55" hidden="1" x14ac:dyDescent="0.2">
      <c r="BC22856" s="6"/>
    </row>
    <row r="22857" spans="55:55" hidden="1" x14ac:dyDescent="0.2">
      <c r="BC22857" s="6"/>
    </row>
    <row r="22858" spans="55:55" hidden="1" x14ac:dyDescent="0.2">
      <c r="BC22858" s="6"/>
    </row>
    <row r="22859" spans="55:55" hidden="1" x14ac:dyDescent="0.2">
      <c r="BC22859" s="6"/>
    </row>
    <row r="22860" spans="55:55" hidden="1" x14ac:dyDescent="0.2">
      <c r="BC22860" s="6"/>
    </row>
    <row r="22861" spans="55:55" hidden="1" x14ac:dyDescent="0.2">
      <c r="BC22861" s="6"/>
    </row>
    <row r="22862" spans="55:55" hidden="1" x14ac:dyDescent="0.2">
      <c r="BC22862" s="6"/>
    </row>
    <row r="22863" spans="55:55" hidden="1" x14ac:dyDescent="0.2">
      <c r="BC22863" s="6"/>
    </row>
    <row r="22864" spans="55:55" hidden="1" x14ac:dyDescent="0.2">
      <c r="BC22864" s="6"/>
    </row>
    <row r="22865" spans="55:55" hidden="1" x14ac:dyDescent="0.2">
      <c r="BC22865" s="6"/>
    </row>
    <row r="22866" spans="55:55" hidden="1" x14ac:dyDescent="0.2">
      <c r="BC22866" s="6"/>
    </row>
    <row r="22867" spans="55:55" hidden="1" x14ac:dyDescent="0.2">
      <c r="BC22867" s="6"/>
    </row>
    <row r="22868" spans="55:55" hidden="1" x14ac:dyDescent="0.2">
      <c r="BC22868" s="6"/>
    </row>
    <row r="22869" spans="55:55" hidden="1" x14ac:dyDescent="0.2">
      <c r="BC22869" s="6"/>
    </row>
    <row r="22870" spans="55:55" hidden="1" x14ac:dyDescent="0.2">
      <c r="BC22870" s="6"/>
    </row>
    <row r="22871" spans="55:55" hidden="1" x14ac:dyDescent="0.2">
      <c r="BC22871" s="6"/>
    </row>
    <row r="22872" spans="55:55" hidden="1" x14ac:dyDescent="0.2">
      <c r="BC22872" s="6"/>
    </row>
    <row r="22873" spans="55:55" hidden="1" x14ac:dyDescent="0.2">
      <c r="BC22873" s="6"/>
    </row>
    <row r="22874" spans="55:55" hidden="1" x14ac:dyDescent="0.2">
      <c r="BC22874" s="6"/>
    </row>
    <row r="22875" spans="55:55" hidden="1" x14ac:dyDescent="0.2">
      <c r="BC22875" s="6"/>
    </row>
    <row r="22876" spans="55:55" hidden="1" x14ac:dyDescent="0.2">
      <c r="BC22876" s="6"/>
    </row>
    <row r="22877" spans="55:55" hidden="1" x14ac:dyDescent="0.2">
      <c r="BC22877" s="6"/>
    </row>
    <row r="22878" spans="55:55" hidden="1" x14ac:dyDescent="0.2">
      <c r="BC22878" s="6"/>
    </row>
    <row r="22879" spans="55:55" hidden="1" x14ac:dyDescent="0.2">
      <c r="BC22879" s="6"/>
    </row>
    <row r="22880" spans="55:55" hidden="1" x14ac:dyDescent="0.2">
      <c r="BC22880" s="6"/>
    </row>
    <row r="22881" spans="55:55" hidden="1" x14ac:dyDescent="0.2">
      <c r="BC22881" s="6"/>
    </row>
    <row r="22882" spans="55:55" hidden="1" x14ac:dyDescent="0.2">
      <c r="BC22882" s="6"/>
    </row>
    <row r="22883" spans="55:55" hidden="1" x14ac:dyDescent="0.2">
      <c r="BC22883" s="6"/>
    </row>
    <row r="22884" spans="55:55" hidden="1" x14ac:dyDescent="0.2">
      <c r="BC22884" s="6"/>
    </row>
    <row r="22885" spans="55:55" hidden="1" x14ac:dyDescent="0.2">
      <c r="BC22885" s="6"/>
    </row>
    <row r="22886" spans="55:55" hidden="1" x14ac:dyDescent="0.2">
      <c r="BC22886" s="6"/>
    </row>
    <row r="22887" spans="55:55" hidden="1" x14ac:dyDescent="0.2">
      <c r="BC22887" s="6"/>
    </row>
    <row r="22888" spans="55:55" hidden="1" x14ac:dyDescent="0.2">
      <c r="BC22888" s="6"/>
    </row>
    <row r="22889" spans="55:55" hidden="1" x14ac:dyDescent="0.2">
      <c r="BC22889" s="6"/>
    </row>
    <row r="22890" spans="55:55" hidden="1" x14ac:dyDescent="0.2">
      <c r="BC22890" s="6"/>
    </row>
    <row r="22891" spans="55:55" hidden="1" x14ac:dyDescent="0.2">
      <c r="BC22891" s="6"/>
    </row>
    <row r="22892" spans="55:55" hidden="1" x14ac:dyDescent="0.2">
      <c r="BC22892" s="6"/>
    </row>
    <row r="22893" spans="55:55" hidden="1" x14ac:dyDescent="0.2">
      <c r="BC22893" s="6"/>
    </row>
    <row r="22894" spans="55:55" hidden="1" x14ac:dyDescent="0.2">
      <c r="BC22894" s="6"/>
    </row>
    <row r="22895" spans="55:55" hidden="1" x14ac:dyDescent="0.2">
      <c r="BC22895" s="6"/>
    </row>
    <row r="22896" spans="55:55" hidden="1" x14ac:dyDescent="0.2">
      <c r="BC22896" s="6"/>
    </row>
    <row r="22897" spans="55:55" hidden="1" x14ac:dyDescent="0.2">
      <c r="BC22897" s="6"/>
    </row>
    <row r="22898" spans="55:55" hidden="1" x14ac:dyDescent="0.2">
      <c r="BC22898" s="6"/>
    </row>
    <row r="22899" spans="55:55" hidden="1" x14ac:dyDescent="0.2">
      <c r="BC22899" s="6"/>
    </row>
    <row r="22900" spans="55:55" hidden="1" x14ac:dyDescent="0.2">
      <c r="BC22900" s="6"/>
    </row>
    <row r="22901" spans="55:55" hidden="1" x14ac:dyDescent="0.2">
      <c r="BC22901" s="6"/>
    </row>
    <row r="22902" spans="55:55" hidden="1" x14ac:dyDescent="0.2">
      <c r="BC22902" s="6"/>
    </row>
    <row r="22903" spans="55:55" hidden="1" x14ac:dyDescent="0.2">
      <c r="BC22903" s="6"/>
    </row>
    <row r="22904" spans="55:55" hidden="1" x14ac:dyDescent="0.2">
      <c r="BC22904" s="6"/>
    </row>
    <row r="22905" spans="55:55" hidden="1" x14ac:dyDescent="0.2">
      <c r="BC22905" s="6"/>
    </row>
    <row r="22906" spans="55:55" hidden="1" x14ac:dyDescent="0.2">
      <c r="BC22906" s="6"/>
    </row>
    <row r="22907" spans="55:55" hidden="1" x14ac:dyDescent="0.2">
      <c r="BC22907" s="6"/>
    </row>
    <row r="22908" spans="55:55" hidden="1" x14ac:dyDescent="0.2">
      <c r="BC22908" s="6"/>
    </row>
    <row r="22909" spans="55:55" hidden="1" x14ac:dyDescent="0.2">
      <c r="BC22909" s="6"/>
    </row>
    <row r="22910" spans="55:55" hidden="1" x14ac:dyDescent="0.2">
      <c r="BC22910" s="6"/>
    </row>
    <row r="22911" spans="55:55" hidden="1" x14ac:dyDescent="0.2">
      <c r="BC22911" s="6"/>
    </row>
    <row r="22912" spans="55:55" hidden="1" x14ac:dyDescent="0.2">
      <c r="BC22912" s="6"/>
    </row>
    <row r="22913" spans="55:55" hidden="1" x14ac:dyDescent="0.2">
      <c r="BC22913" s="6"/>
    </row>
    <row r="22914" spans="55:55" hidden="1" x14ac:dyDescent="0.2">
      <c r="BC22914" s="6"/>
    </row>
    <row r="22915" spans="55:55" hidden="1" x14ac:dyDescent="0.2">
      <c r="BC22915" s="6"/>
    </row>
    <row r="22916" spans="55:55" hidden="1" x14ac:dyDescent="0.2">
      <c r="BC22916" s="6"/>
    </row>
    <row r="22917" spans="55:55" hidden="1" x14ac:dyDescent="0.2">
      <c r="BC22917" s="6"/>
    </row>
    <row r="22918" spans="55:55" hidden="1" x14ac:dyDescent="0.2">
      <c r="BC22918" s="6"/>
    </row>
    <row r="22919" spans="55:55" hidden="1" x14ac:dyDescent="0.2">
      <c r="BC22919" s="6"/>
    </row>
    <row r="22920" spans="55:55" hidden="1" x14ac:dyDescent="0.2">
      <c r="BC22920" s="6"/>
    </row>
    <row r="22921" spans="55:55" hidden="1" x14ac:dyDescent="0.2">
      <c r="BC22921" s="6"/>
    </row>
    <row r="22922" spans="55:55" hidden="1" x14ac:dyDescent="0.2">
      <c r="BC22922" s="6"/>
    </row>
    <row r="22923" spans="55:55" hidden="1" x14ac:dyDescent="0.2">
      <c r="BC22923" s="6"/>
    </row>
    <row r="22924" spans="55:55" hidden="1" x14ac:dyDescent="0.2">
      <c r="BC22924" s="6"/>
    </row>
    <row r="22925" spans="55:55" hidden="1" x14ac:dyDescent="0.2">
      <c r="BC22925" s="6"/>
    </row>
    <row r="22926" spans="55:55" hidden="1" x14ac:dyDescent="0.2">
      <c r="BC22926" s="6"/>
    </row>
    <row r="22927" spans="55:55" hidden="1" x14ac:dyDescent="0.2">
      <c r="BC22927" s="6"/>
    </row>
    <row r="22928" spans="55:55" hidden="1" x14ac:dyDescent="0.2">
      <c r="BC22928" s="6"/>
    </row>
    <row r="22929" spans="55:55" hidden="1" x14ac:dyDescent="0.2">
      <c r="BC22929" s="6"/>
    </row>
    <row r="22930" spans="55:55" hidden="1" x14ac:dyDescent="0.2">
      <c r="BC22930" s="6"/>
    </row>
    <row r="22931" spans="55:55" hidden="1" x14ac:dyDescent="0.2">
      <c r="BC22931" s="6"/>
    </row>
    <row r="22932" spans="55:55" hidden="1" x14ac:dyDescent="0.2">
      <c r="BC22932" s="6"/>
    </row>
    <row r="22933" spans="55:55" hidden="1" x14ac:dyDescent="0.2">
      <c r="BC22933" s="6"/>
    </row>
    <row r="22934" spans="55:55" hidden="1" x14ac:dyDescent="0.2">
      <c r="BC22934" s="6"/>
    </row>
    <row r="22935" spans="55:55" hidden="1" x14ac:dyDescent="0.2">
      <c r="BC22935" s="6"/>
    </row>
    <row r="22936" spans="55:55" hidden="1" x14ac:dyDescent="0.2">
      <c r="BC22936" s="6"/>
    </row>
    <row r="22937" spans="55:55" hidden="1" x14ac:dyDescent="0.2">
      <c r="BC22937" s="6"/>
    </row>
    <row r="22938" spans="55:55" hidden="1" x14ac:dyDescent="0.2">
      <c r="BC22938" s="6"/>
    </row>
    <row r="22939" spans="55:55" hidden="1" x14ac:dyDescent="0.2">
      <c r="BC22939" s="6"/>
    </row>
    <row r="22940" spans="55:55" hidden="1" x14ac:dyDescent="0.2">
      <c r="BC22940" s="6"/>
    </row>
    <row r="22941" spans="55:55" hidden="1" x14ac:dyDescent="0.2">
      <c r="BC22941" s="6"/>
    </row>
    <row r="22942" spans="55:55" hidden="1" x14ac:dyDescent="0.2">
      <c r="BC22942" s="6"/>
    </row>
    <row r="22943" spans="55:55" hidden="1" x14ac:dyDescent="0.2">
      <c r="BC22943" s="6"/>
    </row>
    <row r="22944" spans="55:55" hidden="1" x14ac:dyDescent="0.2">
      <c r="BC22944" s="6"/>
    </row>
    <row r="22945" spans="55:55" hidden="1" x14ac:dyDescent="0.2">
      <c r="BC22945" s="6"/>
    </row>
    <row r="22946" spans="55:55" hidden="1" x14ac:dyDescent="0.2">
      <c r="BC22946" s="6"/>
    </row>
    <row r="22947" spans="55:55" hidden="1" x14ac:dyDescent="0.2">
      <c r="BC22947" s="6"/>
    </row>
    <row r="22948" spans="55:55" hidden="1" x14ac:dyDescent="0.2">
      <c r="BC22948" s="6"/>
    </row>
    <row r="22949" spans="55:55" hidden="1" x14ac:dyDescent="0.2">
      <c r="BC22949" s="6"/>
    </row>
    <row r="22950" spans="55:55" hidden="1" x14ac:dyDescent="0.2">
      <c r="BC22950" s="6"/>
    </row>
    <row r="22951" spans="55:55" hidden="1" x14ac:dyDescent="0.2">
      <c r="BC22951" s="6"/>
    </row>
    <row r="22952" spans="55:55" hidden="1" x14ac:dyDescent="0.2">
      <c r="BC22952" s="6"/>
    </row>
    <row r="22953" spans="55:55" hidden="1" x14ac:dyDescent="0.2">
      <c r="BC22953" s="6"/>
    </row>
    <row r="22954" spans="55:55" hidden="1" x14ac:dyDescent="0.2">
      <c r="BC22954" s="6"/>
    </row>
    <row r="22955" spans="55:55" hidden="1" x14ac:dyDescent="0.2">
      <c r="BC22955" s="6"/>
    </row>
    <row r="22956" spans="55:55" hidden="1" x14ac:dyDescent="0.2">
      <c r="BC22956" s="6"/>
    </row>
    <row r="22957" spans="55:55" hidden="1" x14ac:dyDescent="0.2">
      <c r="BC22957" s="6"/>
    </row>
    <row r="22958" spans="55:55" hidden="1" x14ac:dyDescent="0.2">
      <c r="BC22958" s="6"/>
    </row>
    <row r="22959" spans="55:55" hidden="1" x14ac:dyDescent="0.2">
      <c r="BC22959" s="6"/>
    </row>
    <row r="22960" spans="55:55" hidden="1" x14ac:dyDescent="0.2">
      <c r="BC22960" s="6"/>
    </row>
    <row r="22961" spans="55:55" hidden="1" x14ac:dyDescent="0.2">
      <c r="BC22961" s="6"/>
    </row>
    <row r="22962" spans="55:55" hidden="1" x14ac:dyDescent="0.2">
      <c r="BC22962" s="6"/>
    </row>
    <row r="22963" spans="55:55" hidden="1" x14ac:dyDescent="0.2">
      <c r="BC22963" s="6"/>
    </row>
    <row r="22964" spans="55:55" hidden="1" x14ac:dyDescent="0.2">
      <c r="BC22964" s="6"/>
    </row>
    <row r="22965" spans="55:55" hidden="1" x14ac:dyDescent="0.2">
      <c r="BC22965" s="6"/>
    </row>
    <row r="22966" spans="55:55" hidden="1" x14ac:dyDescent="0.2">
      <c r="BC22966" s="6"/>
    </row>
    <row r="22967" spans="55:55" hidden="1" x14ac:dyDescent="0.2">
      <c r="BC22967" s="6"/>
    </row>
    <row r="22968" spans="55:55" hidden="1" x14ac:dyDescent="0.2">
      <c r="BC22968" s="6"/>
    </row>
    <row r="22969" spans="55:55" hidden="1" x14ac:dyDescent="0.2">
      <c r="BC22969" s="6"/>
    </row>
    <row r="22970" spans="55:55" hidden="1" x14ac:dyDescent="0.2">
      <c r="BC22970" s="6"/>
    </row>
    <row r="22971" spans="55:55" hidden="1" x14ac:dyDescent="0.2">
      <c r="BC22971" s="6"/>
    </row>
    <row r="22972" spans="55:55" hidden="1" x14ac:dyDescent="0.2">
      <c r="BC22972" s="6"/>
    </row>
    <row r="22973" spans="55:55" hidden="1" x14ac:dyDescent="0.2">
      <c r="BC22973" s="6"/>
    </row>
    <row r="22974" spans="55:55" hidden="1" x14ac:dyDescent="0.2">
      <c r="BC22974" s="6"/>
    </row>
    <row r="22975" spans="55:55" hidden="1" x14ac:dyDescent="0.2">
      <c r="BC22975" s="6"/>
    </row>
    <row r="22976" spans="55:55" hidden="1" x14ac:dyDescent="0.2">
      <c r="BC22976" s="6"/>
    </row>
    <row r="22977" spans="55:55" hidden="1" x14ac:dyDescent="0.2">
      <c r="BC22977" s="6"/>
    </row>
    <row r="22978" spans="55:55" hidden="1" x14ac:dyDescent="0.2">
      <c r="BC22978" s="6"/>
    </row>
    <row r="22979" spans="55:55" hidden="1" x14ac:dyDescent="0.2">
      <c r="BC22979" s="6"/>
    </row>
    <row r="22980" spans="55:55" hidden="1" x14ac:dyDescent="0.2">
      <c r="BC22980" s="6"/>
    </row>
    <row r="22981" spans="55:55" hidden="1" x14ac:dyDescent="0.2">
      <c r="BC22981" s="6"/>
    </row>
    <row r="22982" spans="55:55" hidden="1" x14ac:dyDescent="0.2">
      <c r="BC22982" s="6"/>
    </row>
    <row r="22983" spans="55:55" hidden="1" x14ac:dyDescent="0.2">
      <c r="BC22983" s="6"/>
    </row>
    <row r="22984" spans="55:55" hidden="1" x14ac:dyDescent="0.2">
      <c r="BC22984" s="6"/>
    </row>
    <row r="22985" spans="55:55" hidden="1" x14ac:dyDescent="0.2">
      <c r="BC22985" s="6"/>
    </row>
    <row r="22986" spans="55:55" hidden="1" x14ac:dyDescent="0.2">
      <c r="BC22986" s="6"/>
    </row>
    <row r="22987" spans="55:55" hidden="1" x14ac:dyDescent="0.2">
      <c r="BC22987" s="6"/>
    </row>
    <row r="22988" spans="55:55" hidden="1" x14ac:dyDescent="0.2">
      <c r="BC22988" s="6"/>
    </row>
    <row r="22989" spans="55:55" hidden="1" x14ac:dyDescent="0.2">
      <c r="BC22989" s="6"/>
    </row>
    <row r="22990" spans="55:55" hidden="1" x14ac:dyDescent="0.2">
      <c r="BC22990" s="6"/>
    </row>
    <row r="22991" spans="55:55" hidden="1" x14ac:dyDescent="0.2">
      <c r="BC22991" s="6"/>
    </row>
    <row r="22992" spans="55:55" hidden="1" x14ac:dyDescent="0.2">
      <c r="BC22992" s="6"/>
    </row>
    <row r="22993" spans="55:55" hidden="1" x14ac:dyDescent="0.2">
      <c r="BC22993" s="6"/>
    </row>
    <row r="22994" spans="55:55" hidden="1" x14ac:dyDescent="0.2">
      <c r="BC22994" s="6"/>
    </row>
    <row r="22995" spans="55:55" hidden="1" x14ac:dyDescent="0.2">
      <c r="BC22995" s="6"/>
    </row>
    <row r="22996" spans="55:55" hidden="1" x14ac:dyDescent="0.2">
      <c r="BC22996" s="6"/>
    </row>
    <row r="22997" spans="55:55" hidden="1" x14ac:dyDescent="0.2">
      <c r="BC22997" s="6"/>
    </row>
    <row r="22998" spans="55:55" hidden="1" x14ac:dyDescent="0.2">
      <c r="BC22998" s="6"/>
    </row>
    <row r="22999" spans="55:55" hidden="1" x14ac:dyDescent="0.2">
      <c r="BC22999" s="6"/>
    </row>
    <row r="23000" spans="55:55" hidden="1" x14ac:dyDescent="0.2">
      <c r="BC23000" s="6"/>
    </row>
    <row r="23001" spans="55:55" hidden="1" x14ac:dyDescent="0.2">
      <c r="BC23001" s="6"/>
    </row>
    <row r="23002" spans="55:55" hidden="1" x14ac:dyDescent="0.2">
      <c r="BC23002" s="6"/>
    </row>
    <row r="23003" spans="55:55" hidden="1" x14ac:dyDescent="0.2">
      <c r="BC23003" s="6"/>
    </row>
    <row r="23004" spans="55:55" hidden="1" x14ac:dyDescent="0.2">
      <c r="BC23004" s="6"/>
    </row>
    <row r="23005" spans="55:55" hidden="1" x14ac:dyDescent="0.2">
      <c r="BC23005" s="6"/>
    </row>
    <row r="23006" spans="55:55" hidden="1" x14ac:dyDescent="0.2">
      <c r="BC23006" s="6"/>
    </row>
    <row r="23007" spans="55:55" hidden="1" x14ac:dyDescent="0.2">
      <c r="BC23007" s="6"/>
    </row>
    <row r="23008" spans="55:55" hidden="1" x14ac:dyDescent="0.2">
      <c r="BC23008" s="6"/>
    </row>
    <row r="23009" spans="55:55" hidden="1" x14ac:dyDescent="0.2">
      <c r="BC23009" s="6"/>
    </row>
    <row r="23010" spans="55:55" hidden="1" x14ac:dyDescent="0.2">
      <c r="BC23010" s="6"/>
    </row>
    <row r="23011" spans="55:55" hidden="1" x14ac:dyDescent="0.2">
      <c r="BC23011" s="6"/>
    </row>
    <row r="23012" spans="55:55" hidden="1" x14ac:dyDescent="0.2">
      <c r="BC23012" s="6"/>
    </row>
    <row r="23013" spans="55:55" hidden="1" x14ac:dyDescent="0.2">
      <c r="BC23013" s="6"/>
    </row>
    <row r="23014" spans="55:55" hidden="1" x14ac:dyDescent="0.2">
      <c r="BC23014" s="6"/>
    </row>
    <row r="23015" spans="55:55" hidden="1" x14ac:dyDescent="0.2">
      <c r="BC23015" s="6"/>
    </row>
    <row r="23016" spans="55:55" hidden="1" x14ac:dyDescent="0.2">
      <c r="BC23016" s="6"/>
    </row>
    <row r="23017" spans="55:55" hidden="1" x14ac:dyDescent="0.2">
      <c r="BC23017" s="6"/>
    </row>
    <row r="23018" spans="55:55" hidden="1" x14ac:dyDescent="0.2">
      <c r="BC23018" s="6"/>
    </row>
    <row r="23019" spans="55:55" hidden="1" x14ac:dyDescent="0.2">
      <c r="BC23019" s="6"/>
    </row>
    <row r="23020" spans="55:55" hidden="1" x14ac:dyDescent="0.2">
      <c r="BC23020" s="6"/>
    </row>
    <row r="23021" spans="55:55" hidden="1" x14ac:dyDescent="0.2">
      <c r="BC23021" s="6"/>
    </row>
    <row r="23022" spans="55:55" hidden="1" x14ac:dyDescent="0.2">
      <c r="BC23022" s="6"/>
    </row>
    <row r="23023" spans="55:55" hidden="1" x14ac:dyDescent="0.2">
      <c r="BC23023" s="6"/>
    </row>
    <row r="23024" spans="55:55" hidden="1" x14ac:dyDescent="0.2">
      <c r="BC23024" s="6"/>
    </row>
    <row r="23025" spans="55:55" hidden="1" x14ac:dyDescent="0.2">
      <c r="BC23025" s="6"/>
    </row>
    <row r="23026" spans="55:55" hidden="1" x14ac:dyDescent="0.2">
      <c r="BC23026" s="6"/>
    </row>
    <row r="23027" spans="55:55" hidden="1" x14ac:dyDescent="0.2">
      <c r="BC23027" s="6"/>
    </row>
    <row r="23028" spans="55:55" hidden="1" x14ac:dyDescent="0.2">
      <c r="BC23028" s="6"/>
    </row>
    <row r="23029" spans="55:55" hidden="1" x14ac:dyDescent="0.2">
      <c r="BC23029" s="6"/>
    </row>
    <row r="23030" spans="55:55" hidden="1" x14ac:dyDescent="0.2">
      <c r="BC23030" s="6"/>
    </row>
    <row r="23031" spans="55:55" hidden="1" x14ac:dyDescent="0.2">
      <c r="BC23031" s="6"/>
    </row>
    <row r="23032" spans="55:55" hidden="1" x14ac:dyDescent="0.2">
      <c r="BC23032" s="6"/>
    </row>
    <row r="23033" spans="55:55" hidden="1" x14ac:dyDescent="0.2">
      <c r="BC23033" s="6"/>
    </row>
    <row r="23034" spans="55:55" hidden="1" x14ac:dyDescent="0.2">
      <c r="BC23034" s="6"/>
    </row>
    <row r="23035" spans="55:55" hidden="1" x14ac:dyDescent="0.2">
      <c r="BC23035" s="6"/>
    </row>
    <row r="23036" spans="55:55" hidden="1" x14ac:dyDescent="0.2">
      <c r="BC23036" s="6"/>
    </row>
    <row r="23037" spans="55:55" hidden="1" x14ac:dyDescent="0.2">
      <c r="BC23037" s="6"/>
    </row>
    <row r="23038" spans="55:55" hidden="1" x14ac:dyDescent="0.2">
      <c r="BC23038" s="6"/>
    </row>
    <row r="23039" spans="55:55" hidden="1" x14ac:dyDescent="0.2">
      <c r="BC23039" s="6"/>
    </row>
    <row r="23040" spans="55:55" hidden="1" x14ac:dyDescent="0.2">
      <c r="BC23040" s="6"/>
    </row>
    <row r="23041" spans="55:55" hidden="1" x14ac:dyDescent="0.2">
      <c r="BC23041" s="6"/>
    </row>
    <row r="23042" spans="55:55" hidden="1" x14ac:dyDescent="0.2">
      <c r="BC23042" s="6"/>
    </row>
    <row r="23043" spans="55:55" hidden="1" x14ac:dyDescent="0.2">
      <c r="BC23043" s="6"/>
    </row>
    <row r="23044" spans="55:55" hidden="1" x14ac:dyDescent="0.2">
      <c r="BC23044" s="6"/>
    </row>
    <row r="23045" spans="55:55" hidden="1" x14ac:dyDescent="0.2">
      <c r="BC23045" s="6"/>
    </row>
    <row r="23046" spans="55:55" hidden="1" x14ac:dyDescent="0.2">
      <c r="BC23046" s="6"/>
    </row>
    <row r="23047" spans="55:55" hidden="1" x14ac:dyDescent="0.2">
      <c r="BC23047" s="6"/>
    </row>
    <row r="23048" spans="55:55" hidden="1" x14ac:dyDescent="0.2">
      <c r="BC23048" s="6"/>
    </row>
    <row r="23049" spans="55:55" hidden="1" x14ac:dyDescent="0.2">
      <c r="BC23049" s="6"/>
    </row>
    <row r="23050" spans="55:55" hidden="1" x14ac:dyDescent="0.2">
      <c r="BC23050" s="6"/>
    </row>
    <row r="23051" spans="55:55" hidden="1" x14ac:dyDescent="0.2">
      <c r="BC23051" s="6"/>
    </row>
    <row r="23052" spans="55:55" hidden="1" x14ac:dyDescent="0.2">
      <c r="BC23052" s="6"/>
    </row>
    <row r="23053" spans="55:55" hidden="1" x14ac:dyDescent="0.2">
      <c r="BC23053" s="6"/>
    </row>
    <row r="23054" spans="55:55" hidden="1" x14ac:dyDescent="0.2">
      <c r="BC23054" s="6"/>
    </row>
    <row r="23055" spans="55:55" hidden="1" x14ac:dyDescent="0.2">
      <c r="BC23055" s="6"/>
    </row>
    <row r="23056" spans="55:55" hidden="1" x14ac:dyDescent="0.2">
      <c r="BC23056" s="6"/>
    </row>
    <row r="23057" spans="55:55" hidden="1" x14ac:dyDescent="0.2">
      <c r="BC23057" s="6"/>
    </row>
    <row r="23058" spans="55:55" hidden="1" x14ac:dyDescent="0.2">
      <c r="BC23058" s="6"/>
    </row>
    <row r="23059" spans="55:55" hidden="1" x14ac:dyDescent="0.2">
      <c r="BC23059" s="6"/>
    </row>
    <row r="23060" spans="55:55" hidden="1" x14ac:dyDescent="0.2">
      <c r="BC23060" s="6"/>
    </row>
    <row r="23061" spans="55:55" hidden="1" x14ac:dyDescent="0.2">
      <c r="BC23061" s="6"/>
    </row>
    <row r="23062" spans="55:55" hidden="1" x14ac:dyDescent="0.2">
      <c r="BC23062" s="6"/>
    </row>
    <row r="23063" spans="55:55" hidden="1" x14ac:dyDescent="0.2">
      <c r="BC23063" s="6"/>
    </row>
    <row r="23064" spans="55:55" hidden="1" x14ac:dyDescent="0.2">
      <c r="BC23064" s="6"/>
    </row>
    <row r="23065" spans="55:55" hidden="1" x14ac:dyDescent="0.2">
      <c r="BC23065" s="6"/>
    </row>
    <row r="23066" spans="55:55" hidden="1" x14ac:dyDescent="0.2">
      <c r="BC23066" s="6"/>
    </row>
    <row r="23067" spans="55:55" hidden="1" x14ac:dyDescent="0.2">
      <c r="BC23067" s="6"/>
    </row>
    <row r="23068" spans="55:55" hidden="1" x14ac:dyDescent="0.2">
      <c r="BC23068" s="6"/>
    </row>
    <row r="23069" spans="55:55" hidden="1" x14ac:dyDescent="0.2">
      <c r="BC23069" s="6"/>
    </row>
    <row r="23070" spans="55:55" hidden="1" x14ac:dyDescent="0.2">
      <c r="BC23070" s="6"/>
    </row>
    <row r="23071" spans="55:55" hidden="1" x14ac:dyDescent="0.2">
      <c r="BC23071" s="6"/>
    </row>
    <row r="23072" spans="55:55" hidden="1" x14ac:dyDescent="0.2">
      <c r="BC23072" s="6"/>
    </row>
    <row r="23073" spans="55:55" hidden="1" x14ac:dyDescent="0.2">
      <c r="BC23073" s="6"/>
    </row>
    <row r="23074" spans="55:55" hidden="1" x14ac:dyDescent="0.2">
      <c r="BC23074" s="6"/>
    </row>
    <row r="23075" spans="55:55" hidden="1" x14ac:dyDescent="0.2">
      <c r="BC23075" s="6"/>
    </row>
    <row r="23076" spans="55:55" hidden="1" x14ac:dyDescent="0.2">
      <c r="BC23076" s="6"/>
    </row>
    <row r="23077" spans="55:55" hidden="1" x14ac:dyDescent="0.2">
      <c r="BC23077" s="6"/>
    </row>
    <row r="23078" spans="55:55" hidden="1" x14ac:dyDescent="0.2">
      <c r="BC23078" s="6"/>
    </row>
    <row r="23079" spans="55:55" hidden="1" x14ac:dyDescent="0.2">
      <c r="BC23079" s="6"/>
    </row>
    <row r="23080" spans="55:55" hidden="1" x14ac:dyDescent="0.2">
      <c r="BC23080" s="6"/>
    </row>
    <row r="23081" spans="55:55" hidden="1" x14ac:dyDescent="0.2">
      <c r="BC23081" s="6"/>
    </row>
    <row r="23082" spans="55:55" hidden="1" x14ac:dyDescent="0.2">
      <c r="BC23082" s="6"/>
    </row>
    <row r="23083" spans="55:55" hidden="1" x14ac:dyDescent="0.2">
      <c r="BC23083" s="6"/>
    </row>
    <row r="23084" spans="55:55" hidden="1" x14ac:dyDescent="0.2">
      <c r="BC23084" s="6"/>
    </row>
    <row r="23085" spans="55:55" hidden="1" x14ac:dyDescent="0.2">
      <c r="BC23085" s="6"/>
    </row>
    <row r="23086" spans="55:55" hidden="1" x14ac:dyDescent="0.2">
      <c r="BC23086" s="6"/>
    </row>
    <row r="23087" spans="55:55" hidden="1" x14ac:dyDescent="0.2">
      <c r="BC23087" s="6"/>
    </row>
    <row r="23088" spans="55:55" hidden="1" x14ac:dyDescent="0.2">
      <c r="BC23088" s="6"/>
    </row>
    <row r="23089" spans="55:55" hidden="1" x14ac:dyDescent="0.2">
      <c r="BC23089" s="6"/>
    </row>
    <row r="23090" spans="55:55" hidden="1" x14ac:dyDescent="0.2">
      <c r="BC23090" s="6"/>
    </row>
    <row r="23091" spans="55:55" hidden="1" x14ac:dyDescent="0.2">
      <c r="BC23091" s="6"/>
    </row>
    <row r="23092" spans="55:55" hidden="1" x14ac:dyDescent="0.2">
      <c r="BC23092" s="6"/>
    </row>
    <row r="23093" spans="55:55" hidden="1" x14ac:dyDescent="0.2">
      <c r="BC23093" s="6"/>
    </row>
    <row r="23094" spans="55:55" hidden="1" x14ac:dyDescent="0.2">
      <c r="BC23094" s="6"/>
    </row>
    <row r="23095" spans="55:55" hidden="1" x14ac:dyDescent="0.2">
      <c r="BC23095" s="6"/>
    </row>
    <row r="23096" spans="55:55" hidden="1" x14ac:dyDescent="0.2">
      <c r="BC23096" s="6"/>
    </row>
    <row r="23097" spans="55:55" hidden="1" x14ac:dyDescent="0.2">
      <c r="BC23097" s="6"/>
    </row>
    <row r="23098" spans="55:55" hidden="1" x14ac:dyDescent="0.2">
      <c r="BC23098" s="6"/>
    </row>
    <row r="23099" spans="55:55" hidden="1" x14ac:dyDescent="0.2">
      <c r="BC23099" s="6"/>
    </row>
    <row r="23100" spans="55:55" hidden="1" x14ac:dyDescent="0.2">
      <c r="BC23100" s="6"/>
    </row>
    <row r="23101" spans="55:55" hidden="1" x14ac:dyDescent="0.2">
      <c r="BC23101" s="6"/>
    </row>
    <row r="23102" spans="55:55" hidden="1" x14ac:dyDescent="0.2">
      <c r="BC23102" s="6"/>
    </row>
    <row r="23103" spans="55:55" hidden="1" x14ac:dyDescent="0.2">
      <c r="BC23103" s="6"/>
    </row>
    <row r="23104" spans="55:55" hidden="1" x14ac:dyDescent="0.2">
      <c r="BC23104" s="6"/>
    </row>
    <row r="23105" spans="55:55" hidden="1" x14ac:dyDescent="0.2">
      <c r="BC23105" s="6"/>
    </row>
    <row r="23106" spans="55:55" hidden="1" x14ac:dyDescent="0.2">
      <c r="BC23106" s="6"/>
    </row>
    <row r="23107" spans="55:55" hidden="1" x14ac:dyDescent="0.2">
      <c r="BC23107" s="6"/>
    </row>
    <row r="23108" spans="55:55" hidden="1" x14ac:dyDescent="0.2">
      <c r="BC23108" s="6"/>
    </row>
    <row r="23109" spans="55:55" hidden="1" x14ac:dyDescent="0.2">
      <c r="BC23109" s="6"/>
    </row>
    <row r="23110" spans="55:55" hidden="1" x14ac:dyDescent="0.2">
      <c r="BC23110" s="6"/>
    </row>
    <row r="23111" spans="55:55" hidden="1" x14ac:dyDescent="0.2">
      <c r="BC23111" s="6"/>
    </row>
    <row r="23112" spans="55:55" hidden="1" x14ac:dyDescent="0.2">
      <c r="BC23112" s="6"/>
    </row>
    <row r="23113" spans="55:55" hidden="1" x14ac:dyDescent="0.2">
      <c r="BC23113" s="6"/>
    </row>
    <row r="23114" spans="55:55" hidden="1" x14ac:dyDescent="0.2">
      <c r="BC23114" s="6"/>
    </row>
    <row r="23115" spans="55:55" hidden="1" x14ac:dyDescent="0.2">
      <c r="BC23115" s="6"/>
    </row>
    <row r="23116" spans="55:55" hidden="1" x14ac:dyDescent="0.2">
      <c r="BC23116" s="6"/>
    </row>
    <row r="23117" spans="55:55" hidden="1" x14ac:dyDescent="0.2">
      <c r="BC23117" s="6"/>
    </row>
    <row r="23118" spans="55:55" hidden="1" x14ac:dyDescent="0.2">
      <c r="BC23118" s="6"/>
    </row>
    <row r="23119" spans="55:55" hidden="1" x14ac:dyDescent="0.2">
      <c r="BC23119" s="6"/>
    </row>
    <row r="23120" spans="55:55" hidden="1" x14ac:dyDescent="0.2">
      <c r="BC23120" s="6"/>
    </row>
    <row r="23121" spans="55:55" hidden="1" x14ac:dyDescent="0.2">
      <c r="BC23121" s="6"/>
    </row>
    <row r="23122" spans="55:55" hidden="1" x14ac:dyDescent="0.2">
      <c r="BC23122" s="6"/>
    </row>
    <row r="23123" spans="55:55" hidden="1" x14ac:dyDescent="0.2">
      <c r="BC23123" s="6"/>
    </row>
    <row r="23124" spans="55:55" hidden="1" x14ac:dyDescent="0.2">
      <c r="BC23124" s="6"/>
    </row>
    <row r="23125" spans="55:55" hidden="1" x14ac:dyDescent="0.2">
      <c r="BC23125" s="6"/>
    </row>
    <row r="23126" spans="55:55" hidden="1" x14ac:dyDescent="0.2">
      <c r="BC23126" s="6"/>
    </row>
    <row r="23127" spans="55:55" hidden="1" x14ac:dyDescent="0.2">
      <c r="BC23127" s="6"/>
    </row>
    <row r="23128" spans="55:55" hidden="1" x14ac:dyDescent="0.2">
      <c r="BC23128" s="6"/>
    </row>
    <row r="23129" spans="55:55" hidden="1" x14ac:dyDescent="0.2">
      <c r="BC23129" s="6"/>
    </row>
    <row r="23130" spans="55:55" hidden="1" x14ac:dyDescent="0.2">
      <c r="BC23130" s="6"/>
    </row>
    <row r="23131" spans="55:55" hidden="1" x14ac:dyDescent="0.2">
      <c r="BC23131" s="6"/>
    </row>
    <row r="23132" spans="55:55" hidden="1" x14ac:dyDescent="0.2">
      <c r="BC23132" s="6"/>
    </row>
    <row r="23133" spans="55:55" hidden="1" x14ac:dyDescent="0.2">
      <c r="BC23133" s="6"/>
    </row>
    <row r="23134" spans="55:55" hidden="1" x14ac:dyDescent="0.2">
      <c r="BC23134" s="6"/>
    </row>
    <row r="23135" spans="55:55" hidden="1" x14ac:dyDescent="0.2">
      <c r="BC23135" s="6"/>
    </row>
    <row r="23136" spans="55:55" hidden="1" x14ac:dyDescent="0.2">
      <c r="BC23136" s="6"/>
    </row>
    <row r="23137" spans="55:55" hidden="1" x14ac:dyDescent="0.2">
      <c r="BC23137" s="6"/>
    </row>
    <row r="23138" spans="55:55" hidden="1" x14ac:dyDescent="0.2">
      <c r="BC23138" s="6"/>
    </row>
    <row r="23139" spans="55:55" hidden="1" x14ac:dyDescent="0.2">
      <c r="BC23139" s="6"/>
    </row>
    <row r="23140" spans="55:55" hidden="1" x14ac:dyDescent="0.2">
      <c r="BC23140" s="6"/>
    </row>
    <row r="23141" spans="55:55" hidden="1" x14ac:dyDescent="0.2">
      <c r="BC23141" s="6"/>
    </row>
    <row r="23142" spans="55:55" hidden="1" x14ac:dyDescent="0.2">
      <c r="BC23142" s="6"/>
    </row>
    <row r="23143" spans="55:55" hidden="1" x14ac:dyDescent="0.2">
      <c r="BC23143" s="6"/>
    </row>
    <row r="23144" spans="55:55" hidden="1" x14ac:dyDescent="0.2">
      <c r="BC23144" s="6"/>
    </row>
    <row r="23145" spans="55:55" hidden="1" x14ac:dyDescent="0.2">
      <c r="BC23145" s="6"/>
    </row>
    <row r="23146" spans="55:55" hidden="1" x14ac:dyDescent="0.2">
      <c r="BC23146" s="6"/>
    </row>
    <row r="23147" spans="55:55" hidden="1" x14ac:dyDescent="0.2">
      <c r="BC23147" s="6"/>
    </row>
    <row r="23148" spans="55:55" hidden="1" x14ac:dyDescent="0.2">
      <c r="BC23148" s="6"/>
    </row>
    <row r="23149" spans="55:55" hidden="1" x14ac:dyDescent="0.2">
      <c r="BC23149" s="6"/>
    </row>
    <row r="23150" spans="55:55" hidden="1" x14ac:dyDescent="0.2">
      <c r="BC23150" s="6"/>
    </row>
    <row r="23151" spans="55:55" hidden="1" x14ac:dyDescent="0.2">
      <c r="BC23151" s="6"/>
    </row>
    <row r="23152" spans="55:55" hidden="1" x14ac:dyDescent="0.2">
      <c r="BC23152" s="6"/>
    </row>
    <row r="23153" spans="55:55" hidden="1" x14ac:dyDescent="0.2">
      <c r="BC23153" s="6"/>
    </row>
    <row r="23154" spans="55:55" hidden="1" x14ac:dyDescent="0.2">
      <c r="BC23154" s="6"/>
    </row>
    <row r="23155" spans="55:55" hidden="1" x14ac:dyDescent="0.2">
      <c r="BC23155" s="6"/>
    </row>
    <row r="23156" spans="55:55" hidden="1" x14ac:dyDescent="0.2">
      <c r="BC23156" s="6"/>
    </row>
    <row r="23157" spans="55:55" hidden="1" x14ac:dyDescent="0.2">
      <c r="BC23157" s="6"/>
    </row>
    <row r="23158" spans="55:55" hidden="1" x14ac:dyDescent="0.2">
      <c r="BC23158" s="6"/>
    </row>
    <row r="23159" spans="55:55" hidden="1" x14ac:dyDescent="0.2">
      <c r="BC23159" s="6"/>
    </row>
    <row r="23160" spans="55:55" hidden="1" x14ac:dyDescent="0.2">
      <c r="BC23160" s="6"/>
    </row>
    <row r="23161" spans="55:55" hidden="1" x14ac:dyDescent="0.2">
      <c r="BC23161" s="6"/>
    </row>
    <row r="23162" spans="55:55" hidden="1" x14ac:dyDescent="0.2">
      <c r="BC23162" s="6"/>
    </row>
    <row r="23163" spans="55:55" hidden="1" x14ac:dyDescent="0.2">
      <c r="BC23163" s="6"/>
    </row>
    <row r="23164" spans="55:55" hidden="1" x14ac:dyDescent="0.2">
      <c r="BC23164" s="6"/>
    </row>
    <row r="23165" spans="55:55" hidden="1" x14ac:dyDescent="0.2">
      <c r="BC23165" s="6"/>
    </row>
    <row r="23166" spans="55:55" hidden="1" x14ac:dyDescent="0.2">
      <c r="BC23166" s="6"/>
    </row>
    <row r="23167" spans="55:55" hidden="1" x14ac:dyDescent="0.2">
      <c r="BC23167" s="6"/>
    </row>
    <row r="23168" spans="55:55" hidden="1" x14ac:dyDescent="0.2">
      <c r="BC23168" s="6"/>
    </row>
    <row r="23169" spans="55:55" hidden="1" x14ac:dyDescent="0.2">
      <c r="BC23169" s="6"/>
    </row>
    <row r="23170" spans="55:55" hidden="1" x14ac:dyDescent="0.2">
      <c r="BC23170" s="6"/>
    </row>
    <row r="23171" spans="55:55" hidden="1" x14ac:dyDescent="0.2">
      <c r="BC23171" s="6"/>
    </row>
    <row r="23172" spans="55:55" hidden="1" x14ac:dyDescent="0.2">
      <c r="BC23172" s="6"/>
    </row>
    <row r="23173" spans="55:55" hidden="1" x14ac:dyDescent="0.2">
      <c r="BC23173" s="6"/>
    </row>
    <row r="23174" spans="55:55" hidden="1" x14ac:dyDescent="0.2">
      <c r="BC23174" s="6"/>
    </row>
    <row r="23175" spans="55:55" hidden="1" x14ac:dyDescent="0.2">
      <c r="BC23175" s="6"/>
    </row>
    <row r="23176" spans="55:55" hidden="1" x14ac:dyDescent="0.2">
      <c r="BC23176" s="6"/>
    </row>
    <row r="23177" spans="55:55" hidden="1" x14ac:dyDescent="0.2">
      <c r="BC23177" s="6"/>
    </row>
    <row r="23178" spans="55:55" hidden="1" x14ac:dyDescent="0.2">
      <c r="BC23178" s="6"/>
    </row>
    <row r="23179" spans="55:55" hidden="1" x14ac:dyDescent="0.2">
      <c r="BC23179" s="6"/>
    </row>
    <row r="23180" spans="55:55" hidden="1" x14ac:dyDescent="0.2">
      <c r="BC23180" s="6"/>
    </row>
    <row r="23181" spans="55:55" hidden="1" x14ac:dyDescent="0.2">
      <c r="BC23181" s="6"/>
    </row>
    <row r="23182" spans="55:55" hidden="1" x14ac:dyDescent="0.2">
      <c r="BC23182" s="6"/>
    </row>
    <row r="23183" spans="55:55" hidden="1" x14ac:dyDescent="0.2">
      <c r="BC23183" s="6"/>
    </row>
    <row r="23184" spans="55:55" hidden="1" x14ac:dyDescent="0.2">
      <c r="BC23184" s="6"/>
    </row>
    <row r="23185" spans="55:55" hidden="1" x14ac:dyDescent="0.2">
      <c r="BC23185" s="6"/>
    </row>
    <row r="23186" spans="55:55" hidden="1" x14ac:dyDescent="0.2">
      <c r="BC23186" s="6"/>
    </row>
    <row r="23187" spans="55:55" hidden="1" x14ac:dyDescent="0.2">
      <c r="BC23187" s="6"/>
    </row>
    <row r="23188" spans="55:55" hidden="1" x14ac:dyDescent="0.2">
      <c r="BC23188" s="6"/>
    </row>
    <row r="23189" spans="55:55" hidden="1" x14ac:dyDescent="0.2">
      <c r="BC23189" s="6"/>
    </row>
    <row r="23190" spans="55:55" hidden="1" x14ac:dyDescent="0.2">
      <c r="BC23190" s="6"/>
    </row>
    <row r="23191" spans="55:55" hidden="1" x14ac:dyDescent="0.2">
      <c r="BC23191" s="6"/>
    </row>
    <row r="23192" spans="55:55" hidden="1" x14ac:dyDescent="0.2">
      <c r="BC23192" s="6"/>
    </row>
    <row r="23193" spans="55:55" hidden="1" x14ac:dyDescent="0.2">
      <c r="BC23193" s="6"/>
    </row>
    <row r="23194" spans="55:55" hidden="1" x14ac:dyDescent="0.2">
      <c r="BC23194" s="6"/>
    </row>
    <row r="23195" spans="55:55" hidden="1" x14ac:dyDescent="0.2">
      <c r="BC23195" s="6"/>
    </row>
    <row r="23196" spans="55:55" hidden="1" x14ac:dyDescent="0.2">
      <c r="BC23196" s="6"/>
    </row>
    <row r="23197" spans="55:55" hidden="1" x14ac:dyDescent="0.2">
      <c r="BC23197" s="6"/>
    </row>
    <row r="23198" spans="55:55" hidden="1" x14ac:dyDescent="0.2">
      <c r="BC23198" s="6"/>
    </row>
    <row r="23199" spans="55:55" hidden="1" x14ac:dyDescent="0.2">
      <c r="BC23199" s="6"/>
    </row>
    <row r="23200" spans="55:55" hidden="1" x14ac:dyDescent="0.2">
      <c r="BC23200" s="6"/>
    </row>
    <row r="23201" spans="55:55" hidden="1" x14ac:dyDescent="0.2">
      <c r="BC23201" s="6"/>
    </row>
    <row r="23202" spans="55:55" hidden="1" x14ac:dyDescent="0.2">
      <c r="BC23202" s="6"/>
    </row>
    <row r="23203" spans="55:55" hidden="1" x14ac:dyDescent="0.2">
      <c r="BC23203" s="6"/>
    </row>
    <row r="23204" spans="55:55" hidden="1" x14ac:dyDescent="0.2">
      <c r="BC23204" s="6"/>
    </row>
    <row r="23205" spans="55:55" hidden="1" x14ac:dyDescent="0.2">
      <c r="BC23205" s="6"/>
    </row>
    <row r="23206" spans="55:55" hidden="1" x14ac:dyDescent="0.2">
      <c r="BC23206" s="6"/>
    </row>
    <row r="23207" spans="55:55" hidden="1" x14ac:dyDescent="0.2">
      <c r="BC23207" s="6"/>
    </row>
    <row r="23208" spans="55:55" hidden="1" x14ac:dyDescent="0.2">
      <c r="BC23208" s="6"/>
    </row>
    <row r="23209" spans="55:55" hidden="1" x14ac:dyDescent="0.2">
      <c r="BC23209" s="6"/>
    </row>
    <row r="23210" spans="55:55" hidden="1" x14ac:dyDescent="0.2">
      <c r="BC23210" s="6"/>
    </row>
    <row r="23211" spans="55:55" hidden="1" x14ac:dyDescent="0.2">
      <c r="BC23211" s="6"/>
    </row>
    <row r="23212" spans="55:55" hidden="1" x14ac:dyDescent="0.2">
      <c r="BC23212" s="6"/>
    </row>
    <row r="23213" spans="55:55" hidden="1" x14ac:dyDescent="0.2">
      <c r="BC23213" s="6"/>
    </row>
    <row r="23214" spans="55:55" hidden="1" x14ac:dyDescent="0.2">
      <c r="BC23214" s="6"/>
    </row>
    <row r="23215" spans="55:55" hidden="1" x14ac:dyDescent="0.2">
      <c r="BC23215" s="6"/>
    </row>
    <row r="23216" spans="55:55" hidden="1" x14ac:dyDescent="0.2">
      <c r="BC23216" s="6"/>
    </row>
    <row r="23217" spans="55:55" hidden="1" x14ac:dyDescent="0.2">
      <c r="BC23217" s="6"/>
    </row>
    <row r="23218" spans="55:55" hidden="1" x14ac:dyDescent="0.2">
      <c r="BC23218" s="6"/>
    </row>
    <row r="23219" spans="55:55" hidden="1" x14ac:dyDescent="0.2">
      <c r="BC23219" s="6"/>
    </row>
    <row r="23220" spans="55:55" hidden="1" x14ac:dyDescent="0.2">
      <c r="BC23220" s="6"/>
    </row>
    <row r="23221" spans="55:55" hidden="1" x14ac:dyDescent="0.2">
      <c r="BC23221" s="6"/>
    </row>
    <row r="23222" spans="55:55" hidden="1" x14ac:dyDescent="0.2">
      <c r="BC23222" s="6"/>
    </row>
    <row r="23223" spans="55:55" hidden="1" x14ac:dyDescent="0.2">
      <c r="BC23223" s="6"/>
    </row>
    <row r="23224" spans="55:55" hidden="1" x14ac:dyDescent="0.2">
      <c r="BC23224" s="6"/>
    </row>
    <row r="23225" spans="55:55" hidden="1" x14ac:dyDescent="0.2">
      <c r="BC23225" s="6"/>
    </row>
    <row r="23226" spans="55:55" hidden="1" x14ac:dyDescent="0.2">
      <c r="BC23226" s="6"/>
    </row>
    <row r="23227" spans="55:55" hidden="1" x14ac:dyDescent="0.2">
      <c r="BC23227" s="6"/>
    </row>
    <row r="23228" spans="55:55" hidden="1" x14ac:dyDescent="0.2">
      <c r="BC23228" s="6"/>
    </row>
    <row r="23229" spans="55:55" hidden="1" x14ac:dyDescent="0.2">
      <c r="BC23229" s="6"/>
    </row>
    <row r="23230" spans="55:55" hidden="1" x14ac:dyDescent="0.2">
      <c r="BC23230" s="6"/>
    </row>
    <row r="23231" spans="55:55" hidden="1" x14ac:dyDescent="0.2">
      <c r="BC23231" s="6"/>
    </row>
    <row r="23232" spans="55:55" hidden="1" x14ac:dyDescent="0.2">
      <c r="BC23232" s="6"/>
    </row>
    <row r="23233" spans="55:55" hidden="1" x14ac:dyDescent="0.2">
      <c r="BC23233" s="6"/>
    </row>
    <row r="23234" spans="55:55" hidden="1" x14ac:dyDescent="0.2">
      <c r="BC23234" s="6"/>
    </row>
    <row r="23235" spans="55:55" hidden="1" x14ac:dyDescent="0.2">
      <c r="BC23235" s="6"/>
    </row>
    <row r="23236" spans="55:55" hidden="1" x14ac:dyDescent="0.2">
      <c r="BC23236" s="6"/>
    </row>
    <row r="23237" spans="55:55" hidden="1" x14ac:dyDescent="0.2">
      <c r="BC23237" s="6"/>
    </row>
    <row r="23238" spans="55:55" hidden="1" x14ac:dyDescent="0.2">
      <c r="BC23238" s="6"/>
    </row>
    <row r="23239" spans="55:55" hidden="1" x14ac:dyDescent="0.2">
      <c r="BC23239" s="6"/>
    </row>
    <row r="23240" spans="55:55" hidden="1" x14ac:dyDescent="0.2">
      <c r="BC23240" s="6"/>
    </row>
    <row r="23241" spans="55:55" hidden="1" x14ac:dyDescent="0.2">
      <c r="BC23241" s="6"/>
    </row>
    <row r="23242" spans="55:55" hidden="1" x14ac:dyDescent="0.2">
      <c r="BC23242" s="6"/>
    </row>
    <row r="23243" spans="55:55" hidden="1" x14ac:dyDescent="0.2">
      <c r="BC23243" s="6"/>
    </row>
    <row r="23244" spans="55:55" hidden="1" x14ac:dyDescent="0.2">
      <c r="BC23244" s="6"/>
    </row>
    <row r="23245" spans="55:55" hidden="1" x14ac:dyDescent="0.2">
      <c r="BC23245" s="6"/>
    </row>
    <row r="23246" spans="55:55" hidden="1" x14ac:dyDescent="0.2">
      <c r="BC23246" s="6"/>
    </row>
    <row r="23247" spans="55:55" hidden="1" x14ac:dyDescent="0.2">
      <c r="BC23247" s="6"/>
    </row>
    <row r="23248" spans="55:55" hidden="1" x14ac:dyDescent="0.2">
      <c r="BC23248" s="6"/>
    </row>
    <row r="23249" spans="55:55" hidden="1" x14ac:dyDescent="0.2">
      <c r="BC23249" s="6"/>
    </row>
    <row r="23250" spans="55:55" hidden="1" x14ac:dyDescent="0.2">
      <c r="BC23250" s="6"/>
    </row>
    <row r="23251" spans="55:55" hidden="1" x14ac:dyDescent="0.2">
      <c r="BC23251" s="6"/>
    </row>
    <row r="23252" spans="55:55" hidden="1" x14ac:dyDescent="0.2">
      <c r="BC23252" s="6"/>
    </row>
    <row r="23253" spans="55:55" hidden="1" x14ac:dyDescent="0.2">
      <c r="BC23253" s="6"/>
    </row>
    <row r="23254" spans="55:55" hidden="1" x14ac:dyDescent="0.2">
      <c r="BC23254" s="6"/>
    </row>
    <row r="23255" spans="55:55" hidden="1" x14ac:dyDescent="0.2">
      <c r="BC23255" s="6"/>
    </row>
    <row r="23256" spans="55:55" hidden="1" x14ac:dyDescent="0.2">
      <c r="BC23256" s="6"/>
    </row>
    <row r="23257" spans="55:55" hidden="1" x14ac:dyDescent="0.2">
      <c r="BC23257" s="6"/>
    </row>
    <row r="23258" spans="55:55" hidden="1" x14ac:dyDescent="0.2">
      <c r="BC23258" s="6"/>
    </row>
    <row r="23259" spans="55:55" hidden="1" x14ac:dyDescent="0.2">
      <c r="BC23259" s="6"/>
    </row>
    <row r="23260" spans="55:55" hidden="1" x14ac:dyDescent="0.2">
      <c r="BC23260" s="6"/>
    </row>
    <row r="23261" spans="55:55" hidden="1" x14ac:dyDescent="0.2">
      <c r="BC23261" s="6"/>
    </row>
    <row r="23262" spans="55:55" hidden="1" x14ac:dyDescent="0.2">
      <c r="BC23262" s="6"/>
    </row>
    <row r="23263" spans="55:55" hidden="1" x14ac:dyDescent="0.2">
      <c r="BC23263" s="6"/>
    </row>
    <row r="23264" spans="55:55" hidden="1" x14ac:dyDescent="0.2">
      <c r="BC23264" s="6"/>
    </row>
    <row r="23265" spans="55:55" hidden="1" x14ac:dyDescent="0.2">
      <c r="BC23265" s="6"/>
    </row>
    <row r="23266" spans="55:55" hidden="1" x14ac:dyDescent="0.2">
      <c r="BC23266" s="6"/>
    </row>
    <row r="23267" spans="55:55" hidden="1" x14ac:dyDescent="0.2">
      <c r="BC23267" s="6"/>
    </row>
    <row r="23268" spans="55:55" hidden="1" x14ac:dyDescent="0.2">
      <c r="BC23268" s="6"/>
    </row>
    <row r="23269" spans="55:55" hidden="1" x14ac:dyDescent="0.2">
      <c r="BC23269" s="6"/>
    </row>
    <row r="23270" spans="55:55" hidden="1" x14ac:dyDescent="0.2">
      <c r="BC23270" s="6"/>
    </row>
    <row r="23271" spans="55:55" hidden="1" x14ac:dyDescent="0.2">
      <c r="BC23271" s="6"/>
    </row>
    <row r="23272" spans="55:55" hidden="1" x14ac:dyDescent="0.2">
      <c r="BC23272" s="6"/>
    </row>
    <row r="23273" spans="55:55" hidden="1" x14ac:dyDescent="0.2">
      <c r="BC23273" s="6"/>
    </row>
    <row r="23274" spans="55:55" hidden="1" x14ac:dyDescent="0.2">
      <c r="BC23274" s="6"/>
    </row>
    <row r="23275" spans="55:55" hidden="1" x14ac:dyDescent="0.2">
      <c r="BC23275" s="6"/>
    </row>
    <row r="23276" spans="55:55" hidden="1" x14ac:dyDescent="0.2">
      <c r="BC23276" s="6"/>
    </row>
    <row r="23277" spans="55:55" hidden="1" x14ac:dyDescent="0.2">
      <c r="BC23277" s="6"/>
    </row>
    <row r="23278" spans="55:55" hidden="1" x14ac:dyDescent="0.2">
      <c r="BC23278" s="6"/>
    </row>
    <row r="23279" spans="55:55" hidden="1" x14ac:dyDescent="0.2">
      <c r="BC23279" s="6"/>
    </row>
    <row r="23280" spans="55:55" hidden="1" x14ac:dyDescent="0.2">
      <c r="BC23280" s="6"/>
    </row>
    <row r="23281" spans="55:55" hidden="1" x14ac:dyDescent="0.2">
      <c r="BC23281" s="6"/>
    </row>
    <row r="23282" spans="55:55" hidden="1" x14ac:dyDescent="0.2">
      <c r="BC23282" s="6"/>
    </row>
    <row r="23283" spans="55:55" hidden="1" x14ac:dyDescent="0.2">
      <c r="BC23283" s="6"/>
    </row>
    <row r="23284" spans="55:55" hidden="1" x14ac:dyDescent="0.2">
      <c r="BC23284" s="6"/>
    </row>
    <row r="23285" spans="55:55" hidden="1" x14ac:dyDescent="0.2">
      <c r="BC23285" s="6"/>
    </row>
    <row r="23286" spans="55:55" hidden="1" x14ac:dyDescent="0.2">
      <c r="BC23286" s="6"/>
    </row>
    <row r="23287" spans="55:55" hidden="1" x14ac:dyDescent="0.2">
      <c r="BC23287" s="6"/>
    </row>
    <row r="23288" spans="55:55" hidden="1" x14ac:dyDescent="0.2">
      <c r="BC23288" s="6"/>
    </row>
    <row r="23289" spans="55:55" hidden="1" x14ac:dyDescent="0.2">
      <c r="BC23289" s="6"/>
    </row>
    <row r="23290" spans="55:55" hidden="1" x14ac:dyDescent="0.2">
      <c r="BC23290" s="6"/>
    </row>
    <row r="23291" spans="55:55" hidden="1" x14ac:dyDescent="0.2">
      <c r="BC23291" s="6"/>
    </row>
    <row r="23292" spans="55:55" hidden="1" x14ac:dyDescent="0.2">
      <c r="BC23292" s="6"/>
    </row>
    <row r="23293" spans="55:55" hidden="1" x14ac:dyDescent="0.2">
      <c r="BC23293" s="6"/>
    </row>
    <row r="23294" spans="55:55" hidden="1" x14ac:dyDescent="0.2">
      <c r="BC23294" s="6"/>
    </row>
    <row r="23295" spans="55:55" hidden="1" x14ac:dyDescent="0.2">
      <c r="BC23295" s="6"/>
    </row>
    <row r="23296" spans="55:55" hidden="1" x14ac:dyDescent="0.2">
      <c r="BC23296" s="6"/>
    </row>
    <row r="23297" spans="55:55" hidden="1" x14ac:dyDescent="0.2">
      <c r="BC23297" s="6"/>
    </row>
    <row r="23298" spans="55:55" hidden="1" x14ac:dyDescent="0.2">
      <c r="BC23298" s="6"/>
    </row>
    <row r="23299" spans="55:55" hidden="1" x14ac:dyDescent="0.2">
      <c r="BC23299" s="6"/>
    </row>
    <row r="23300" spans="55:55" hidden="1" x14ac:dyDescent="0.2">
      <c r="BC23300" s="6"/>
    </row>
    <row r="23301" spans="55:55" hidden="1" x14ac:dyDescent="0.2">
      <c r="BC23301" s="6"/>
    </row>
    <row r="23302" spans="55:55" hidden="1" x14ac:dyDescent="0.2">
      <c r="BC23302" s="6"/>
    </row>
    <row r="23303" spans="55:55" hidden="1" x14ac:dyDescent="0.2">
      <c r="BC23303" s="6"/>
    </row>
    <row r="23304" spans="55:55" hidden="1" x14ac:dyDescent="0.2">
      <c r="BC23304" s="6"/>
    </row>
    <row r="23305" spans="55:55" hidden="1" x14ac:dyDescent="0.2">
      <c r="BC23305" s="6"/>
    </row>
    <row r="23306" spans="55:55" hidden="1" x14ac:dyDescent="0.2">
      <c r="BC23306" s="6"/>
    </row>
    <row r="23307" spans="55:55" hidden="1" x14ac:dyDescent="0.2">
      <c r="BC23307" s="6"/>
    </row>
    <row r="23308" spans="55:55" hidden="1" x14ac:dyDescent="0.2">
      <c r="BC23308" s="6"/>
    </row>
    <row r="23309" spans="55:55" hidden="1" x14ac:dyDescent="0.2">
      <c r="BC23309" s="6"/>
    </row>
    <row r="23310" spans="55:55" hidden="1" x14ac:dyDescent="0.2">
      <c r="BC23310" s="6"/>
    </row>
    <row r="23311" spans="55:55" hidden="1" x14ac:dyDescent="0.2">
      <c r="BC23311" s="6"/>
    </row>
    <row r="23312" spans="55:55" hidden="1" x14ac:dyDescent="0.2">
      <c r="BC23312" s="6"/>
    </row>
    <row r="23313" spans="55:55" hidden="1" x14ac:dyDescent="0.2">
      <c r="BC23313" s="6"/>
    </row>
    <row r="23314" spans="55:55" hidden="1" x14ac:dyDescent="0.2">
      <c r="BC23314" s="6"/>
    </row>
    <row r="23315" spans="55:55" hidden="1" x14ac:dyDescent="0.2">
      <c r="BC23315" s="6"/>
    </row>
    <row r="23316" spans="55:55" hidden="1" x14ac:dyDescent="0.2">
      <c r="BC23316" s="6"/>
    </row>
    <row r="23317" spans="55:55" hidden="1" x14ac:dyDescent="0.2">
      <c r="BC23317" s="6"/>
    </row>
    <row r="23318" spans="55:55" hidden="1" x14ac:dyDescent="0.2">
      <c r="BC23318" s="6"/>
    </row>
    <row r="23319" spans="55:55" hidden="1" x14ac:dyDescent="0.2">
      <c r="BC23319" s="6"/>
    </row>
    <row r="23320" spans="55:55" hidden="1" x14ac:dyDescent="0.2">
      <c r="BC23320" s="6"/>
    </row>
    <row r="23321" spans="55:55" hidden="1" x14ac:dyDescent="0.2">
      <c r="BC23321" s="6"/>
    </row>
    <row r="23322" spans="55:55" hidden="1" x14ac:dyDescent="0.2">
      <c r="BC23322" s="6"/>
    </row>
    <row r="23323" spans="55:55" hidden="1" x14ac:dyDescent="0.2">
      <c r="BC23323" s="6"/>
    </row>
    <row r="23324" spans="55:55" hidden="1" x14ac:dyDescent="0.2">
      <c r="BC23324" s="6"/>
    </row>
    <row r="23325" spans="55:55" hidden="1" x14ac:dyDescent="0.2">
      <c r="BC23325" s="6"/>
    </row>
    <row r="23326" spans="55:55" hidden="1" x14ac:dyDescent="0.2">
      <c r="BC23326" s="6"/>
    </row>
    <row r="23327" spans="55:55" hidden="1" x14ac:dyDescent="0.2">
      <c r="BC23327" s="6"/>
    </row>
    <row r="23328" spans="55:55" hidden="1" x14ac:dyDescent="0.2">
      <c r="BC23328" s="6"/>
    </row>
    <row r="23329" spans="55:55" hidden="1" x14ac:dyDescent="0.2">
      <c r="BC23329" s="6"/>
    </row>
    <row r="23330" spans="55:55" hidden="1" x14ac:dyDescent="0.2">
      <c r="BC23330" s="6"/>
    </row>
    <row r="23331" spans="55:55" hidden="1" x14ac:dyDescent="0.2">
      <c r="BC23331" s="6"/>
    </row>
    <row r="23332" spans="55:55" hidden="1" x14ac:dyDescent="0.2">
      <c r="BC23332" s="6"/>
    </row>
    <row r="23333" spans="55:55" hidden="1" x14ac:dyDescent="0.2">
      <c r="BC23333" s="6"/>
    </row>
    <row r="23334" spans="55:55" hidden="1" x14ac:dyDescent="0.2">
      <c r="BC23334" s="6"/>
    </row>
    <row r="23335" spans="55:55" hidden="1" x14ac:dyDescent="0.2">
      <c r="BC23335" s="6"/>
    </row>
    <row r="23336" spans="55:55" hidden="1" x14ac:dyDescent="0.2">
      <c r="BC23336" s="6"/>
    </row>
    <row r="23337" spans="55:55" hidden="1" x14ac:dyDescent="0.2">
      <c r="BC23337" s="6"/>
    </row>
    <row r="23338" spans="55:55" hidden="1" x14ac:dyDescent="0.2">
      <c r="BC23338" s="6"/>
    </row>
    <row r="23339" spans="55:55" hidden="1" x14ac:dyDescent="0.2">
      <c r="BC23339" s="6"/>
    </row>
    <row r="23340" spans="55:55" hidden="1" x14ac:dyDescent="0.2">
      <c r="BC23340" s="6"/>
    </row>
    <row r="23341" spans="55:55" hidden="1" x14ac:dyDescent="0.2">
      <c r="BC23341" s="6"/>
    </row>
    <row r="23342" spans="55:55" hidden="1" x14ac:dyDescent="0.2">
      <c r="BC23342" s="6"/>
    </row>
    <row r="23343" spans="55:55" hidden="1" x14ac:dyDescent="0.2">
      <c r="BC23343" s="6"/>
    </row>
    <row r="23344" spans="55:55" hidden="1" x14ac:dyDescent="0.2">
      <c r="BC23344" s="6"/>
    </row>
    <row r="23345" spans="55:55" hidden="1" x14ac:dyDescent="0.2">
      <c r="BC23345" s="6"/>
    </row>
    <row r="23346" spans="55:55" hidden="1" x14ac:dyDescent="0.2">
      <c r="BC23346" s="6"/>
    </row>
    <row r="23347" spans="55:55" hidden="1" x14ac:dyDescent="0.2">
      <c r="BC23347" s="6"/>
    </row>
    <row r="23348" spans="55:55" hidden="1" x14ac:dyDescent="0.2">
      <c r="BC23348" s="6"/>
    </row>
    <row r="23349" spans="55:55" hidden="1" x14ac:dyDescent="0.2">
      <c r="BC23349" s="6"/>
    </row>
    <row r="23350" spans="55:55" hidden="1" x14ac:dyDescent="0.2">
      <c r="BC23350" s="6"/>
    </row>
    <row r="23351" spans="55:55" hidden="1" x14ac:dyDescent="0.2">
      <c r="BC23351" s="6"/>
    </row>
    <row r="23352" spans="55:55" hidden="1" x14ac:dyDescent="0.2">
      <c r="BC23352" s="6"/>
    </row>
    <row r="23353" spans="55:55" hidden="1" x14ac:dyDescent="0.2">
      <c r="BC23353" s="6"/>
    </row>
    <row r="23354" spans="55:55" hidden="1" x14ac:dyDescent="0.2">
      <c r="BC23354" s="6"/>
    </row>
    <row r="23355" spans="55:55" hidden="1" x14ac:dyDescent="0.2">
      <c r="BC23355" s="6"/>
    </row>
    <row r="23356" spans="55:55" hidden="1" x14ac:dyDescent="0.2">
      <c r="BC23356" s="6"/>
    </row>
    <row r="23357" spans="55:55" hidden="1" x14ac:dyDescent="0.2">
      <c r="BC23357" s="6"/>
    </row>
    <row r="23358" spans="55:55" hidden="1" x14ac:dyDescent="0.2">
      <c r="BC23358" s="6"/>
    </row>
    <row r="23359" spans="55:55" hidden="1" x14ac:dyDescent="0.2">
      <c r="BC23359" s="6"/>
    </row>
    <row r="23360" spans="55:55" hidden="1" x14ac:dyDescent="0.2">
      <c r="BC23360" s="6"/>
    </row>
    <row r="23361" spans="55:55" hidden="1" x14ac:dyDescent="0.2">
      <c r="BC23361" s="6"/>
    </row>
    <row r="23362" spans="55:55" hidden="1" x14ac:dyDescent="0.2">
      <c r="BC23362" s="6"/>
    </row>
    <row r="23363" spans="55:55" hidden="1" x14ac:dyDescent="0.2">
      <c r="BC23363" s="6"/>
    </row>
    <row r="23364" spans="55:55" hidden="1" x14ac:dyDescent="0.2">
      <c r="BC23364" s="6"/>
    </row>
    <row r="23365" spans="55:55" hidden="1" x14ac:dyDescent="0.2">
      <c r="BC23365" s="6"/>
    </row>
    <row r="23366" spans="55:55" hidden="1" x14ac:dyDescent="0.2">
      <c r="BC23366" s="6"/>
    </row>
    <row r="23367" spans="55:55" hidden="1" x14ac:dyDescent="0.2">
      <c r="BC23367" s="6"/>
    </row>
    <row r="23368" spans="55:55" hidden="1" x14ac:dyDescent="0.2">
      <c r="BC23368" s="6"/>
    </row>
    <row r="23369" spans="55:55" hidden="1" x14ac:dyDescent="0.2">
      <c r="BC23369" s="6"/>
    </row>
    <row r="23370" spans="55:55" hidden="1" x14ac:dyDescent="0.2">
      <c r="BC23370" s="6"/>
    </row>
    <row r="23371" spans="55:55" hidden="1" x14ac:dyDescent="0.2">
      <c r="BC23371" s="6"/>
    </row>
    <row r="23372" spans="55:55" hidden="1" x14ac:dyDescent="0.2">
      <c r="BC23372" s="6"/>
    </row>
    <row r="23373" spans="55:55" hidden="1" x14ac:dyDescent="0.2">
      <c r="BC23373" s="6"/>
    </row>
    <row r="23374" spans="55:55" hidden="1" x14ac:dyDescent="0.2">
      <c r="BC23374" s="6"/>
    </row>
    <row r="23375" spans="55:55" hidden="1" x14ac:dyDescent="0.2">
      <c r="BC23375" s="6"/>
    </row>
    <row r="23376" spans="55:55" hidden="1" x14ac:dyDescent="0.2">
      <c r="BC23376" s="6"/>
    </row>
    <row r="23377" spans="55:55" hidden="1" x14ac:dyDescent="0.2">
      <c r="BC23377" s="6"/>
    </row>
    <row r="23378" spans="55:55" hidden="1" x14ac:dyDescent="0.2">
      <c r="BC23378" s="6"/>
    </row>
    <row r="23379" spans="55:55" hidden="1" x14ac:dyDescent="0.2">
      <c r="BC23379" s="6"/>
    </row>
    <row r="23380" spans="55:55" hidden="1" x14ac:dyDescent="0.2">
      <c r="BC23380" s="6"/>
    </row>
    <row r="23381" spans="55:55" hidden="1" x14ac:dyDescent="0.2">
      <c r="BC23381" s="6"/>
    </row>
    <row r="23382" spans="55:55" hidden="1" x14ac:dyDescent="0.2">
      <c r="BC23382" s="6"/>
    </row>
    <row r="23383" spans="55:55" hidden="1" x14ac:dyDescent="0.2">
      <c r="BC23383" s="6"/>
    </row>
    <row r="23384" spans="55:55" hidden="1" x14ac:dyDescent="0.2">
      <c r="BC23384" s="6"/>
    </row>
    <row r="23385" spans="55:55" hidden="1" x14ac:dyDescent="0.2">
      <c r="BC23385" s="6"/>
    </row>
    <row r="23386" spans="55:55" hidden="1" x14ac:dyDescent="0.2">
      <c r="BC23386" s="6"/>
    </row>
    <row r="23387" spans="55:55" hidden="1" x14ac:dyDescent="0.2">
      <c r="BC23387" s="6"/>
    </row>
    <row r="23388" spans="55:55" hidden="1" x14ac:dyDescent="0.2">
      <c r="BC23388" s="6"/>
    </row>
    <row r="23389" spans="55:55" hidden="1" x14ac:dyDescent="0.2">
      <c r="BC23389" s="6"/>
    </row>
    <row r="23390" spans="55:55" hidden="1" x14ac:dyDescent="0.2">
      <c r="BC23390" s="6"/>
    </row>
    <row r="23391" spans="55:55" hidden="1" x14ac:dyDescent="0.2">
      <c r="BC23391" s="6"/>
    </row>
    <row r="23392" spans="55:55" hidden="1" x14ac:dyDescent="0.2">
      <c r="BC23392" s="6"/>
    </row>
    <row r="23393" spans="55:55" hidden="1" x14ac:dyDescent="0.2">
      <c r="BC23393" s="6"/>
    </row>
    <row r="23394" spans="55:55" hidden="1" x14ac:dyDescent="0.2">
      <c r="BC23394" s="6"/>
    </row>
    <row r="23395" spans="55:55" hidden="1" x14ac:dyDescent="0.2">
      <c r="BC23395" s="6"/>
    </row>
    <row r="23396" spans="55:55" hidden="1" x14ac:dyDescent="0.2">
      <c r="BC23396" s="6"/>
    </row>
    <row r="23397" spans="55:55" hidden="1" x14ac:dyDescent="0.2">
      <c r="BC23397" s="6"/>
    </row>
    <row r="23398" spans="55:55" hidden="1" x14ac:dyDescent="0.2">
      <c r="BC23398" s="6"/>
    </row>
    <row r="23399" spans="55:55" hidden="1" x14ac:dyDescent="0.2">
      <c r="BC23399" s="6"/>
    </row>
    <row r="23400" spans="55:55" hidden="1" x14ac:dyDescent="0.2">
      <c r="BC23400" s="6"/>
    </row>
    <row r="23401" spans="55:55" hidden="1" x14ac:dyDescent="0.2">
      <c r="BC23401" s="6"/>
    </row>
    <row r="23402" spans="55:55" hidden="1" x14ac:dyDescent="0.2">
      <c r="BC23402" s="6"/>
    </row>
    <row r="23403" spans="55:55" hidden="1" x14ac:dyDescent="0.2">
      <c r="BC23403" s="6"/>
    </row>
    <row r="23404" spans="55:55" hidden="1" x14ac:dyDescent="0.2">
      <c r="BC23404" s="6"/>
    </row>
    <row r="23405" spans="55:55" hidden="1" x14ac:dyDescent="0.2">
      <c r="BC23405" s="6"/>
    </row>
    <row r="23406" spans="55:55" hidden="1" x14ac:dyDescent="0.2">
      <c r="BC23406" s="6"/>
    </row>
    <row r="23407" spans="55:55" hidden="1" x14ac:dyDescent="0.2">
      <c r="BC23407" s="6"/>
    </row>
    <row r="23408" spans="55:55" hidden="1" x14ac:dyDescent="0.2">
      <c r="BC23408" s="6"/>
    </row>
    <row r="23409" spans="55:55" hidden="1" x14ac:dyDescent="0.2">
      <c r="BC23409" s="6"/>
    </row>
    <row r="23410" spans="55:55" hidden="1" x14ac:dyDescent="0.2">
      <c r="BC23410" s="6"/>
    </row>
    <row r="23411" spans="55:55" hidden="1" x14ac:dyDescent="0.2">
      <c r="BC23411" s="6"/>
    </row>
    <row r="23412" spans="55:55" hidden="1" x14ac:dyDescent="0.2">
      <c r="BC23412" s="6"/>
    </row>
    <row r="23413" spans="55:55" hidden="1" x14ac:dyDescent="0.2">
      <c r="BC23413" s="6"/>
    </row>
    <row r="23414" spans="55:55" hidden="1" x14ac:dyDescent="0.2">
      <c r="BC23414" s="6"/>
    </row>
    <row r="23415" spans="55:55" hidden="1" x14ac:dyDescent="0.2">
      <c r="BC23415" s="6"/>
    </row>
    <row r="23416" spans="55:55" hidden="1" x14ac:dyDescent="0.2">
      <c r="BC23416" s="6"/>
    </row>
    <row r="23417" spans="55:55" hidden="1" x14ac:dyDescent="0.2">
      <c r="BC23417" s="6"/>
    </row>
    <row r="23418" spans="55:55" hidden="1" x14ac:dyDescent="0.2">
      <c r="BC23418" s="6"/>
    </row>
    <row r="23419" spans="55:55" hidden="1" x14ac:dyDescent="0.2">
      <c r="BC23419" s="6"/>
    </row>
    <row r="23420" spans="55:55" hidden="1" x14ac:dyDescent="0.2">
      <c r="BC23420" s="6"/>
    </row>
    <row r="23421" spans="55:55" hidden="1" x14ac:dyDescent="0.2">
      <c r="BC23421" s="6"/>
    </row>
    <row r="23422" spans="55:55" hidden="1" x14ac:dyDescent="0.2">
      <c r="BC23422" s="6"/>
    </row>
    <row r="23423" spans="55:55" hidden="1" x14ac:dyDescent="0.2">
      <c r="BC23423" s="6"/>
    </row>
    <row r="23424" spans="55:55" hidden="1" x14ac:dyDescent="0.2">
      <c r="BC23424" s="6"/>
    </row>
    <row r="23425" spans="55:55" hidden="1" x14ac:dyDescent="0.2">
      <c r="BC23425" s="6"/>
    </row>
    <row r="23426" spans="55:55" hidden="1" x14ac:dyDescent="0.2">
      <c r="BC23426" s="6"/>
    </row>
    <row r="23427" spans="55:55" hidden="1" x14ac:dyDescent="0.2">
      <c r="BC23427" s="6"/>
    </row>
    <row r="23428" spans="55:55" hidden="1" x14ac:dyDescent="0.2">
      <c r="BC23428" s="6"/>
    </row>
    <row r="23429" spans="55:55" hidden="1" x14ac:dyDescent="0.2">
      <c r="BC23429" s="6"/>
    </row>
    <row r="23430" spans="55:55" hidden="1" x14ac:dyDescent="0.2">
      <c r="BC23430" s="6"/>
    </row>
    <row r="23431" spans="55:55" hidden="1" x14ac:dyDescent="0.2">
      <c r="BC23431" s="6"/>
    </row>
    <row r="23432" spans="55:55" hidden="1" x14ac:dyDescent="0.2">
      <c r="BC23432" s="6"/>
    </row>
    <row r="23433" spans="55:55" hidden="1" x14ac:dyDescent="0.2">
      <c r="BC23433" s="6"/>
    </row>
    <row r="23434" spans="55:55" hidden="1" x14ac:dyDescent="0.2">
      <c r="BC23434" s="6"/>
    </row>
    <row r="23435" spans="55:55" hidden="1" x14ac:dyDescent="0.2">
      <c r="BC23435" s="6"/>
    </row>
    <row r="23436" spans="55:55" hidden="1" x14ac:dyDescent="0.2">
      <c r="BC23436" s="6"/>
    </row>
    <row r="23437" spans="55:55" hidden="1" x14ac:dyDescent="0.2">
      <c r="BC23437" s="6"/>
    </row>
    <row r="23438" spans="55:55" hidden="1" x14ac:dyDescent="0.2">
      <c r="BC23438" s="6"/>
    </row>
    <row r="23439" spans="55:55" hidden="1" x14ac:dyDescent="0.2">
      <c r="BC23439" s="6"/>
    </row>
    <row r="23440" spans="55:55" hidden="1" x14ac:dyDescent="0.2">
      <c r="BC23440" s="6"/>
    </row>
    <row r="23441" spans="55:55" hidden="1" x14ac:dyDescent="0.2">
      <c r="BC23441" s="6"/>
    </row>
    <row r="23442" spans="55:55" hidden="1" x14ac:dyDescent="0.2">
      <c r="BC23442" s="6"/>
    </row>
    <row r="23443" spans="55:55" hidden="1" x14ac:dyDescent="0.2">
      <c r="BC23443" s="6"/>
    </row>
    <row r="23444" spans="55:55" hidden="1" x14ac:dyDescent="0.2">
      <c r="BC23444" s="6"/>
    </row>
    <row r="23445" spans="55:55" hidden="1" x14ac:dyDescent="0.2">
      <c r="BC23445" s="6"/>
    </row>
    <row r="23446" spans="55:55" hidden="1" x14ac:dyDescent="0.2">
      <c r="BC23446" s="6"/>
    </row>
    <row r="23447" spans="55:55" hidden="1" x14ac:dyDescent="0.2">
      <c r="BC23447" s="6"/>
    </row>
    <row r="23448" spans="55:55" hidden="1" x14ac:dyDescent="0.2">
      <c r="BC23448" s="6"/>
    </row>
    <row r="23449" spans="55:55" hidden="1" x14ac:dyDescent="0.2">
      <c r="BC23449" s="6"/>
    </row>
    <row r="23450" spans="55:55" hidden="1" x14ac:dyDescent="0.2">
      <c r="BC23450" s="6"/>
    </row>
    <row r="23451" spans="55:55" hidden="1" x14ac:dyDescent="0.2">
      <c r="BC23451" s="6"/>
    </row>
    <row r="23452" spans="55:55" hidden="1" x14ac:dyDescent="0.2">
      <c r="BC23452" s="6"/>
    </row>
    <row r="23453" spans="55:55" hidden="1" x14ac:dyDescent="0.2">
      <c r="BC23453" s="6"/>
    </row>
    <row r="23454" spans="55:55" hidden="1" x14ac:dyDescent="0.2">
      <c r="BC23454" s="6"/>
    </row>
    <row r="23455" spans="55:55" hidden="1" x14ac:dyDescent="0.2">
      <c r="BC23455" s="6"/>
    </row>
    <row r="23456" spans="55:55" hidden="1" x14ac:dyDescent="0.2">
      <c r="BC23456" s="6"/>
    </row>
    <row r="23457" spans="55:55" hidden="1" x14ac:dyDescent="0.2">
      <c r="BC23457" s="6"/>
    </row>
    <row r="23458" spans="55:55" hidden="1" x14ac:dyDescent="0.2">
      <c r="BC23458" s="6"/>
    </row>
    <row r="23459" spans="55:55" hidden="1" x14ac:dyDescent="0.2">
      <c r="BC23459" s="6"/>
    </row>
    <row r="23460" spans="55:55" hidden="1" x14ac:dyDescent="0.2">
      <c r="BC23460" s="6"/>
    </row>
    <row r="23461" spans="55:55" hidden="1" x14ac:dyDescent="0.2">
      <c r="BC23461" s="6"/>
    </row>
    <row r="23462" spans="55:55" hidden="1" x14ac:dyDescent="0.2">
      <c r="BC23462" s="6"/>
    </row>
    <row r="23463" spans="55:55" hidden="1" x14ac:dyDescent="0.2">
      <c r="BC23463" s="6"/>
    </row>
    <row r="23464" spans="55:55" hidden="1" x14ac:dyDescent="0.2">
      <c r="BC23464" s="6"/>
    </row>
    <row r="23465" spans="55:55" hidden="1" x14ac:dyDescent="0.2">
      <c r="BC23465" s="6"/>
    </row>
    <row r="23466" spans="55:55" hidden="1" x14ac:dyDescent="0.2">
      <c r="BC23466" s="6"/>
    </row>
    <row r="23467" spans="55:55" hidden="1" x14ac:dyDescent="0.2">
      <c r="BC23467" s="6"/>
    </row>
    <row r="23468" spans="55:55" hidden="1" x14ac:dyDescent="0.2">
      <c r="BC23468" s="6"/>
    </row>
    <row r="23469" spans="55:55" hidden="1" x14ac:dyDescent="0.2">
      <c r="BC23469" s="6"/>
    </row>
    <row r="23470" spans="55:55" hidden="1" x14ac:dyDescent="0.2">
      <c r="BC23470" s="6"/>
    </row>
    <row r="23471" spans="55:55" hidden="1" x14ac:dyDescent="0.2">
      <c r="BC23471" s="6"/>
    </row>
    <row r="23472" spans="55:55" hidden="1" x14ac:dyDescent="0.2">
      <c r="BC23472" s="6"/>
    </row>
    <row r="23473" spans="55:55" hidden="1" x14ac:dyDescent="0.2">
      <c r="BC23473" s="6"/>
    </row>
    <row r="23474" spans="55:55" hidden="1" x14ac:dyDescent="0.2">
      <c r="BC23474" s="6"/>
    </row>
    <row r="23475" spans="55:55" hidden="1" x14ac:dyDescent="0.2">
      <c r="BC23475" s="6"/>
    </row>
    <row r="23476" spans="55:55" hidden="1" x14ac:dyDescent="0.2">
      <c r="BC23476" s="6"/>
    </row>
    <row r="23477" spans="55:55" hidden="1" x14ac:dyDescent="0.2">
      <c r="BC23477" s="6"/>
    </row>
    <row r="23478" spans="55:55" hidden="1" x14ac:dyDescent="0.2">
      <c r="BC23478" s="6"/>
    </row>
    <row r="23479" spans="55:55" hidden="1" x14ac:dyDescent="0.2">
      <c r="BC23479" s="6"/>
    </row>
    <row r="23480" spans="55:55" hidden="1" x14ac:dyDescent="0.2">
      <c r="BC23480" s="6"/>
    </row>
    <row r="23481" spans="55:55" hidden="1" x14ac:dyDescent="0.2">
      <c r="BC23481" s="6"/>
    </row>
    <row r="23482" spans="55:55" hidden="1" x14ac:dyDescent="0.2">
      <c r="BC23482" s="6"/>
    </row>
    <row r="23483" spans="55:55" hidden="1" x14ac:dyDescent="0.2">
      <c r="BC23483" s="6"/>
    </row>
    <row r="23484" spans="55:55" hidden="1" x14ac:dyDescent="0.2">
      <c r="BC23484" s="6"/>
    </row>
    <row r="23485" spans="55:55" hidden="1" x14ac:dyDescent="0.2">
      <c r="BC23485" s="6"/>
    </row>
    <row r="23486" spans="55:55" hidden="1" x14ac:dyDescent="0.2">
      <c r="BC23486" s="6"/>
    </row>
    <row r="23487" spans="55:55" hidden="1" x14ac:dyDescent="0.2">
      <c r="BC23487" s="6"/>
    </row>
    <row r="23488" spans="55:55" hidden="1" x14ac:dyDescent="0.2">
      <c r="BC23488" s="6"/>
    </row>
    <row r="23489" spans="55:55" hidden="1" x14ac:dyDescent="0.2">
      <c r="BC23489" s="6"/>
    </row>
    <row r="23490" spans="55:55" hidden="1" x14ac:dyDescent="0.2">
      <c r="BC23490" s="6"/>
    </row>
    <row r="23491" spans="55:55" hidden="1" x14ac:dyDescent="0.2">
      <c r="BC23491" s="6"/>
    </row>
    <row r="23492" spans="55:55" hidden="1" x14ac:dyDescent="0.2">
      <c r="BC23492" s="6"/>
    </row>
    <row r="23493" spans="55:55" hidden="1" x14ac:dyDescent="0.2">
      <c r="BC23493" s="6"/>
    </row>
    <row r="23494" spans="55:55" hidden="1" x14ac:dyDescent="0.2">
      <c r="BC23494" s="6"/>
    </row>
    <row r="23495" spans="55:55" hidden="1" x14ac:dyDescent="0.2">
      <c r="BC23495" s="6"/>
    </row>
    <row r="23496" spans="55:55" hidden="1" x14ac:dyDescent="0.2">
      <c r="BC23496" s="6"/>
    </row>
    <row r="23497" spans="55:55" hidden="1" x14ac:dyDescent="0.2">
      <c r="BC23497" s="6"/>
    </row>
    <row r="23498" spans="55:55" hidden="1" x14ac:dyDescent="0.2">
      <c r="BC23498" s="6"/>
    </row>
    <row r="23499" spans="55:55" hidden="1" x14ac:dyDescent="0.2">
      <c r="BC23499" s="6"/>
    </row>
    <row r="23500" spans="55:55" hidden="1" x14ac:dyDescent="0.2">
      <c r="BC23500" s="6"/>
    </row>
    <row r="23501" spans="55:55" hidden="1" x14ac:dyDescent="0.2">
      <c r="BC23501" s="6"/>
    </row>
    <row r="23502" spans="55:55" hidden="1" x14ac:dyDescent="0.2">
      <c r="BC23502" s="6"/>
    </row>
    <row r="23503" spans="55:55" hidden="1" x14ac:dyDescent="0.2">
      <c r="BC23503" s="6"/>
    </row>
    <row r="23504" spans="55:55" hidden="1" x14ac:dyDescent="0.2">
      <c r="BC23504" s="6"/>
    </row>
    <row r="23505" spans="55:55" hidden="1" x14ac:dyDescent="0.2">
      <c r="BC23505" s="6"/>
    </row>
    <row r="23506" spans="55:55" hidden="1" x14ac:dyDescent="0.2">
      <c r="BC23506" s="6"/>
    </row>
    <row r="23507" spans="55:55" hidden="1" x14ac:dyDescent="0.2">
      <c r="BC23507" s="6"/>
    </row>
    <row r="23508" spans="55:55" hidden="1" x14ac:dyDescent="0.2">
      <c r="BC23508" s="6"/>
    </row>
    <row r="23509" spans="55:55" hidden="1" x14ac:dyDescent="0.2">
      <c r="BC23509" s="6"/>
    </row>
    <row r="23510" spans="55:55" hidden="1" x14ac:dyDescent="0.2">
      <c r="BC23510" s="6"/>
    </row>
    <row r="23511" spans="55:55" hidden="1" x14ac:dyDescent="0.2">
      <c r="BC23511" s="6"/>
    </row>
    <row r="23512" spans="55:55" hidden="1" x14ac:dyDescent="0.2">
      <c r="BC23512" s="6"/>
    </row>
    <row r="23513" spans="55:55" hidden="1" x14ac:dyDescent="0.2">
      <c r="BC23513" s="6"/>
    </row>
    <row r="23514" spans="55:55" hidden="1" x14ac:dyDescent="0.2">
      <c r="BC23514" s="6"/>
    </row>
    <row r="23515" spans="55:55" hidden="1" x14ac:dyDescent="0.2">
      <c r="BC23515" s="6"/>
    </row>
    <row r="23516" spans="55:55" hidden="1" x14ac:dyDescent="0.2">
      <c r="BC23516" s="6"/>
    </row>
    <row r="23517" spans="55:55" hidden="1" x14ac:dyDescent="0.2">
      <c r="BC23517" s="6"/>
    </row>
    <row r="23518" spans="55:55" hidden="1" x14ac:dyDescent="0.2">
      <c r="BC23518" s="6"/>
    </row>
    <row r="23519" spans="55:55" hidden="1" x14ac:dyDescent="0.2">
      <c r="BC23519" s="6"/>
    </row>
    <row r="23520" spans="55:55" hidden="1" x14ac:dyDescent="0.2">
      <c r="BC23520" s="6"/>
    </row>
    <row r="23521" spans="55:55" hidden="1" x14ac:dyDescent="0.2">
      <c r="BC23521" s="6"/>
    </row>
    <row r="23522" spans="55:55" hidden="1" x14ac:dyDescent="0.2">
      <c r="BC23522" s="6"/>
    </row>
    <row r="23523" spans="55:55" hidden="1" x14ac:dyDescent="0.2">
      <c r="BC23523" s="6"/>
    </row>
    <row r="23524" spans="55:55" hidden="1" x14ac:dyDescent="0.2">
      <c r="BC23524" s="6"/>
    </row>
    <row r="23525" spans="55:55" hidden="1" x14ac:dyDescent="0.2">
      <c r="BC23525" s="6"/>
    </row>
    <row r="23526" spans="55:55" hidden="1" x14ac:dyDescent="0.2">
      <c r="BC23526" s="6"/>
    </row>
    <row r="23527" spans="55:55" hidden="1" x14ac:dyDescent="0.2">
      <c r="BC23527" s="6"/>
    </row>
    <row r="23528" spans="55:55" hidden="1" x14ac:dyDescent="0.2">
      <c r="BC23528" s="6"/>
    </row>
    <row r="23529" spans="55:55" hidden="1" x14ac:dyDescent="0.2">
      <c r="BC23529" s="6"/>
    </row>
    <row r="23530" spans="55:55" hidden="1" x14ac:dyDescent="0.2">
      <c r="BC23530" s="6"/>
    </row>
    <row r="23531" spans="55:55" hidden="1" x14ac:dyDescent="0.2">
      <c r="BC23531" s="6"/>
    </row>
    <row r="23532" spans="55:55" hidden="1" x14ac:dyDescent="0.2">
      <c r="BC23532" s="6"/>
    </row>
    <row r="23533" spans="55:55" hidden="1" x14ac:dyDescent="0.2">
      <c r="BC23533" s="6"/>
    </row>
    <row r="23534" spans="55:55" hidden="1" x14ac:dyDescent="0.2">
      <c r="BC23534" s="6"/>
    </row>
    <row r="23535" spans="55:55" hidden="1" x14ac:dyDescent="0.2">
      <c r="BC23535" s="6"/>
    </row>
    <row r="23536" spans="55:55" hidden="1" x14ac:dyDescent="0.2">
      <c r="BC23536" s="6"/>
    </row>
    <row r="23537" spans="55:55" hidden="1" x14ac:dyDescent="0.2">
      <c r="BC23537" s="6"/>
    </row>
    <row r="23538" spans="55:55" hidden="1" x14ac:dyDescent="0.2">
      <c r="BC23538" s="6"/>
    </row>
    <row r="23539" spans="55:55" hidden="1" x14ac:dyDescent="0.2">
      <c r="BC23539" s="6"/>
    </row>
    <row r="23540" spans="55:55" hidden="1" x14ac:dyDescent="0.2">
      <c r="BC23540" s="6"/>
    </row>
    <row r="23541" spans="55:55" hidden="1" x14ac:dyDescent="0.2">
      <c r="BC23541" s="6"/>
    </row>
    <row r="23542" spans="55:55" hidden="1" x14ac:dyDescent="0.2">
      <c r="BC23542" s="6"/>
    </row>
    <row r="23543" spans="55:55" hidden="1" x14ac:dyDescent="0.2">
      <c r="BC23543" s="6"/>
    </row>
    <row r="23544" spans="55:55" hidden="1" x14ac:dyDescent="0.2">
      <c r="BC23544" s="6"/>
    </row>
    <row r="23545" spans="55:55" hidden="1" x14ac:dyDescent="0.2">
      <c r="BC23545" s="6"/>
    </row>
    <row r="23546" spans="55:55" hidden="1" x14ac:dyDescent="0.2">
      <c r="BC23546" s="6"/>
    </row>
    <row r="23547" spans="55:55" hidden="1" x14ac:dyDescent="0.2">
      <c r="BC23547" s="6"/>
    </row>
    <row r="23548" spans="55:55" hidden="1" x14ac:dyDescent="0.2">
      <c r="BC23548" s="6"/>
    </row>
    <row r="23549" spans="55:55" hidden="1" x14ac:dyDescent="0.2">
      <c r="BC23549" s="6"/>
    </row>
    <row r="23550" spans="55:55" hidden="1" x14ac:dyDescent="0.2">
      <c r="BC23550" s="6"/>
    </row>
    <row r="23551" spans="55:55" hidden="1" x14ac:dyDescent="0.2">
      <c r="BC23551" s="6"/>
    </row>
    <row r="23552" spans="55:55" hidden="1" x14ac:dyDescent="0.2">
      <c r="BC23552" s="6"/>
    </row>
    <row r="23553" spans="55:55" hidden="1" x14ac:dyDescent="0.2">
      <c r="BC23553" s="6"/>
    </row>
    <row r="23554" spans="55:55" hidden="1" x14ac:dyDescent="0.2">
      <c r="BC23554" s="6"/>
    </row>
    <row r="23555" spans="55:55" hidden="1" x14ac:dyDescent="0.2">
      <c r="BC23555" s="6"/>
    </row>
    <row r="23556" spans="55:55" hidden="1" x14ac:dyDescent="0.2">
      <c r="BC23556" s="6"/>
    </row>
    <row r="23557" spans="55:55" hidden="1" x14ac:dyDescent="0.2">
      <c r="BC23557" s="6"/>
    </row>
    <row r="23558" spans="55:55" hidden="1" x14ac:dyDescent="0.2">
      <c r="BC23558" s="6"/>
    </row>
    <row r="23559" spans="55:55" hidden="1" x14ac:dyDescent="0.2">
      <c r="BC23559" s="6"/>
    </row>
    <row r="23560" spans="55:55" hidden="1" x14ac:dyDescent="0.2">
      <c r="BC23560" s="6"/>
    </row>
    <row r="23561" spans="55:55" hidden="1" x14ac:dyDescent="0.2">
      <c r="BC23561" s="6"/>
    </row>
    <row r="23562" spans="55:55" hidden="1" x14ac:dyDescent="0.2">
      <c r="BC23562" s="6"/>
    </row>
    <row r="23563" spans="55:55" hidden="1" x14ac:dyDescent="0.2">
      <c r="BC23563" s="6"/>
    </row>
    <row r="23564" spans="55:55" hidden="1" x14ac:dyDescent="0.2">
      <c r="BC23564" s="6"/>
    </row>
    <row r="23565" spans="55:55" hidden="1" x14ac:dyDescent="0.2">
      <c r="BC23565" s="6"/>
    </row>
    <row r="23566" spans="55:55" hidden="1" x14ac:dyDescent="0.2">
      <c r="BC23566" s="6"/>
    </row>
    <row r="23567" spans="55:55" hidden="1" x14ac:dyDescent="0.2">
      <c r="BC23567" s="6"/>
    </row>
    <row r="23568" spans="55:55" hidden="1" x14ac:dyDescent="0.2">
      <c r="BC23568" s="6"/>
    </row>
    <row r="23569" spans="55:55" hidden="1" x14ac:dyDescent="0.2">
      <c r="BC23569" s="6"/>
    </row>
    <row r="23570" spans="55:55" hidden="1" x14ac:dyDescent="0.2">
      <c r="BC23570" s="6"/>
    </row>
    <row r="23571" spans="55:55" hidden="1" x14ac:dyDescent="0.2">
      <c r="BC23571" s="6"/>
    </row>
    <row r="23572" spans="55:55" hidden="1" x14ac:dyDescent="0.2">
      <c r="BC23572" s="6"/>
    </row>
    <row r="23573" spans="55:55" hidden="1" x14ac:dyDescent="0.2">
      <c r="BC23573" s="6"/>
    </row>
    <row r="23574" spans="55:55" hidden="1" x14ac:dyDescent="0.2">
      <c r="BC23574" s="6"/>
    </row>
    <row r="23575" spans="55:55" hidden="1" x14ac:dyDescent="0.2">
      <c r="BC23575" s="6"/>
    </row>
    <row r="23576" spans="55:55" hidden="1" x14ac:dyDescent="0.2">
      <c r="BC23576" s="6"/>
    </row>
    <row r="23577" spans="55:55" hidden="1" x14ac:dyDescent="0.2">
      <c r="BC23577" s="6"/>
    </row>
    <row r="23578" spans="55:55" hidden="1" x14ac:dyDescent="0.2">
      <c r="BC23578" s="6"/>
    </row>
    <row r="23579" spans="55:55" hidden="1" x14ac:dyDescent="0.2">
      <c r="BC23579" s="6"/>
    </row>
    <row r="23580" spans="55:55" hidden="1" x14ac:dyDescent="0.2">
      <c r="BC23580" s="6"/>
    </row>
    <row r="23581" spans="55:55" hidden="1" x14ac:dyDescent="0.2">
      <c r="BC23581" s="6"/>
    </row>
    <row r="23582" spans="55:55" hidden="1" x14ac:dyDescent="0.2">
      <c r="BC23582" s="6"/>
    </row>
    <row r="23583" spans="55:55" hidden="1" x14ac:dyDescent="0.2">
      <c r="BC23583" s="6"/>
    </row>
    <row r="23584" spans="55:55" hidden="1" x14ac:dyDescent="0.2">
      <c r="BC23584" s="6"/>
    </row>
    <row r="23585" spans="55:55" hidden="1" x14ac:dyDescent="0.2">
      <c r="BC23585" s="6"/>
    </row>
    <row r="23586" spans="55:55" hidden="1" x14ac:dyDescent="0.2">
      <c r="BC23586" s="6"/>
    </row>
    <row r="23587" spans="55:55" hidden="1" x14ac:dyDescent="0.2">
      <c r="BC23587" s="6"/>
    </row>
    <row r="23588" spans="55:55" hidden="1" x14ac:dyDescent="0.2">
      <c r="BC23588" s="6"/>
    </row>
    <row r="23589" spans="55:55" hidden="1" x14ac:dyDescent="0.2">
      <c r="BC23589" s="6"/>
    </row>
    <row r="23590" spans="55:55" hidden="1" x14ac:dyDescent="0.2">
      <c r="BC23590" s="6"/>
    </row>
    <row r="23591" spans="55:55" hidden="1" x14ac:dyDescent="0.2">
      <c r="BC23591" s="6"/>
    </row>
    <row r="23592" spans="55:55" hidden="1" x14ac:dyDescent="0.2">
      <c r="BC23592" s="6"/>
    </row>
    <row r="23593" spans="55:55" hidden="1" x14ac:dyDescent="0.2">
      <c r="BC23593" s="6"/>
    </row>
    <row r="23594" spans="55:55" hidden="1" x14ac:dyDescent="0.2">
      <c r="BC23594" s="6"/>
    </row>
    <row r="23595" spans="55:55" hidden="1" x14ac:dyDescent="0.2">
      <c r="BC23595" s="6"/>
    </row>
    <row r="23596" spans="55:55" hidden="1" x14ac:dyDescent="0.2">
      <c r="BC23596" s="6"/>
    </row>
    <row r="23597" spans="55:55" hidden="1" x14ac:dyDescent="0.2">
      <c r="BC23597" s="6"/>
    </row>
    <row r="23598" spans="55:55" hidden="1" x14ac:dyDescent="0.2">
      <c r="BC23598" s="6"/>
    </row>
    <row r="23599" spans="55:55" hidden="1" x14ac:dyDescent="0.2">
      <c r="BC23599" s="6"/>
    </row>
    <row r="23600" spans="55:55" hidden="1" x14ac:dyDescent="0.2">
      <c r="BC23600" s="6"/>
    </row>
    <row r="23601" spans="55:55" hidden="1" x14ac:dyDescent="0.2">
      <c r="BC23601" s="6"/>
    </row>
    <row r="23602" spans="55:55" hidden="1" x14ac:dyDescent="0.2">
      <c r="BC23602" s="6"/>
    </row>
    <row r="23603" spans="55:55" hidden="1" x14ac:dyDescent="0.2">
      <c r="BC23603" s="6"/>
    </row>
    <row r="23604" spans="55:55" hidden="1" x14ac:dyDescent="0.2">
      <c r="BC23604" s="6"/>
    </row>
    <row r="23605" spans="55:55" hidden="1" x14ac:dyDescent="0.2">
      <c r="BC23605" s="6"/>
    </row>
    <row r="23606" spans="55:55" hidden="1" x14ac:dyDescent="0.2">
      <c r="BC23606" s="6"/>
    </row>
    <row r="23607" spans="55:55" hidden="1" x14ac:dyDescent="0.2">
      <c r="BC23607" s="6"/>
    </row>
    <row r="23608" spans="55:55" hidden="1" x14ac:dyDescent="0.2">
      <c r="BC23608" s="6"/>
    </row>
    <row r="23609" spans="55:55" hidden="1" x14ac:dyDescent="0.2">
      <c r="BC23609" s="6"/>
    </row>
    <row r="23610" spans="55:55" hidden="1" x14ac:dyDescent="0.2">
      <c r="BC23610" s="6"/>
    </row>
    <row r="23611" spans="55:55" hidden="1" x14ac:dyDescent="0.2">
      <c r="BC23611" s="6"/>
    </row>
    <row r="23612" spans="55:55" hidden="1" x14ac:dyDescent="0.2">
      <c r="BC23612" s="6"/>
    </row>
    <row r="23613" spans="55:55" hidden="1" x14ac:dyDescent="0.2">
      <c r="BC23613" s="6"/>
    </row>
    <row r="23614" spans="55:55" hidden="1" x14ac:dyDescent="0.2">
      <c r="BC23614" s="6"/>
    </row>
    <row r="23615" spans="55:55" hidden="1" x14ac:dyDescent="0.2">
      <c r="BC23615" s="6"/>
    </row>
    <row r="23616" spans="55:55" hidden="1" x14ac:dyDescent="0.2">
      <c r="BC23616" s="6"/>
    </row>
    <row r="23617" spans="55:55" hidden="1" x14ac:dyDescent="0.2">
      <c r="BC23617" s="6"/>
    </row>
    <row r="23618" spans="55:55" hidden="1" x14ac:dyDescent="0.2">
      <c r="BC23618" s="6"/>
    </row>
    <row r="23619" spans="55:55" hidden="1" x14ac:dyDescent="0.2">
      <c r="BC23619" s="6"/>
    </row>
    <row r="23620" spans="55:55" hidden="1" x14ac:dyDescent="0.2">
      <c r="BC23620" s="6"/>
    </row>
    <row r="23621" spans="55:55" hidden="1" x14ac:dyDescent="0.2">
      <c r="BC23621" s="6"/>
    </row>
    <row r="23622" spans="55:55" hidden="1" x14ac:dyDescent="0.2">
      <c r="BC23622" s="6"/>
    </row>
    <row r="23623" spans="55:55" hidden="1" x14ac:dyDescent="0.2">
      <c r="BC23623" s="6"/>
    </row>
    <row r="23624" spans="55:55" hidden="1" x14ac:dyDescent="0.2">
      <c r="BC23624" s="6"/>
    </row>
    <row r="23625" spans="55:55" hidden="1" x14ac:dyDescent="0.2">
      <c r="BC23625" s="6"/>
    </row>
    <row r="23626" spans="55:55" hidden="1" x14ac:dyDescent="0.2">
      <c r="BC23626" s="6"/>
    </row>
    <row r="23627" spans="55:55" hidden="1" x14ac:dyDescent="0.2">
      <c r="BC23627" s="6"/>
    </row>
    <row r="23628" spans="55:55" hidden="1" x14ac:dyDescent="0.2">
      <c r="BC23628" s="6"/>
    </row>
    <row r="23629" spans="55:55" hidden="1" x14ac:dyDescent="0.2">
      <c r="BC23629" s="6"/>
    </row>
    <row r="23630" spans="55:55" hidden="1" x14ac:dyDescent="0.2">
      <c r="BC23630" s="6"/>
    </row>
    <row r="23631" spans="55:55" hidden="1" x14ac:dyDescent="0.2">
      <c r="BC23631" s="6"/>
    </row>
    <row r="23632" spans="55:55" hidden="1" x14ac:dyDescent="0.2">
      <c r="BC23632" s="6"/>
    </row>
    <row r="23633" spans="55:55" hidden="1" x14ac:dyDescent="0.2">
      <c r="BC23633" s="6"/>
    </row>
    <row r="23634" spans="55:55" hidden="1" x14ac:dyDescent="0.2">
      <c r="BC23634" s="6"/>
    </row>
    <row r="23635" spans="55:55" hidden="1" x14ac:dyDescent="0.2">
      <c r="BC23635" s="6"/>
    </row>
    <row r="23636" spans="55:55" hidden="1" x14ac:dyDescent="0.2">
      <c r="BC23636" s="6"/>
    </row>
    <row r="23637" spans="55:55" hidden="1" x14ac:dyDescent="0.2">
      <c r="BC23637" s="6"/>
    </row>
    <row r="23638" spans="55:55" hidden="1" x14ac:dyDescent="0.2">
      <c r="BC23638" s="6"/>
    </row>
    <row r="23639" spans="55:55" hidden="1" x14ac:dyDescent="0.2">
      <c r="BC23639" s="6"/>
    </row>
    <row r="23640" spans="55:55" hidden="1" x14ac:dyDescent="0.2">
      <c r="BC23640" s="6"/>
    </row>
    <row r="23641" spans="55:55" hidden="1" x14ac:dyDescent="0.2">
      <c r="BC23641" s="6"/>
    </row>
    <row r="23642" spans="55:55" hidden="1" x14ac:dyDescent="0.2">
      <c r="BC23642" s="6"/>
    </row>
    <row r="23643" spans="55:55" hidden="1" x14ac:dyDescent="0.2">
      <c r="BC23643" s="6"/>
    </row>
    <row r="23644" spans="55:55" hidden="1" x14ac:dyDescent="0.2">
      <c r="BC23644" s="6"/>
    </row>
    <row r="23645" spans="55:55" hidden="1" x14ac:dyDescent="0.2">
      <c r="BC23645" s="6"/>
    </row>
    <row r="23646" spans="55:55" hidden="1" x14ac:dyDescent="0.2">
      <c r="BC23646" s="6"/>
    </row>
    <row r="23647" spans="55:55" hidden="1" x14ac:dyDescent="0.2">
      <c r="BC23647" s="6"/>
    </row>
    <row r="23648" spans="55:55" hidden="1" x14ac:dyDescent="0.2">
      <c r="BC23648" s="6"/>
    </row>
    <row r="23649" spans="55:55" hidden="1" x14ac:dyDescent="0.2">
      <c r="BC23649" s="6"/>
    </row>
    <row r="23650" spans="55:55" hidden="1" x14ac:dyDescent="0.2">
      <c r="BC23650" s="6"/>
    </row>
    <row r="23651" spans="55:55" hidden="1" x14ac:dyDescent="0.2">
      <c r="BC23651" s="6"/>
    </row>
    <row r="23652" spans="55:55" hidden="1" x14ac:dyDescent="0.2">
      <c r="BC23652" s="6"/>
    </row>
    <row r="23653" spans="55:55" hidden="1" x14ac:dyDescent="0.2">
      <c r="BC23653" s="6"/>
    </row>
    <row r="23654" spans="55:55" hidden="1" x14ac:dyDescent="0.2">
      <c r="BC23654" s="6"/>
    </row>
    <row r="23655" spans="55:55" hidden="1" x14ac:dyDescent="0.2">
      <c r="BC23655" s="6"/>
    </row>
    <row r="23656" spans="55:55" hidden="1" x14ac:dyDescent="0.2">
      <c r="BC23656" s="6"/>
    </row>
    <row r="23657" spans="55:55" hidden="1" x14ac:dyDescent="0.2">
      <c r="BC23657" s="6"/>
    </row>
    <row r="23658" spans="55:55" hidden="1" x14ac:dyDescent="0.2">
      <c r="BC23658" s="6"/>
    </row>
    <row r="23659" spans="55:55" hidden="1" x14ac:dyDescent="0.2">
      <c r="BC23659" s="6"/>
    </row>
    <row r="23660" spans="55:55" hidden="1" x14ac:dyDescent="0.2">
      <c r="BC23660" s="6"/>
    </row>
    <row r="23661" spans="55:55" hidden="1" x14ac:dyDescent="0.2">
      <c r="BC23661" s="6"/>
    </row>
    <row r="23662" spans="55:55" hidden="1" x14ac:dyDescent="0.2">
      <c r="BC23662" s="6"/>
    </row>
    <row r="23663" spans="55:55" hidden="1" x14ac:dyDescent="0.2">
      <c r="BC23663" s="6"/>
    </row>
    <row r="23664" spans="55:55" hidden="1" x14ac:dyDescent="0.2">
      <c r="BC23664" s="6"/>
    </row>
    <row r="23665" spans="55:55" hidden="1" x14ac:dyDescent="0.2">
      <c r="BC23665" s="6"/>
    </row>
    <row r="23666" spans="55:55" hidden="1" x14ac:dyDescent="0.2">
      <c r="BC23666" s="6"/>
    </row>
    <row r="23667" spans="55:55" hidden="1" x14ac:dyDescent="0.2">
      <c r="BC23667" s="6"/>
    </row>
    <row r="23668" spans="55:55" hidden="1" x14ac:dyDescent="0.2">
      <c r="BC23668" s="6"/>
    </row>
    <row r="23669" spans="55:55" hidden="1" x14ac:dyDescent="0.2">
      <c r="BC23669" s="6"/>
    </row>
    <row r="23670" spans="55:55" hidden="1" x14ac:dyDescent="0.2">
      <c r="BC23670" s="6"/>
    </row>
    <row r="23671" spans="55:55" hidden="1" x14ac:dyDescent="0.2">
      <c r="BC23671" s="6"/>
    </row>
    <row r="23672" spans="55:55" hidden="1" x14ac:dyDescent="0.2">
      <c r="BC23672" s="6"/>
    </row>
    <row r="23673" spans="55:55" hidden="1" x14ac:dyDescent="0.2">
      <c r="BC23673" s="6"/>
    </row>
    <row r="23674" spans="55:55" hidden="1" x14ac:dyDescent="0.2">
      <c r="BC23674" s="6"/>
    </row>
    <row r="23675" spans="55:55" hidden="1" x14ac:dyDescent="0.2">
      <c r="BC23675" s="6"/>
    </row>
    <row r="23676" spans="55:55" hidden="1" x14ac:dyDescent="0.2">
      <c r="BC23676" s="6"/>
    </row>
    <row r="23677" spans="55:55" hidden="1" x14ac:dyDescent="0.2">
      <c r="BC23677" s="6"/>
    </row>
    <row r="23678" spans="55:55" hidden="1" x14ac:dyDescent="0.2">
      <c r="BC23678" s="6"/>
    </row>
    <row r="23679" spans="55:55" hidden="1" x14ac:dyDescent="0.2">
      <c r="BC23679" s="6"/>
    </row>
    <row r="23680" spans="55:55" hidden="1" x14ac:dyDescent="0.2">
      <c r="BC23680" s="6"/>
    </row>
    <row r="23681" spans="55:55" hidden="1" x14ac:dyDescent="0.2">
      <c r="BC23681" s="6"/>
    </row>
    <row r="23682" spans="55:55" hidden="1" x14ac:dyDescent="0.2">
      <c r="BC23682" s="6"/>
    </row>
    <row r="23683" spans="55:55" hidden="1" x14ac:dyDescent="0.2">
      <c r="BC23683" s="6"/>
    </row>
    <row r="23684" spans="55:55" hidden="1" x14ac:dyDescent="0.2">
      <c r="BC23684" s="6"/>
    </row>
    <row r="23685" spans="55:55" hidden="1" x14ac:dyDescent="0.2">
      <c r="BC23685" s="6"/>
    </row>
    <row r="23686" spans="55:55" hidden="1" x14ac:dyDescent="0.2">
      <c r="BC23686" s="6"/>
    </row>
    <row r="23687" spans="55:55" hidden="1" x14ac:dyDescent="0.2">
      <c r="BC23687" s="6"/>
    </row>
    <row r="23688" spans="55:55" hidden="1" x14ac:dyDescent="0.2">
      <c r="BC23688" s="6"/>
    </row>
    <row r="23689" spans="55:55" hidden="1" x14ac:dyDescent="0.2">
      <c r="BC23689" s="6"/>
    </row>
    <row r="23690" spans="55:55" hidden="1" x14ac:dyDescent="0.2">
      <c r="BC23690" s="6"/>
    </row>
    <row r="23691" spans="55:55" hidden="1" x14ac:dyDescent="0.2">
      <c r="BC23691" s="6"/>
    </row>
    <row r="23692" spans="55:55" hidden="1" x14ac:dyDescent="0.2">
      <c r="BC23692" s="6"/>
    </row>
    <row r="23693" spans="55:55" hidden="1" x14ac:dyDescent="0.2">
      <c r="BC23693" s="6"/>
    </row>
    <row r="23694" spans="55:55" hidden="1" x14ac:dyDescent="0.2">
      <c r="BC23694" s="6"/>
    </row>
    <row r="23695" spans="55:55" hidden="1" x14ac:dyDescent="0.2">
      <c r="BC23695" s="6"/>
    </row>
    <row r="23696" spans="55:55" hidden="1" x14ac:dyDescent="0.2">
      <c r="BC23696" s="6"/>
    </row>
    <row r="23697" spans="55:55" hidden="1" x14ac:dyDescent="0.2">
      <c r="BC23697" s="6"/>
    </row>
    <row r="23698" spans="55:55" hidden="1" x14ac:dyDescent="0.2">
      <c r="BC23698" s="6"/>
    </row>
    <row r="23699" spans="55:55" hidden="1" x14ac:dyDescent="0.2">
      <c r="BC23699" s="6"/>
    </row>
    <row r="23700" spans="55:55" hidden="1" x14ac:dyDescent="0.2">
      <c r="BC23700" s="6"/>
    </row>
    <row r="23701" spans="55:55" hidden="1" x14ac:dyDescent="0.2">
      <c r="BC23701" s="6"/>
    </row>
    <row r="23702" spans="55:55" hidden="1" x14ac:dyDescent="0.2">
      <c r="BC23702" s="6"/>
    </row>
    <row r="23703" spans="55:55" hidden="1" x14ac:dyDescent="0.2">
      <c r="BC23703" s="6"/>
    </row>
    <row r="23704" spans="55:55" hidden="1" x14ac:dyDescent="0.2">
      <c r="BC23704" s="6"/>
    </row>
    <row r="23705" spans="55:55" hidden="1" x14ac:dyDescent="0.2">
      <c r="BC23705" s="6"/>
    </row>
    <row r="23706" spans="55:55" hidden="1" x14ac:dyDescent="0.2">
      <c r="BC23706" s="6"/>
    </row>
    <row r="23707" spans="55:55" hidden="1" x14ac:dyDescent="0.2">
      <c r="BC23707" s="6"/>
    </row>
    <row r="23708" spans="55:55" hidden="1" x14ac:dyDescent="0.2">
      <c r="BC23708" s="6"/>
    </row>
    <row r="23709" spans="55:55" hidden="1" x14ac:dyDescent="0.2">
      <c r="BC23709" s="6"/>
    </row>
    <row r="23710" spans="55:55" hidden="1" x14ac:dyDescent="0.2">
      <c r="BC23710" s="6"/>
    </row>
    <row r="23711" spans="55:55" hidden="1" x14ac:dyDescent="0.2">
      <c r="BC23711" s="6"/>
    </row>
    <row r="23712" spans="55:55" hidden="1" x14ac:dyDescent="0.2">
      <c r="BC23712" s="6"/>
    </row>
    <row r="23713" spans="55:55" hidden="1" x14ac:dyDescent="0.2">
      <c r="BC23713" s="6"/>
    </row>
    <row r="23714" spans="55:55" hidden="1" x14ac:dyDescent="0.2">
      <c r="BC23714" s="6"/>
    </row>
    <row r="23715" spans="55:55" hidden="1" x14ac:dyDescent="0.2">
      <c r="BC23715" s="6"/>
    </row>
    <row r="23716" spans="55:55" hidden="1" x14ac:dyDescent="0.2">
      <c r="BC23716" s="6"/>
    </row>
    <row r="23717" spans="55:55" hidden="1" x14ac:dyDescent="0.2">
      <c r="BC23717" s="6"/>
    </row>
    <row r="23718" spans="55:55" hidden="1" x14ac:dyDescent="0.2">
      <c r="BC23718" s="6"/>
    </row>
    <row r="23719" spans="55:55" hidden="1" x14ac:dyDescent="0.2">
      <c r="BC23719" s="6"/>
    </row>
    <row r="23720" spans="55:55" hidden="1" x14ac:dyDescent="0.2">
      <c r="BC23720" s="6"/>
    </row>
    <row r="23721" spans="55:55" hidden="1" x14ac:dyDescent="0.2">
      <c r="BC23721" s="6"/>
    </row>
    <row r="23722" spans="55:55" hidden="1" x14ac:dyDescent="0.2">
      <c r="BC23722" s="6"/>
    </row>
    <row r="23723" spans="55:55" hidden="1" x14ac:dyDescent="0.2">
      <c r="BC23723" s="6"/>
    </row>
    <row r="23724" spans="55:55" hidden="1" x14ac:dyDescent="0.2">
      <c r="BC23724" s="6"/>
    </row>
    <row r="23725" spans="55:55" hidden="1" x14ac:dyDescent="0.2">
      <c r="BC23725" s="6"/>
    </row>
    <row r="23726" spans="55:55" hidden="1" x14ac:dyDescent="0.2">
      <c r="BC23726" s="6"/>
    </row>
    <row r="23727" spans="55:55" hidden="1" x14ac:dyDescent="0.2">
      <c r="BC23727" s="6"/>
    </row>
    <row r="23728" spans="55:55" hidden="1" x14ac:dyDescent="0.2">
      <c r="BC23728" s="6"/>
    </row>
    <row r="23729" spans="55:55" hidden="1" x14ac:dyDescent="0.2">
      <c r="BC23729" s="6"/>
    </row>
    <row r="23730" spans="55:55" hidden="1" x14ac:dyDescent="0.2">
      <c r="BC23730" s="6"/>
    </row>
    <row r="23731" spans="55:55" hidden="1" x14ac:dyDescent="0.2">
      <c r="BC23731" s="6"/>
    </row>
    <row r="23732" spans="55:55" hidden="1" x14ac:dyDescent="0.2">
      <c r="BC23732" s="6"/>
    </row>
    <row r="23733" spans="55:55" hidden="1" x14ac:dyDescent="0.2">
      <c r="BC23733" s="6"/>
    </row>
    <row r="23734" spans="55:55" hidden="1" x14ac:dyDescent="0.2">
      <c r="BC23734" s="6"/>
    </row>
    <row r="23735" spans="55:55" hidden="1" x14ac:dyDescent="0.2">
      <c r="BC23735" s="6"/>
    </row>
    <row r="23736" spans="55:55" hidden="1" x14ac:dyDescent="0.2">
      <c r="BC23736" s="6"/>
    </row>
    <row r="23737" spans="55:55" hidden="1" x14ac:dyDescent="0.2">
      <c r="BC23737" s="6"/>
    </row>
    <row r="23738" spans="55:55" hidden="1" x14ac:dyDescent="0.2">
      <c r="BC23738" s="6"/>
    </row>
    <row r="23739" spans="55:55" hidden="1" x14ac:dyDescent="0.2">
      <c r="BC23739" s="6"/>
    </row>
    <row r="23740" spans="55:55" hidden="1" x14ac:dyDescent="0.2">
      <c r="BC23740" s="6"/>
    </row>
    <row r="23741" spans="55:55" hidden="1" x14ac:dyDescent="0.2">
      <c r="BC23741" s="6"/>
    </row>
    <row r="23742" spans="55:55" hidden="1" x14ac:dyDescent="0.2">
      <c r="BC23742" s="6"/>
    </row>
    <row r="23743" spans="55:55" hidden="1" x14ac:dyDescent="0.2">
      <c r="BC23743" s="6"/>
    </row>
    <row r="23744" spans="55:55" hidden="1" x14ac:dyDescent="0.2">
      <c r="BC23744" s="6"/>
    </row>
    <row r="23745" spans="55:55" hidden="1" x14ac:dyDescent="0.2">
      <c r="BC23745" s="6"/>
    </row>
    <row r="23746" spans="55:55" hidden="1" x14ac:dyDescent="0.2">
      <c r="BC23746" s="6"/>
    </row>
    <row r="23747" spans="55:55" hidden="1" x14ac:dyDescent="0.2">
      <c r="BC23747" s="6"/>
    </row>
    <row r="23748" spans="55:55" hidden="1" x14ac:dyDescent="0.2">
      <c r="BC23748" s="6"/>
    </row>
    <row r="23749" spans="55:55" hidden="1" x14ac:dyDescent="0.2">
      <c r="BC23749" s="6"/>
    </row>
    <row r="23750" spans="55:55" hidden="1" x14ac:dyDescent="0.2">
      <c r="BC23750" s="6"/>
    </row>
    <row r="23751" spans="55:55" hidden="1" x14ac:dyDescent="0.2">
      <c r="BC23751" s="6"/>
    </row>
    <row r="23752" spans="55:55" hidden="1" x14ac:dyDescent="0.2">
      <c r="BC23752" s="6"/>
    </row>
    <row r="23753" spans="55:55" hidden="1" x14ac:dyDescent="0.2">
      <c r="BC23753" s="6"/>
    </row>
    <row r="23754" spans="55:55" hidden="1" x14ac:dyDescent="0.2">
      <c r="BC23754" s="6"/>
    </row>
    <row r="23755" spans="55:55" hidden="1" x14ac:dyDescent="0.2">
      <c r="BC23755" s="6"/>
    </row>
    <row r="23756" spans="55:55" hidden="1" x14ac:dyDescent="0.2">
      <c r="BC23756" s="6"/>
    </row>
    <row r="23757" spans="55:55" hidden="1" x14ac:dyDescent="0.2">
      <c r="BC23757" s="6"/>
    </row>
    <row r="23758" spans="55:55" hidden="1" x14ac:dyDescent="0.2">
      <c r="BC23758" s="6"/>
    </row>
    <row r="23759" spans="55:55" hidden="1" x14ac:dyDescent="0.2">
      <c r="BC23759" s="6"/>
    </row>
    <row r="23760" spans="55:55" hidden="1" x14ac:dyDescent="0.2">
      <c r="BC23760" s="6"/>
    </row>
    <row r="23761" spans="55:55" hidden="1" x14ac:dyDescent="0.2">
      <c r="BC23761" s="6"/>
    </row>
    <row r="23762" spans="55:55" hidden="1" x14ac:dyDescent="0.2">
      <c r="BC23762" s="6"/>
    </row>
    <row r="23763" spans="55:55" hidden="1" x14ac:dyDescent="0.2">
      <c r="BC23763" s="6"/>
    </row>
    <row r="23764" spans="55:55" hidden="1" x14ac:dyDescent="0.2">
      <c r="BC23764" s="6"/>
    </row>
    <row r="23765" spans="55:55" hidden="1" x14ac:dyDescent="0.2">
      <c r="BC23765" s="6"/>
    </row>
    <row r="23766" spans="55:55" hidden="1" x14ac:dyDescent="0.2">
      <c r="BC23766" s="6"/>
    </row>
    <row r="23767" spans="55:55" hidden="1" x14ac:dyDescent="0.2">
      <c r="BC23767" s="6"/>
    </row>
    <row r="23768" spans="55:55" hidden="1" x14ac:dyDescent="0.2">
      <c r="BC23768" s="6"/>
    </row>
    <row r="23769" spans="55:55" hidden="1" x14ac:dyDescent="0.2">
      <c r="BC23769" s="6"/>
    </row>
    <row r="23770" spans="55:55" hidden="1" x14ac:dyDescent="0.2">
      <c r="BC23770" s="6"/>
    </row>
    <row r="23771" spans="55:55" hidden="1" x14ac:dyDescent="0.2">
      <c r="BC23771" s="6"/>
    </row>
    <row r="23772" spans="55:55" hidden="1" x14ac:dyDescent="0.2">
      <c r="BC23772" s="6"/>
    </row>
    <row r="23773" spans="55:55" hidden="1" x14ac:dyDescent="0.2">
      <c r="BC23773" s="6"/>
    </row>
    <row r="23774" spans="55:55" hidden="1" x14ac:dyDescent="0.2">
      <c r="BC23774" s="6"/>
    </row>
    <row r="23775" spans="55:55" hidden="1" x14ac:dyDescent="0.2">
      <c r="BC23775" s="6"/>
    </row>
    <row r="23776" spans="55:55" hidden="1" x14ac:dyDescent="0.2">
      <c r="BC23776" s="6"/>
    </row>
    <row r="23777" spans="55:55" hidden="1" x14ac:dyDescent="0.2">
      <c r="BC23777" s="6"/>
    </row>
    <row r="23778" spans="55:55" hidden="1" x14ac:dyDescent="0.2">
      <c r="BC23778" s="6"/>
    </row>
    <row r="23779" spans="55:55" hidden="1" x14ac:dyDescent="0.2">
      <c r="BC23779" s="6"/>
    </row>
    <row r="23780" spans="55:55" hidden="1" x14ac:dyDescent="0.2">
      <c r="BC23780" s="6"/>
    </row>
    <row r="23781" spans="55:55" hidden="1" x14ac:dyDescent="0.2">
      <c r="BC23781" s="6"/>
    </row>
    <row r="23782" spans="55:55" hidden="1" x14ac:dyDescent="0.2">
      <c r="BC23782" s="6"/>
    </row>
    <row r="23783" spans="55:55" hidden="1" x14ac:dyDescent="0.2">
      <c r="BC23783" s="6"/>
    </row>
    <row r="23784" spans="55:55" hidden="1" x14ac:dyDescent="0.2">
      <c r="BC23784" s="6"/>
    </row>
    <row r="23785" spans="55:55" hidden="1" x14ac:dyDescent="0.2">
      <c r="BC23785" s="6"/>
    </row>
    <row r="23786" spans="55:55" hidden="1" x14ac:dyDescent="0.2">
      <c r="BC23786" s="6"/>
    </row>
    <row r="23787" spans="55:55" hidden="1" x14ac:dyDescent="0.2">
      <c r="BC23787" s="6"/>
    </row>
    <row r="23788" spans="55:55" hidden="1" x14ac:dyDescent="0.2">
      <c r="BC23788" s="6"/>
    </row>
    <row r="23789" spans="55:55" hidden="1" x14ac:dyDescent="0.2">
      <c r="BC23789" s="6"/>
    </row>
    <row r="23790" spans="55:55" hidden="1" x14ac:dyDescent="0.2">
      <c r="BC23790" s="6"/>
    </row>
    <row r="23791" spans="55:55" hidden="1" x14ac:dyDescent="0.2">
      <c r="BC23791" s="6"/>
    </row>
    <row r="23792" spans="55:55" hidden="1" x14ac:dyDescent="0.2">
      <c r="BC23792" s="6"/>
    </row>
    <row r="23793" spans="55:55" hidden="1" x14ac:dyDescent="0.2">
      <c r="BC23793" s="6"/>
    </row>
    <row r="23794" spans="55:55" hidden="1" x14ac:dyDescent="0.2">
      <c r="BC23794" s="6"/>
    </row>
    <row r="23795" spans="55:55" hidden="1" x14ac:dyDescent="0.2">
      <c r="BC23795" s="6"/>
    </row>
    <row r="23796" spans="55:55" hidden="1" x14ac:dyDescent="0.2">
      <c r="BC23796" s="6"/>
    </row>
    <row r="23797" spans="55:55" hidden="1" x14ac:dyDescent="0.2">
      <c r="BC23797" s="6"/>
    </row>
    <row r="23798" spans="55:55" hidden="1" x14ac:dyDescent="0.2">
      <c r="BC23798" s="6"/>
    </row>
    <row r="23799" spans="55:55" hidden="1" x14ac:dyDescent="0.2">
      <c r="BC23799" s="6"/>
    </row>
    <row r="23800" spans="55:55" hidden="1" x14ac:dyDescent="0.2">
      <c r="BC23800" s="6"/>
    </row>
    <row r="23801" spans="55:55" hidden="1" x14ac:dyDescent="0.2">
      <c r="BC23801" s="6"/>
    </row>
    <row r="23802" spans="55:55" hidden="1" x14ac:dyDescent="0.2">
      <c r="BC23802" s="6"/>
    </row>
    <row r="23803" spans="55:55" hidden="1" x14ac:dyDescent="0.2">
      <c r="BC23803" s="6"/>
    </row>
    <row r="23804" spans="55:55" hidden="1" x14ac:dyDescent="0.2">
      <c r="BC23804" s="6"/>
    </row>
    <row r="23805" spans="55:55" hidden="1" x14ac:dyDescent="0.2">
      <c r="BC23805" s="6"/>
    </row>
    <row r="23806" spans="55:55" hidden="1" x14ac:dyDescent="0.2">
      <c r="BC23806" s="6"/>
    </row>
    <row r="23807" spans="55:55" hidden="1" x14ac:dyDescent="0.2">
      <c r="BC23807" s="6"/>
    </row>
    <row r="23808" spans="55:55" hidden="1" x14ac:dyDescent="0.2">
      <c r="BC23808" s="6"/>
    </row>
    <row r="23809" spans="55:55" hidden="1" x14ac:dyDescent="0.2">
      <c r="BC23809" s="6"/>
    </row>
    <row r="23810" spans="55:55" hidden="1" x14ac:dyDescent="0.2">
      <c r="BC23810" s="6"/>
    </row>
    <row r="23811" spans="55:55" hidden="1" x14ac:dyDescent="0.2">
      <c r="BC23811" s="6"/>
    </row>
    <row r="23812" spans="55:55" hidden="1" x14ac:dyDescent="0.2">
      <c r="BC23812" s="6"/>
    </row>
    <row r="23813" spans="55:55" hidden="1" x14ac:dyDescent="0.2">
      <c r="BC23813" s="6"/>
    </row>
    <row r="23814" spans="55:55" hidden="1" x14ac:dyDescent="0.2">
      <c r="BC23814" s="6"/>
    </row>
    <row r="23815" spans="55:55" hidden="1" x14ac:dyDescent="0.2">
      <c r="BC23815" s="6"/>
    </row>
    <row r="23816" spans="55:55" hidden="1" x14ac:dyDescent="0.2">
      <c r="BC23816" s="6"/>
    </row>
    <row r="23817" spans="55:55" hidden="1" x14ac:dyDescent="0.2">
      <c r="BC23817" s="6"/>
    </row>
    <row r="23818" spans="55:55" hidden="1" x14ac:dyDescent="0.2">
      <c r="BC23818" s="6"/>
    </row>
    <row r="23819" spans="55:55" hidden="1" x14ac:dyDescent="0.2">
      <c r="BC23819" s="6"/>
    </row>
    <row r="23820" spans="55:55" hidden="1" x14ac:dyDescent="0.2">
      <c r="BC23820" s="6"/>
    </row>
    <row r="23821" spans="55:55" hidden="1" x14ac:dyDescent="0.2">
      <c r="BC23821" s="6"/>
    </row>
    <row r="23822" spans="55:55" hidden="1" x14ac:dyDescent="0.2">
      <c r="BC23822" s="6"/>
    </row>
    <row r="23823" spans="55:55" hidden="1" x14ac:dyDescent="0.2">
      <c r="BC23823" s="6"/>
    </row>
    <row r="23824" spans="55:55" hidden="1" x14ac:dyDescent="0.2">
      <c r="BC23824" s="6"/>
    </row>
    <row r="23825" spans="55:55" hidden="1" x14ac:dyDescent="0.2">
      <c r="BC23825" s="6"/>
    </row>
    <row r="23826" spans="55:55" hidden="1" x14ac:dyDescent="0.2">
      <c r="BC23826" s="6"/>
    </row>
    <row r="23827" spans="55:55" hidden="1" x14ac:dyDescent="0.2">
      <c r="BC23827" s="6"/>
    </row>
    <row r="23828" spans="55:55" hidden="1" x14ac:dyDescent="0.2">
      <c r="BC23828" s="6"/>
    </row>
    <row r="23829" spans="55:55" hidden="1" x14ac:dyDescent="0.2">
      <c r="BC23829" s="6"/>
    </row>
    <row r="23830" spans="55:55" hidden="1" x14ac:dyDescent="0.2">
      <c r="BC23830" s="6"/>
    </row>
    <row r="23831" spans="55:55" hidden="1" x14ac:dyDescent="0.2">
      <c r="BC23831" s="6"/>
    </row>
    <row r="23832" spans="55:55" hidden="1" x14ac:dyDescent="0.2">
      <c r="BC23832" s="6"/>
    </row>
    <row r="23833" spans="55:55" hidden="1" x14ac:dyDescent="0.2">
      <c r="BC23833" s="6"/>
    </row>
    <row r="23834" spans="55:55" hidden="1" x14ac:dyDescent="0.2">
      <c r="BC23834" s="6"/>
    </row>
    <row r="23835" spans="55:55" hidden="1" x14ac:dyDescent="0.2">
      <c r="BC23835" s="6"/>
    </row>
    <row r="23836" spans="55:55" hidden="1" x14ac:dyDescent="0.2">
      <c r="BC23836" s="6"/>
    </row>
    <row r="23837" spans="55:55" hidden="1" x14ac:dyDescent="0.2">
      <c r="BC23837" s="6"/>
    </row>
    <row r="23838" spans="55:55" hidden="1" x14ac:dyDescent="0.2">
      <c r="BC23838" s="6"/>
    </row>
    <row r="23839" spans="55:55" hidden="1" x14ac:dyDescent="0.2">
      <c r="BC23839" s="6"/>
    </row>
    <row r="23840" spans="55:55" hidden="1" x14ac:dyDescent="0.2">
      <c r="BC23840" s="6"/>
    </row>
    <row r="23841" spans="55:55" hidden="1" x14ac:dyDescent="0.2">
      <c r="BC23841" s="6"/>
    </row>
    <row r="23842" spans="55:55" hidden="1" x14ac:dyDescent="0.2">
      <c r="BC23842" s="6"/>
    </row>
    <row r="23843" spans="55:55" hidden="1" x14ac:dyDescent="0.2">
      <c r="BC23843" s="6"/>
    </row>
    <row r="23844" spans="55:55" hidden="1" x14ac:dyDescent="0.2">
      <c r="BC23844" s="6"/>
    </row>
    <row r="23845" spans="55:55" hidden="1" x14ac:dyDescent="0.2">
      <c r="BC23845" s="6"/>
    </row>
    <row r="23846" spans="55:55" hidden="1" x14ac:dyDescent="0.2">
      <c r="BC23846" s="6"/>
    </row>
    <row r="23847" spans="55:55" hidden="1" x14ac:dyDescent="0.2">
      <c r="BC23847" s="6"/>
    </row>
    <row r="23848" spans="55:55" hidden="1" x14ac:dyDescent="0.2">
      <c r="BC23848" s="6"/>
    </row>
    <row r="23849" spans="55:55" hidden="1" x14ac:dyDescent="0.2">
      <c r="BC23849" s="6"/>
    </row>
    <row r="23850" spans="55:55" hidden="1" x14ac:dyDescent="0.2">
      <c r="BC23850" s="6"/>
    </row>
    <row r="23851" spans="55:55" hidden="1" x14ac:dyDescent="0.2">
      <c r="BC23851" s="6"/>
    </row>
    <row r="23852" spans="55:55" hidden="1" x14ac:dyDescent="0.2">
      <c r="BC23852" s="6"/>
    </row>
    <row r="23853" spans="55:55" hidden="1" x14ac:dyDescent="0.2">
      <c r="BC23853" s="6"/>
    </row>
    <row r="23854" spans="55:55" hidden="1" x14ac:dyDescent="0.2">
      <c r="BC23854" s="6"/>
    </row>
    <row r="23855" spans="55:55" hidden="1" x14ac:dyDescent="0.2">
      <c r="BC23855" s="6"/>
    </row>
    <row r="23856" spans="55:55" hidden="1" x14ac:dyDescent="0.2">
      <c r="BC23856" s="6"/>
    </row>
    <row r="23857" spans="55:55" hidden="1" x14ac:dyDescent="0.2">
      <c r="BC23857" s="6"/>
    </row>
    <row r="23858" spans="55:55" hidden="1" x14ac:dyDescent="0.2">
      <c r="BC23858" s="6"/>
    </row>
    <row r="23859" spans="55:55" hidden="1" x14ac:dyDescent="0.2">
      <c r="BC23859" s="6"/>
    </row>
    <row r="23860" spans="55:55" hidden="1" x14ac:dyDescent="0.2">
      <c r="BC23860" s="6"/>
    </row>
    <row r="23861" spans="55:55" hidden="1" x14ac:dyDescent="0.2">
      <c r="BC23861" s="6"/>
    </row>
    <row r="23862" spans="55:55" hidden="1" x14ac:dyDescent="0.2">
      <c r="BC23862" s="6"/>
    </row>
    <row r="23863" spans="55:55" hidden="1" x14ac:dyDescent="0.2">
      <c r="BC23863" s="6"/>
    </row>
    <row r="23864" spans="55:55" hidden="1" x14ac:dyDescent="0.2">
      <c r="BC23864" s="6"/>
    </row>
    <row r="23865" spans="55:55" hidden="1" x14ac:dyDescent="0.2">
      <c r="BC23865" s="6"/>
    </row>
    <row r="23866" spans="55:55" hidden="1" x14ac:dyDescent="0.2">
      <c r="BC23866" s="6"/>
    </row>
    <row r="23867" spans="55:55" hidden="1" x14ac:dyDescent="0.2">
      <c r="BC23867" s="6"/>
    </row>
    <row r="23868" spans="55:55" hidden="1" x14ac:dyDescent="0.2">
      <c r="BC23868" s="6"/>
    </row>
    <row r="23869" spans="55:55" hidden="1" x14ac:dyDescent="0.2">
      <c r="BC23869" s="6"/>
    </row>
    <row r="23870" spans="55:55" hidden="1" x14ac:dyDescent="0.2">
      <c r="BC23870" s="6"/>
    </row>
    <row r="23871" spans="55:55" hidden="1" x14ac:dyDescent="0.2">
      <c r="BC23871" s="6"/>
    </row>
    <row r="23872" spans="55:55" hidden="1" x14ac:dyDescent="0.2">
      <c r="BC23872" s="6"/>
    </row>
    <row r="23873" spans="55:55" hidden="1" x14ac:dyDescent="0.2">
      <c r="BC23873" s="6"/>
    </row>
    <row r="23874" spans="55:55" hidden="1" x14ac:dyDescent="0.2">
      <c r="BC23874" s="6"/>
    </row>
    <row r="23875" spans="55:55" hidden="1" x14ac:dyDescent="0.2">
      <c r="BC23875" s="6"/>
    </row>
    <row r="23876" spans="55:55" hidden="1" x14ac:dyDescent="0.2">
      <c r="BC23876" s="6"/>
    </row>
    <row r="23877" spans="55:55" hidden="1" x14ac:dyDescent="0.2">
      <c r="BC23877" s="6"/>
    </row>
    <row r="23878" spans="55:55" hidden="1" x14ac:dyDescent="0.2">
      <c r="BC23878" s="6"/>
    </row>
    <row r="23879" spans="55:55" hidden="1" x14ac:dyDescent="0.2">
      <c r="BC23879" s="6"/>
    </row>
    <row r="23880" spans="55:55" hidden="1" x14ac:dyDescent="0.2">
      <c r="BC23880" s="6"/>
    </row>
    <row r="23881" spans="55:55" hidden="1" x14ac:dyDescent="0.2">
      <c r="BC23881" s="6"/>
    </row>
    <row r="23882" spans="55:55" hidden="1" x14ac:dyDescent="0.2">
      <c r="BC23882" s="6"/>
    </row>
    <row r="23883" spans="55:55" hidden="1" x14ac:dyDescent="0.2">
      <c r="BC23883" s="6"/>
    </row>
    <row r="23884" spans="55:55" hidden="1" x14ac:dyDescent="0.2">
      <c r="BC23884" s="6"/>
    </row>
    <row r="23885" spans="55:55" hidden="1" x14ac:dyDescent="0.2">
      <c r="BC23885" s="6"/>
    </row>
    <row r="23886" spans="55:55" hidden="1" x14ac:dyDescent="0.2">
      <c r="BC23886" s="6"/>
    </row>
    <row r="23887" spans="55:55" hidden="1" x14ac:dyDescent="0.2">
      <c r="BC23887" s="6"/>
    </row>
    <row r="23888" spans="55:55" hidden="1" x14ac:dyDescent="0.2">
      <c r="BC23888" s="6"/>
    </row>
    <row r="23889" spans="55:55" hidden="1" x14ac:dyDescent="0.2">
      <c r="BC23889" s="6"/>
    </row>
    <row r="23890" spans="55:55" hidden="1" x14ac:dyDescent="0.2">
      <c r="BC23890" s="6"/>
    </row>
    <row r="23891" spans="55:55" hidden="1" x14ac:dyDescent="0.2">
      <c r="BC23891" s="6"/>
    </row>
    <row r="23892" spans="55:55" hidden="1" x14ac:dyDescent="0.2">
      <c r="BC23892" s="6"/>
    </row>
    <row r="23893" spans="55:55" hidden="1" x14ac:dyDescent="0.2">
      <c r="BC23893" s="6"/>
    </row>
    <row r="23894" spans="55:55" hidden="1" x14ac:dyDescent="0.2">
      <c r="BC23894" s="6"/>
    </row>
    <row r="23895" spans="55:55" hidden="1" x14ac:dyDescent="0.2">
      <c r="BC23895" s="6"/>
    </row>
    <row r="23896" spans="55:55" hidden="1" x14ac:dyDescent="0.2">
      <c r="BC23896" s="6"/>
    </row>
    <row r="23897" spans="55:55" hidden="1" x14ac:dyDescent="0.2">
      <c r="BC23897" s="6"/>
    </row>
    <row r="23898" spans="55:55" hidden="1" x14ac:dyDescent="0.2">
      <c r="BC23898" s="6"/>
    </row>
    <row r="23899" spans="55:55" hidden="1" x14ac:dyDescent="0.2">
      <c r="BC23899" s="6"/>
    </row>
    <row r="23900" spans="55:55" hidden="1" x14ac:dyDescent="0.2">
      <c r="BC23900" s="6"/>
    </row>
    <row r="23901" spans="55:55" hidden="1" x14ac:dyDescent="0.2">
      <c r="BC23901" s="6"/>
    </row>
    <row r="23902" spans="55:55" hidden="1" x14ac:dyDescent="0.2">
      <c r="BC23902" s="6"/>
    </row>
    <row r="23903" spans="55:55" hidden="1" x14ac:dyDescent="0.2">
      <c r="BC23903" s="6"/>
    </row>
    <row r="23904" spans="55:55" hidden="1" x14ac:dyDescent="0.2">
      <c r="BC23904" s="6"/>
    </row>
    <row r="23905" spans="55:55" hidden="1" x14ac:dyDescent="0.2">
      <c r="BC23905" s="6"/>
    </row>
    <row r="23906" spans="55:55" hidden="1" x14ac:dyDescent="0.2">
      <c r="BC23906" s="6"/>
    </row>
    <row r="23907" spans="55:55" hidden="1" x14ac:dyDescent="0.2">
      <c r="BC23907" s="6"/>
    </row>
    <row r="23908" spans="55:55" hidden="1" x14ac:dyDescent="0.2">
      <c r="BC23908" s="6"/>
    </row>
    <row r="23909" spans="55:55" hidden="1" x14ac:dyDescent="0.2">
      <c r="BC23909" s="6"/>
    </row>
    <row r="23910" spans="55:55" hidden="1" x14ac:dyDescent="0.2">
      <c r="BC23910" s="6"/>
    </row>
    <row r="23911" spans="55:55" hidden="1" x14ac:dyDescent="0.2">
      <c r="BC23911" s="6"/>
    </row>
    <row r="23912" spans="55:55" hidden="1" x14ac:dyDescent="0.2">
      <c r="BC23912" s="6"/>
    </row>
    <row r="23913" spans="55:55" hidden="1" x14ac:dyDescent="0.2">
      <c r="BC23913" s="6"/>
    </row>
    <row r="23914" spans="55:55" hidden="1" x14ac:dyDescent="0.2">
      <c r="BC23914" s="6"/>
    </row>
    <row r="23915" spans="55:55" hidden="1" x14ac:dyDescent="0.2">
      <c r="BC23915" s="6"/>
    </row>
    <row r="23916" spans="55:55" hidden="1" x14ac:dyDescent="0.2">
      <c r="BC23916" s="6"/>
    </row>
    <row r="23917" spans="55:55" hidden="1" x14ac:dyDescent="0.2">
      <c r="BC23917" s="6"/>
    </row>
    <row r="23918" spans="55:55" hidden="1" x14ac:dyDescent="0.2">
      <c r="BC23918" s="6"/>
    </row>
    <row r="23919" spans="55:55" hidden="1" x14ac:dyDescent="0.2">
      <c r="BC23919" s="6"/>
    </row>
    <row r="23920" spans="55:55" hidden="1" x14ac:dyDescent="0.2">
      <c r="BC23920" s="6"/>
    </row>
    <row r="23921" spans="55:55" hidden="1" x14ac:dyDescent="0.2">
      <c r="BC23921" s="6"/>
    </row>
    <row r="23922" spans="55:55" hidden="1" x14ac:dyDescent="0.2">
      <c r="BC23922" s="6"/>
    </row>
    <row r="23923" spans="55:55" hidden="1" x14ac:dyDescent="0.2">
      <c r="BC23923" s="6"/>
    </row>
    <row r="23924" spans="55:55" hidden="1" x14ac:dyDescent="0.2">
      <c r="BC23924" s="6"/>
    </row>
    <row r="23925" spans="55:55" hidden="1" x14ac:dyDescent="0.2">
      <c r="BC23925" s="6"/>
    </row>
    <row r="23926" spans="55:55" hidden="1" x14ac:dyDescent="0.2">
      <c r="BC23926" s="6"/>
    </row>
    <row r="23927" spans="55:55" hidden="1" x14ac:dyDescent="0.2">
      <c r="BC23927" s="6"/>
    </row>
    <row r="23928" spans="55:55" hidden="1" x14ac:dyDescent="0.2">
      <c r="BC23928" s="6"/>
    </row>
    <row r="23929" spans="55:55" hidden="1" x14ac:dyDescent="0.2">
      <c r="BC23929" s="6"/>
    </row>
    <row r="23930" spans="55:55" hidden="1" x14ac:dyDescent="0.2">
      <c r="BC23930" s="6"/>
    </row>
    <row r="23931" spans="55:55" hidden="1" x14ac:dyDescent="0.2">
      <c r="BC23931" s="6"/>
    </row>
    <row r="23932" spans="55:55" hidden="1" x14ac:dyDescent="0.2">
      <c r="BC23932" s="6"/>
    </row>
    <row r="23933" spans="55:55" hidden="1" x14ac:dyDescent="0.2">
      <c r="BC23933" s="6"/>
    </row>
    <row r="23934" spans="55:55" hidden="1" x14ac:dyDescent="0.2">
      <c r="BC23934" s="6"/>
    </row>
    <row r="23935" spans="55:55" hidden="1" x14ac:dyDescent="0.2">
      <c r="BC23935" s="6"/>
    </row>
    <row r="23936" spans="55:55" hidden="1" x14ac:dyDescent="0.2">
      <c r="BC23936" s="6"/>
    </row>
    <row r="23937" spans="55:55" hidden="1" x14ac:dyDescent="0.2">
      <c r="BC23937" s="6"/>
    </row>
    <row r="23938" spans="55:55" hidden="1" x14ac:dyDescent="0.2">
      <c r="BC23938" s="6"/>
    </row>
    <row r="23939" spans="55:55" hidden="1" x14ac:dyDescent="0.2">
      <c r="BC23939" s="6"/>
    </row>
    <row r="23940" spans="55:55" hidden="1" x14ac:dyDescent="0.2">
      <c r="BC23940" s="6"/>
    </row>
    <row r="23941" spans="55:55" hidden="1" x14ac:dyDescent="0.2">
      <c r="BC23941" s="6"/>
    </row>
    <row r="23942" spans="55:55" hidden="1" x14ac:dyDescent="0.2">
      <c r="BC23942" s="6"/>
    </row>
    <row r="23943" spans="55:55" hidden="1" x14ac:dyDescent="0.2">
      <c r="BC23943" s="6"/>
    </row>
    <row r="23944" spans="55:55" hidden="1" x14ac:dyDescent="0.2">
      <c r="BC23944" s="6"/>
    </row>
    <row r="23945" spans="55:55" hidden="1" x14ac:dyDescent="0.2">
      <c r="BC23945" s="6"/>
    </row>
    <row r="23946" spans="55:55" hidden="1" x14ac:dyDescent="0.2">
      <c r="BC23946" s="6"/>
    </row>
    <row r="23947" spans="55:55" hidden="1" x14ac:dyDescent="0.2">
      <c r="BC23947" s="6"/>
    </row>
    <row r="23948" spans="55:55" hidden="1" x14ac:dyDescent="0.2">
      <c r="BC23948" s="6"/>
    </row>
    <row r="23949" spans="55:55" hidden="1" x14ac:dyDescent="0.2">
      <c r="BC23949" s="6"/>
    </row>
    <row r="23950" spans="55:55" hidden="1" x14ac:dyDescent="0.2">
      <c r="BC23950" s="6"/>
    </row>
    <row r="23951" spans="55:55" hidden="1" x14ac:dyDescent="0.2">
      <c r="BC23951" s="6"/>
    </row>
    <row r="23952" spans="55:55" hidden="1" x14ac:dyDescent="0.2">
      <c r="BC23952" s="6"/>
    </row>
    <row r="23953" spans="55:55" hidden="1" x14ac:dyDescent="0.2">
      <c r="BC23953" s="6"/>
    </row>
    <row r="23954" spans="55:55" hidden="1" x14ac:dyDescent="0.2">
      <c r="BC23954" s="6"/>
    </row>
    <row r="23955" spans="55:55" hidden="1" x14ac:dyDescent="0.2">
      <c r="BC23955" s="6"/>
    </row>
    <row r="23956" spans="55:55" hidden="1" x14ac:dyDescent="0.2">
      <c r="BC23956" s="6"/>
    </row>
    <row r="23957" spans="55:55" hidden="1" x14ac:dyDescent="0.2">
      <c r="BC23957" s="6"/>
    </row>
    <row r="23958" spans="55:55" hidden="1" x14ac:dyDescent="0.2">
      <c r="BC23958" s="6"/>
    </row>
    <row r="23959" spans="55:55" hidden="1" x14ac:dyDescent="0.2">
      <c r="BC23959" s="6"/>
    </row>
    <row r="23960" spans="55:55" hidden="1" x14ac:dyDescent="0.2">
      <c r="BC23960" s="6"/>
    </row>
    <row r="23961" spans="55:55" hidden="1" x14ac:dyDescent="0.2">
      <c r="BC23961" s="6"/>
    </row>
    <row r="23962" spans="55:55" hidden="1" x14ac:dyDescent="0.2">
      <c r="BC23962" s="6"/>
    </row>
    <row r="23963" spans="55:55" hidden="1" x14ac:dyDescent="0.2">
      <c r="BC23963" s="6"/>
    </row>
    <row r="23964" spans="55:55" hidden="1" x14ac:dyDescent="0.2">
      <c r="BC23964" s="6"/>
    </row>
    <row r="23965" spans="55:55" hidden="1" x14ac:dyDescent="0.2">
      <c r="BC23965" s="6"/>
    </row>
    <row r="23966" spans="55:55" hidden="1" x14ac:dyDescent="0.2">
      <c r="BC23966" s="6"/>
    </row>
    <row r="23967" spans="55:55" hidden="1" x14ac:dyDescent="0.2">
      <c r="BC23967" s="6"/>
    </row>
    <row r="23968" spans="55:55" hidden="1" x14ac:dyDescent="0.2">
      <c r="BC23968" s="6"/>
    </row>
    <row r="23969" spans="55:55" hidden="1" x14ac:dyDescent="0.2">
      <c r="BC23969" s="6"/>
    </row>
    <row r="23970" spans="55:55" hidden="1" x14ac:dyDescent="0.2">
      <c r="BC23970" s="6"/>
    </row>
    <row r="23971" spans="55:55" hidden="1" x14ac:dyDescent="0.2">
      <c r="BC23971" s="6"/>
    </row>
    <row r="23972" spans="55:55" hidden="1" x14ac:dyDescent="0.2">
      <c r="BC23972" s="6"/>
    </row>
    <row r="23973" spans="55:55" hidden="1" x14ac:dyDescent="0.2">
      <c r="BC23973" s="6"/>
    </row>
    <row r="23974" spans="55:55" hidden="1" x14ac:dyDescent="0.2">
      <c r="BC23974" s="6"/>
    </row>
    <row r="23975" spans="55:55" hidden="1" x14ac:dyDescent="0.2">
      <c r="BC23975" s="6"/>
    </row>
    <row r="23976" spans="55:55" hidden="1" x14ac:dyDescent="0.2">
      <c r="BC23976" s="6"/>
    </row>
    <row r="23977" spans="55:55" hidden="1" x14ac:dyDescent="0.2">
      <c r="BC23977" s="6"/>
    </row>
    <row r="23978" spans="55:55" hidden="1" x14ac:dyDescent="0.2">
      <c r="BC23978" s="6"/>
    </row>
    <row r="23979" spans="55:55" hidden="1" x14ac:dyDescent="0.2">
      <c r="BC23979" s="6"/>
    </row>
    <row r="23980" spans="55:55" hidden="1" x14ac:dyDescent="0.2">
      <c r="BC23980" s="6"/>
    </row>
    <row r="23981" spans="55:55" hidden="1" x14ac:dyDescent="0.2">
      <c r="BC23981" s="6"/>
    </row>
    <row r="23982" spans="55:55" hidden="1" x14ac:dyDescent="0.2">
      <c r="BC23982" s="6"/>
    </row>
    <row r="23983" spans="55:55" hidden="1" x14ac:dyDescent="0.2">
      <c r="BC23983" s="6"/>
    </row>
    <row r="23984" spans="55:55" hidden="1" x14ac:dyDescent="0.2">
      <c r="BC23984" s="6"/>
    </row>
    <row r="23985" spans="55:55" hidden="1" x14ac:dyDescent="0.2">
      <c r="BC23985" s="6"/>
    </row>
    <row r="23986" spans="55:55" hidden="1" x14ac:dyDescent="0.2">
      <c r="BC23986" s="6"/>
    </row>
    <row r="23987" spans="55:55" hidden="1" x14ac:dyDescent="0.2">
      <c r="BC23987" s="6"/>
    </row>
    <row r="23988" spans="55:55" hidden="1" x14ac:dyDescent="0.2">
      <c r="BC23988" s="6"/>
    </row>
    <row r="23989" spans="55:55" hidden="1" x14ac:dyDescent="0.2">
      <c r="BC23989" s="6"/>
    </row>
    <row r="23990" spans="55:55" hidden="1" x14ac:dyDescent="0.2">
      <c r="BC23990" s="6"/>
    </row>
    <row r="23991" spans="55:55" hidden="1" x14ac:dyDescent="0.2">
      <c r="BC23991" s="6"/>
    </row>
    <row r="23992" spans="55:55" hidden="1" x14ac:dyDescent="0.2">
      <c r="BC23992" s="6"/>
    </row>
    <row r="23993" spans="55:55" hidden="1" x14ac:dyDescent="0.2">
      <c r="BC23993" s="6"/>
    </row>
    <row r="23994" spans="55:55" hidden="1" x14ac:dyDescent="0.2">
      <c r="BC23994" s="6"/>
    </row>
    <row r="23995" spans="55:55" hidden="1" x14ac:dyDescent="0.2">
      <c r="BC23995" s="6"/>
    </row>
    <row r="23996" spans="55:55" hidden="1" x14ac:dyDescent="0.2">
      <c r="BC23996" s="6"/>
    </row>
    <row r="23997" spans="55:55" hidden="1" x14ac:dyDescent="0.2">
      <c r="BC23997" s="6"/>
    </row>
    <row r="23998" spans="55:55" hidden="1" x14ac:dyDescent="0.2">
      <c r="BC23998" s="6"/>
    </row>
    <row r="23999" spans="55:55" hidden="1" x14ac:dyDescent="0.2">
      <c r="BC23999" s="6"/>
    </row>
    <row r="24000" spans="55:55" hidden="1" x14ac:dyDescent="0.2">
      <c r="BC24000" s="6"/>
    </row>
    <row r="24001" spans="55:55" hidden="1" x14ac:dyDescent="0.2">
      <c r="BC24001" s="6"/>
    </row>
    <row r="24002" spans="55:55" hidden="1" x14ac:dyDescent="0.2">
      <c r="BC24002" s="6"/>
    </row>
    <row r="24003" spans="55:55" hidden="1" x14ac:dyDescent="0.2">
      <c r="BC24003" s="6"/>
    </row>
    <row r="24004" spans="55:55" hidden="1" x14ac:dyDescent="0.2">
      <c r="BC24004" s="6"/>
    </row>
    <row r="24005" spans="55:55" hidden="1" x14ac:dyDescent="0.2">
      <c r="BC24005" s="6"/>
    </row>
    <row r="24006" spans="55:55" hidden="1" x14ac:dyDescent="0.2">
      <c r="BC24006" s="6"/>
    </row>
    <row r="24007" spans="55:55" hidden="1" x14ac:dyDescent="0.2">
      <c r="BC24007" s="6"/>
    </row>
    <row r="24008" spans="55:55" hidden="1" x14ac:dyDescent="0.2">
      <c r="BC24008" s="6"/>
    </row>
    <row r="24009" spans="55:55" hidden="1" x14ac:dyDescent="0.2">
      <c r="BC24009" s="6"/>
    </row>
    <row r="24010" spans="55:55" hidden="1" x14ac:dyDescent="0.2">
      <c r="BC24010" s="6"/>
    </row>
    <row r="24011" spans="55:55" hidden="1" x14ac:dyDescent="0.2">
      <c r="BC24011" s="6"/>
    </row>
    <row r="24012" spans="55:55" hidden="1" x14ac:dyDescent="0.2">
      <c r="BC24012" s="6"/>
    </row>
    <row r="24013" spans="55:55" hidden="1" x14ac:dyDescent="0.2">
      <c r="BC24013" s="6"/>
    </row>
    <row r="24014" spans="55:55" hidden="1" x14ac:dyDescent="0.2">
      <c r="BC24014" s="6"/>
    </row>
    <row r="24015" spans="55:55" hidden="1" x14ac:dyDescent="0.2">
      <c r="BC24015" s="6"/>
    </row>
    <row r="24016" spans="55:55" hidden="1" x14ac:dyDescent="0.2">
      <c r="BC24016" s="6"/>
    </row>
    <row r="24017" spans="55:55" hidden="1" x14ac:dyDescent="0.2">
      <c r="BC24017" s="6"/>
    </row>
    <row r="24018" spans="55:55" hidden="1" x14ac:dyDescent="0.2">
      <c r="BC24018" s="6"/>
    </row>
    <row r="24019" spans="55:55" hidden="1" x14ac:dyDescent="0.2">
      <c r="BC24019" s="6"/>
    </row>
    <row r="24020" spans="55:55" hidden="1" x14ac:dyDescent="0.2">
      <c r="BC24020" s="6"/>
    </row>
    <row r="24021" spans="55:55" hidden="1" x14ac:dyDescent="0.2">
      <c r="BC24021" s="6"/>
    </row>
    <row r="24022" spans="55:55" hidden="1" x14ac:dyDescent="0.2">
      <c r="BC24022" s="6"/>
    </row>
    <row r="24023" spans="55:55" hidden="1" x14ac:dyDescent="0.2">
      <c r="BC24023" s="6"/>
    </row>
    <row r="24024" spans="55:55" hidden="1" x14ac:dyDescent="0.2">
      <c r="BC24024" s="6"/>
    </row>
    <row r="24025" spans="55:55" hidden="1" x14ac:dyDescent="0.2">
      <c r="BC24025" s="6"/>
    </row>
    <row r="24026" spans="55:55" hidden="1" x14ac:dyDescent="0.2">
      <c r="BC24026" s="6"/>
    </row>
    <row r="24027" spans="55:55" hidden="1" x14ac:dyDescent="0.2">
      <c r="BC24027" s="6"/>
    </row>
    <row r="24028" spans="55:55" hidden="1" x14ac:dyDescent="0.2">
      <c r="BC24028" s="6"/>
    </row>
    <row r="24029" spans="55:55" hidden="1" x14ac:dyDescent="0.2">
      <c r="BC24029" s="6"/>
    </row>
    <row r="24030" spans="55:55" hidden="1" x14ac:dyDescent="0.2">
      <c r="BC24030" s="6"/>
    </row>
    <row r="24031" spans="55:55" hidden="1" x14ac:dyDescent="0.2">
      <c r="BC24031" s="6"/>
    </row>
    <row r="24032" spans="55:55" hidden="1" x14ac:dyDescent="0.2">
      <c r="BC24032" s="6"/>
    </row>
    <row r="24033" spans="55:55" hidden="1" x14ac:dyDescent="0.2">
      <c r="BC24033" s="6"/>
    </row>
    <row r="24034" spans="55:55" hidden="1" x14ac:dyDescent="0.2">
      <c r="BC24034" s="6"/>
    </row>
    <row r="24035" spans="55:55" hidden="1" x14ac:dyDescent="0.2">
      <c r="BC24035" s="6"/>
    </row>
    <row r="24036" spans="55:55" hidden="1" x14ac:dyDescent="0.2">
      <c r="BC24036" s="6"/>
    </row>
    <row r="24037" spans="55:55" hidden="1" x14ac:dyDescent="0.2">
      <c r="BC24037" s="6"/>
    </row>
    <row r="24038" spans="55:55" hidden="1" x14ac:dyDescent="0.2">
      <c r="BC24038" s="6"/>
    </row>
    <row r="24039" spans="55:55" hidden="1" x14ac:dyDescent="0.2">
      <c r="BC24039" s="6"/>
    </row>
    <row r="24040" spans="55:55" hidden="1" x14ac:dyDescent="0.2">
      <c r="BC24040" s="6"/>
    </row>
    <row r="24041" spans="55:55" hidden="1" x14ac:dyDescent="0.2">
      <c r="BC24041" s="6"/>
    </row>
    <row r="24042" spans="55:55" hidden="1" x14ac:dyDescent="0.2">
      <c r="BC24042" s="6"/>
    </row>
    <row r="24043" spans="55:55" hidden="1" x14ac:dyDescent="0.2">
      <c r="BC24043" s="6"/>
    </row>
    <row r="24044" spans="55:55" hidden="1" x14ac:dyDescent="0.2">
      <c r="BC24044" s="6"/>
    </row>
    <row r="24045" spans="55:55" hidden="1" x14ac:dyDescent="0.2">
      <c r="BC24045" s="6"/>
    </row>
    <row r="24046" spans="55:55" hidden="1" x14ac:dyDescent="0.2">
      <c r="BC24046" s="6"/>
    </row>
    <row r="24047" spans="55:55" hidden="1" x14ac:dyDescent="0.2">
      <c r="BC24047" s="6"/>
    </row>
    <row r="24048" spans="55:55" hidden="1" x14ac:dyDescent="0.2">
      <c r="BC24048" s="6"/>
    </row>
    <row r="24049" spans="55:55" hidden="1" x14ac:dyDescent="0.2">
      <c r="BC24049" s="6"/>
    </row>
    <row r="24050" spans="55:55" hidden="1" x14ac:dyDescent="0.2">
      <c r="BC24050" s="6"/>
    </row>
    <row r="24051" spans="55:55" hidden="1" x14ac:dyDescent="0.2">
      <c r="BC24051" s="6"/>
    </row>
    <row r="24052" spans="55:55" hidden="1" x14ac:dyDescent="0.2">
      <c r="BC24052" s="6"/>
    </row>
    <row r="24053" spans="55:55" hidden="1" x14ac:dyDescent="0.2">
      <c r="BC24053" s="6"/>
    </row>
    <row r="24054" spans="55:55" hidden="1" x14ac:dyDescent="0.2">
      <c r="BC24054" s="6"/>
    </row>
    <row r="24055" spans="55:55" hidden="1" x14ac:dyDescent="0.2">
      <c r="BC24055" s="6"/>
    </row>
    <row r="24056" spans="55:55" hidden="1" x14ac:dyDescent="0.2">
      <c r="BC24056" s="6"/>
    </row>
    <row r="24057" spans="55:55" hidden="1" x14ac:dyDescent="0.2">
      <c r="BC24057" s="6"/>
    </row>
    <row r="24058" spans="55:55" hidden="1" x14ac:dyDescent="0.2">
      <c r="BC24058" s="6"/>
    </row>
    <row r="24059" spans="55:55" hidden="1" x14ac:dyDescent="0.2">
      <c r="BC24059" s="6"/>
    </row>
    <row r="24060" spans="55:55" hidden="1" x14ac:dyDescent="0.2">
      <c r="BC24060" s="6"/>
    </row>
    <row r="24061" spans="55:55" hidden="1" x14ac:dyDescent="0.2">
      <c r="BC24061" s="6"/>
    </row>
    <row r="24062" spans="55:55" hidden="1" x14ac:dyDescent="0.2">
      <c r="BC24062" s="6"/>
    </row>
    <row r="24063" spans="55:55" hidden="1" x14ac:dyDescent="0.2">
      <c r="BC24063" s="6"/>
    </row>
    <row r="24064" spans="55:55" hidden="1" x14ac:dyDescent="0.2">
      <c r="BC24064" s="6"/>
    </row>
    <row r="24065" spans="55:55" hidden="1" x14ac:dyDescent="0.2">
      <c r="BC24065" s="6"/>
    </row>
    <row r="24066" spans="55:55" hidden="1" x14ac:dyDescent="0.2">
      <c r="BC24066" s="6"/>
    </row>
    <row r="24067" spans="55:55" hidden="1" x14ac:dyDescent="0.2">
      <c r="BC24067" s="6"/>
    </row>
    <row r="24068" spans="55:55" hidden="1" x14ac:dyDescent="0.2">
      <c r="BC24068" s="6"/>
    </row>
    <row r="24069" spans="55:55" hidden="1" x14ac:dyDescent="0.2">
      <c r="BC24069" s="6"/>
    </row>
    <row r="24070" spans="55:55" hidden="1" x14ac:dyDescent="0.2">
      <c r="BC24070" s="6"/>
    </row>
    <row r="24071" spans="55:55" hidden="1" x14ac:dyDescent="0.2">
      <c r="BC24071" s="6"/>
    </row>
    <row r="24072" spans="55:55" hidden="1" x14ac:dyDescent="0.2">
      <c r="BC24072" s="6"/>
    </row>
    <row r="24073" spans="55:55" hidden="1" x14ac:dyDescent="0.2">
      <c r="BC24073" s="6"/>
    </row>
    <row r="24074" spans="55:55" hidden="1" x14ac:dyDescent="0.2">
      <c r="BC24074" s="6"/>
    </row>
    <row r="24075" spans="55:55" hidden="1" x14ac:dyDescent="0.2">
      <c r="BC24075" s="6"/>
    </row>
    <row r="24076" spans="55:55" hidden="1" x14ac:dyDescent="0.2">
      <c r="BC24076" s="6"/>
    </row>
    <row r="24077" spans="55:55" hidden="1" x14ac:dyDescent="0.2">
      <c r="BC24077" s="6"/>
    </row>
    <row r="24078" spans="55:55" hidden="1" x14ac:dyDescent="0.2">
      <c r="BC24078" s="6"/>
    </row>
    <row r="24079" spans="55:55" hidden="1" x14ac:dyDescent="0.2">
      <c r="BC24079" s="6"/>
    </row>
    <row r="24080" spans="55:55" hidden="1" x14ac:dyDescent="0.2">
      <c r="BC24080" s="6"/>
    </row>
    <row r="24081" spans="55:55" hidden="1" x14ac:dyDescent="0.2">
      <c r="BC24081" s="6"/>
    </row>
    <row r="24082" spans="55:55" hidden="1" x14ac:dyDescent="0.2">
      <c r="BC24082" s="6"/>
    </row>
    <row r="24083" spans="55:55" hidden="1" x14ac:dyDescent="0.2">
      <c r="BC24083" s="6"/>
    </row>
    <row r="24084" spans="55:55" hidden="1" x14ac:dyDescent="0.2">
      <c r="BC24084" s="6"/>
    </row>
    <row r="24085" spans="55:55" hidden="1" x14ac:dyDescent="0.2">
      <c r="BC24085" s="6"/>
    </row>
    <row r="24086" spans="55:55" hidden="1" x14ac:dyDescent="0.2">
      <c r="BC24086" s="6"/>
    </row>
    <row r="24087" spans="55:55" hidden="1" x14ac:dyDescent="0.2">
      <c r="BC24087" s="6"/>
    </row>
    <row r="24088" spans="55:55" hidden="1" x14ac:dyDescent="0.2">
      <c r="BC24088" s="6"/>
    </row>
    <row r="24089" spans="55:55" hidden="1" x14ac:dyDescent="0.2">
      <c r="BC24089" s="6"/>
    </row>
    <row r="24090" spans="55:55" hidden="1" x14ac:dyDescent="0.2">
      <c r="BC24090" s="6"/>
    </row>
    <row r="24091" spans="55:55" hidden="1" x14ac:dyDescent="0.2">
      <c r="BC24091" s="6"/>
    </row>
    <row r="24092" spans="55:55" hidden="1" x14ac:dyDescent="0.2">
      <c r="BC24092" s="6"/>
    </row>
    <row r="24093" spans="55:55" hidden="1" x14ac:dyDescent="0.2">
      <c r="BC24093" s="6"/>
    </row>
    <row r="24094" spans="55:55" hidden="1" x14ac:dyDescent="0.2">
      <c r="BC24094" s="6"/>
    </row>
    <row r="24095" spans="55:55" hidden="1" x14ac:dyDescent="0.2">
      <c r="BC24095" s="6"/>
    </row>
    <row r="24096" spans="55:55" hidden="1" x14ac:dyDescent="0.2">
      <c r="BC24096" s="6"/>
    </row>
    <row r="24097" spans="55:55" hidden="1" x14ac:dyDescent="0.2">
      <c r="BC24097" s="6"/>
    </row>
    <row r="24098" spans="55:55" hidden="1" x14ac:dyDescent="0.2">
      <c r="BC24098" s="6"/>
    </row>
    <row r="24099" spans="55:55" hidden="1" x14ac:dyDescent="0.2">
      <c r="BC24099" s="6"/>
    </row>
    <row r="24100" spans="55:55" hidden="1" x14ac:dyDescent="0.2">
      <c r="BC24100" s="6"/>
    </row>
    <row r="24101" spans="55:55" hidden="1" x14ac:dyDescent="0.2">
      <c r="BC24101" s="6"/>
    </row>
    <row r="24102" spans="55:55" hidden="1" x14ac:dyDescent="0.2">
      <c r="BC24102" s="6"/>
    </row>
    <row r="24103" spans="55:55" hidden="1" x14ac:dyDescent="0.2">
      <c r="BC24103" s="6"/>
    </row>
    <row r="24104" spans="55:55" hidden="1" x14ac:dyDescent="0.2">
      <c r="BC24104" s="6"/>
    </row>
    <row r="24105" spans="55:55" hidden="1" x14ac:dyDescent="0.2">
      <c r="BC24105" s="6"/>
    </row>
    <row r="24106" spans="55:55" hidden="1" x14ac:dyDescent="0.2">
      <c r="BC24106" s="6"/>
    </row>
    <row r="24107" spans="55:55" hidden="1" x14ac:dyDescent="0.2">
      <c r="BC24107" s="6"/>
    </row>
    <row r="24108" spans="55:55" hidden="1" x14ac:dyDescent="0.2">
      <c r="BC24108" s="6"/>
    </row>
    <row r="24109" spans="55:55" hidden="1" x14ac:dyDescent="0.2">
      <c r="BC24109" s="6"/>
    </row>
    <row r="24110" spans="55:55" hidden="1" x14ac:dyDescent="0.2">
      <c r="BC24110" s="6"/>
    </row>
    <row r="24111" spans="55:55" hidden="1" x14ac:dyDescent="0.2">
      <c r="BC24111" s="6"/>
    </row>
    <row r="24112" spans="55:55" hidden="1" x14ac:dyDescent="0.2">
      <c r="BC24112" s="6"/>
    </row>
    <row r="24113" spans="55:55" hidden="1" x14ac:dyDescent="0.2">
      <c r="BC24113" s="6"/>
    </row>
    <row r="24114" spans="55:55" hidden="1" x14ac:dyDescent="0.2">
      <c r="BC24114" s="6"/>
    </row>
    <row r="24115" spans="55:55" hidden="1" x14ac:dyDescent="0.2">
      <c r="BC24115" s="6"/>
    </row>
    <row r="24116" spans="55:55" hidden="1" x14ac:dyDescent="0.2">
      <c r="BC24116" s="6"/>
    </row>
    <row r="24117" spans="55:55" hidden="1" x14ac:dyDescent="0.2">
      <c r="BC24117" s="6"/>
    </row>
    <row r="24118" spans="55:55" hidden="1" x14ac:dyDescent="0.2">
      <c r="BC24118" s="6"/>
    </row>
    <row r="24119" spans="55:55" hidden="1" x14ac:dyDescent="0.2">
      <c r="BC24119" s="6"/>
    </row>
    <row r="24120" spans="55:55" hidden="1" x14ac:dyDescent="0.2">
      <c r="BC24120" s="6"/>
    </row>
    <row r="24121" spans="55:55" hidden="1" x14ac:dyDescent="0.2">
      <c r="BC24121" s="6"/>
    </row>
    <row r="24122" spans="55:55" hidden="1" x14ac:dyDescent="0.2">
      <c r="BC24122" s="6"/>
    </row>
    <row r="24123" spans="55:55" hidden="1" x14ac:dyDescent="0.2">
      <c r="BC24123" s="6"/>
    </row>
    <row r="24124" spans="55:55" hidden="1" x14ac:dyDescent="0.2">
      <c r="BC24124" s="6"/>
    </row>
    <row r="24125" spans="55:55" hidden="1" x14ac:dyDescent="0.2">
      <c r="BC24125" s="6"/>
    </row>
    <row r="24126" spans="55:55" hidden="1" x14ac:dyDescent="0.2">
      <c r="BC24126" s="6"/>
    </row>
    <row r="24127" spans="55:55" hidden="1" x14ac:dyDescent="0.2">
      <c r="BC24127" s="6"/>
    </row>
    <row r="24128" spans="55:55" hidden="1" x14ac:dyDescent="0.2">
      <c r="BC24128" s="6"/>
    </row>
    <row r="24129" spans="55:55" hidden="1" x14ac:dyDescent="0.2">
      <c r="BC24129" s="6"/>
    </row>
    <row r="24130" spans="55:55" hidden="1" x14ac:dyDescent="0.2">
      <c r="BC24130" s="6"/>
    </row>
    <row r="24131" spans="55:55" hidden="1" x14ac:dyDescent="0.2">
      <c r="BC24131" s="6"/>
    </row>
    <row r="24132" spans="55:55" hidden="1" x14ac:dyDescent="0.2">
      <c r="BC24132" s="6"/>
    </row>
    <row r="24133" spans="55:55" hidden="1" x14ac:dyDescent="0.2">
      <c r="BC24133" s="6"/>
    </row>
    <row r="24134" spans="55:55" hidden="1" x14ac:dyDescent="0.2">
      <c r="BC24134" s="6"/>
    </row>
    <row r="24135" spans="55:55" hidden="1" x14ac:dyDescent="0.2">
      <c r="BC24135" s="6"/>
    </row>
    <row r="24136" spans="55:55" hidden="1" x14ac:dyDescent="0.2">
      <c r="BC24136" s="6"/>
    </row>
    <row r="24137" spans="55:55" hidden="1" x14ac:dyDescent="0.2">
      <c r="BC24137" s="6"/>
    </row>
    <row r="24138" spans="55:55" hidden="1" x14ac:dyDescent="0.2">
      <c r="BC24138" s="6"/>
    </row>
    <row r="24139" spans="55:55" hidden="1" x14ac:dyDescent="0.2">
      <c r="BC24139" s="6"/>
    </row>
    <row r="24140" spans="55:55" hidden="1" x14ac:dyDescent="0.2">
      <c r="BC24140" s="6"/>
    </row>
    <row r="24141" spans="55:55" hidden="1" x14ac:dyDescent="0.2">
      <c r="BC24141" s="6"/>
    </row>
    <row r="24142" spans="55:55" hidden="1" x14ac:dyDescent="0.2">
      <c r="BC24142" s="6"/>
    </row>
    <row r="24143" spans="55:55" hidden="1" x14ac:dyDescent="0.2">
      <c r="BC24143" s="6"/>
    </row>
    <row r="24144" spans="55:55" hidden="1" x14ac:dyDescent="0.2">
      <c r="BC24144" s="6"/>
    </row>
    <row r="24145" spans="55:55" hidden="1" x14ac:dyDescent="0.2">
      <c r="BC24145" s="6"/>
    </row>
    <row r="24146" spans="55:55" hidden="1" x14ac:dyDescent="0.2">
      <c r="BC24146" s="6"/>
    </row>
    <row r="24147" spans="55:55" hidden="1" x14ac:dyDescent="0.2">
      <c r="BC24147" s="6"/>
    </row>
    <row r="24148" spans="55:55" hidden="1" x14ac:dyDescent="0.2">
      <c r="BC24148" s="6"/>
    </row>
    <row r="24149" spans="55:55" hidden="1" x14ac:dyDescent="0.2">
      <c r="BC24149" s="6"/>
    </row>
    <row r="24150" spans="55:55" hidden="1" x14ac:dyDescent="0.2">
      <c r="BC24150" s="6"/>
    </row>
    <row r="24151" spans="55:55" hidden="1" x14ac:dyDescent="0.2">
      <c r="BC24151" s="6"/>
    </row>
    <row r="24152" spans="55:55" hidden="1" x14ac:dyDescent="0.2">
      <c r="BC24152" s="6"/>
    </row>
    <row r="24153" spans="55:55" hidden="1" x14ac:dyDescent="0.2">
      <c r="BC24153" s="6"/>
    </row>
    <row r="24154" spans="55:55" hidden="1" x14ac:dyDescent="0.2">
      <c r="BC24154" s="6"/>
    </row>
    <row r="24155" spans="55:55" hidden="1" x14ac:dyDescent="0.2">
      <c r="BC24155" s="6"/>
    </row>
    <row r="24156" spans="55:55" hidden="1" x14ac:dyDescent="0.2">
      <c r="BC24156" s="6"/>
    </row>
    <row r="24157" spans="55:55" hidden="1" x14ac:dyDescent="0.2">
      <c r="BC24157" s="6"/>
    </row>
    <row r="24158" spans="55:55" hidden="1" x14ac:dyDescent="0.2">
      <c r="BC24158" s="6"/>
    </row>
    <row r="24159" spans="55:55" hidden="1" x14ac:dyDescent="0.2">
      <c r="BC24159" s="6"/>
    </row>
    <row r="24160" spans="55:55" hidden="1" x14ac:dyDescent="0.2">
      <c r="BC24160" s="6"/>
    </row>
    <row r="24161" spans="55:55" hidden="1" x14ac:dyDescent="0.2">
      <c r="BC24161" s="6"/>
    </row>
    <row r="24162" spans="55:55" hidden="1" x14ac:dyDescent="0.2">
      <c r="BC24162" s="6"/>
    </row>
    <row r="24163" spans="55:55" hidden="1" x14ac:dyDescent="0.2">
      <c r="BC24163" s="6"/>
    </row>
    <row r="24164" spans="55:55" hidden="1" x14ac:dyDescent="0.2">
      <c r="BC24164" s="6"/>
    </row>
    <row r="24165" spans="55:55" hidden="1" x14ac:dyDescent="0.2">
      <c r="BC24165" s="6"/>
    </row>
    <row r="24166" spans="55:55" hidden="1" x14ac:dyDescent="0.2">
      <c r="BC24166" s="6"/>
    </row>
    <row r="24167" spans="55:55" hidden="1" x14ac:dyDescent="0.2">
      <c r="BC24167" s="6"/>
    </row>
    <row r="24168" spans="55:55" hidden="1" x14ac:dyDescent="0.2">
      <c r="BC24168" s="6"/>
    </row>
    <row r="24169" spans="55:55" hidden="1" x14ac:dyDescent="0.2">
      <c r="BC24169" s="6"/>
    </row>
    <row r="24170" spans="55:55" hidden="1" x14ac:dyDescent="0.2">
      <c r="BC24170" s="6"/>
    </row>
    <row r="24171" spans="55:55" hidden="1" x14ac:dyDescent="0.2">
      <c r="BC24171" s="6"/>
    </row>
    <row r="24172" spans="55:55" hidden="1" x14ac:dyDescent="0.2">
      <c r="BC24172" s="6"/>
    </row>
    <row r="24173" spans="55:55" hidden="1" x14ac:dyDescent="0.2">
      <c r="BC24173" s="6"/>
    </row>
    <row r="24174" spans="55:55" hidden="1" x14ac:dyDescent="0.2">
      <c r="BC24174" s="6"/>
    </row>
    <row r="24175" spans="55:55" hidden="1" x14ac:dyDescent="0.2">
      <c r="BC24175" s="6"/>
    </row>
    <row r="24176" spans="55:55" hidden="1" x14ac:dyDescent="0.2">
      <c r="BC24176" s="6"/>
    </row>
    <row r="24177" spans="55:55" hidden="1" x14ac:dyDescent="0.2">
      <c r="BC24177" s="6"/>
    </row>
    <row r="24178" spans="55:55" hidden="1" x14ac:dyDescent="0.2">
      <c r="BC24178" s="6"/>
    </row>
    <row r="24179" spans="55:55" hidden="1" x14ac:dyDescent="0.2">
      <c r="BC24179" s="6"/>
    </row>
    <row r="24180" spans="55:55" hidden="1" x14ac:dyDescent="0.2">
      <c r="BC24180" s="6"/>
    </row>
    <row r="24181" spans="55:55" hidden="1" x14ac:dyDescent="0.2">
      <c r="BC24181" s="6"/>
    </row>
    <row r="24182" spans="55:55" hidden="1" x14ac:dyDescent="0.2">
      <c r="BC24182" s="6"/>
    </row>
    <row r="24183" spans="55:55" hidden="1" x14ac:dyDescent="0.2">
      <c r="BC24183" s="6"/>
    </row>
    <row r="24184" spans="55:55" hidden="1" x14ac:dyDescent="0.2">
      <c r="BC24184" s="6"/>
    </row>
    <row r="24185" spans="55:55" hidden="1" x14ac:dyDescent="0.2">
      <c r="BC24185" s="6"/>
    </row>
    <row r="24186" spans="55:55" hidden="1" x14ac:dyDescent="0.2">
      <c r="BC24186" s="6"/>
    </row>
    <row r="24187" spans="55:55" hidden="1" x14ac:dyDescent="0.2">
      <c r="BC24187" s="6"/>
    </row>
    <row r="24188" spans="55:55" hidden="1" x14ac:dyDescent="0.2">
      <c r="BC24188" s="6"/>
    </row>
    <row r="24189" spans="55:55" hidden="1" x14ac:dyDescent="0.2">
      <c r="BC24189" s="6"/>
    </row>
    <row r="24190" spans="55:55" hidden="1" x14ac:dyDescent="0.2">
      <c r="BC24190" s="6"/>
    </row>
    <row r="24191" spans="55:55" hidden="1" x14ac:dyDescent="0.2">
      <c r="BC24191" s="6"/>
    </row>
    <row r="24192" spans="55:55" hidden="1" x14ac:dyDescent="0.2">
      <c r="BC24192" s="6"/>
    </row>
    <row r="24193" spans="55:55" hidden="1" x14ac:dyDescent="0.2">
      <c r="BC24193" s="6"/>
    </row>
    <row r="24194" spans="55:55" hidden="1" x14ac:dyDescent="0.2">
      <c r="BC24194" s="6"/>
    </row>
    <row r="24195" spans="55:55" hidden="1" x14ac:dyDescent="0.2">
      <c r="BC24195" s="6"/>
    </row>
    <row r="24196" spans="55:55" hidden="1" x14ac:dyDescent="0.2">
      <c r="BC24196" s="6"/>
    </row>
    <row r="24197" spans="55:55" hidden="1" x14ac:dyDescent="0.2">
      <c r="BC24197" s="6"/>
    </row>
    <row r="24198" spans="55:55" hidden="1" x14ac:dyDescent="0.2">
      <c r="BC24198" s="6"/>
    </row>
    <row r="24199" spans="55:55" hidden="1" x14ac:dyDescent="0.2">
      <c r="BC24199" s="6"/>
    </row>
    <row r="24200" spans="55:55" hidden="1" x14ac:dyDescent="0.2">
      <c r="BC24200" s="6"/>
    </row>
    <row r="24201" spans="55:55" hidden="1" x14ac:dyDescent="0.2">
      <c r="BC24201" s="6"/>
    </row>
    <row r="24202" spans="55:55" hidden="1" x14ac:dyDescent="0.2">
      <c r="BC24202" s="6"/>
    </row>
    <row r="24203" spans="55:55" hidden="1" x14ac:dyDescent="0.2">
      <c r="BC24203" s="6"/>
    </row>
    <row r="24204" spans="55:55" hidden="1" x14ac:dyDescent="0.2">
      <c r="BC24204" s="6"/>
    </row>
    <row r="24205" spans="55:55" hidden="1" x14ac:dyDescent="0.2">
      <c r="BC24205" s="6"/>
    </row>
    <row r="24206" spans="55:55" hidden="1" x14ac:dyDescent="0.2">
      <c r="BC24206" s="6"/>
    </row>
    <row r="24207" spans="55:55" hidden="1" x14ac:dyDescent="0.2">
      <c r="BC24207" s="6"/>
    </row>
    <row r="24208" spans="55:55" hidden="1" x14ac:dyDescent="0.2">
      <c r="BC24208" s="6"/>
    </row>
    <row r="24209" spans="55:55" hidden="1" x14ac:dyDescent="0.2">
      <c r="BC24209" s="6"/>
    </row>
    <row r="24210" spans="55:55" hidden="1" x14ac:dyDescent="0.2">
      <c r="BC24210" s="6"/>
    </row>
    <row r="24211" spans="55:55" hidden="1" x14ac:dyDescent="0.2">
      <c r="BC24211" s="6"/>
    </row>
    <row r="24212" spans="55:55" hidden="1" x14ac:dyDescent="0.2">
      <c r="BC24212" s="6"/>
    </row>
    <row r="24213" spans="55:55" hidden="1" x14ac:dyDescent="0.2">
      <c r="BC24213" s="6"/>
    </row>
    <row r="24214" spans="55:55" hidden="1" x14ac:dyDescent="0.2">
      <c r="BC24214" s="6"/>
    </row>
    <row r="24215" spans="55:55" hidden="1" x14ac:dyDescent="0.2">
      <c r="BC24215" s="6"/>
    </row>
    <row r="24216" spans="55:55" hidden="1" x14ac:dyDescent="0.2">
      <c r="BC24216" s="6"/>
    </row>
    <row r="24217" spans="55:55" hidden="1" x14ac:dyDescent="0.2">
      <c r="BC24217" s="6"/>
    </row>
    <row r="24218" spans="55:55" hidden="1" x14ac:dyDescent="0.2">
      <c r="BC24218" s="6"/>
    </row>
    <row r="24219" spans="55:55" hidden="1" x14ac:dyDescent="0.2">
      <c r="BC24219" s="6"/>
    </row>
    <row r="24220" spans="55:55" hidden="1" x14ac:dyDescent="0.2">
      <c r="BC24220" s="6"/>
    </row>
    <row r="24221" spans="55:55" hidden="1" x14ac:dyDescent="0.2">
      <c r="BC24221" s="6"/>
    </row>
    <row r="24222" spans="55:55" hidden="1" x14ac:dyDescent="0.2">
      <c r="BC24222" s="6"/>
    </row>
    <row r="24223" spans="55:55" hidden="1" x14ac:dyDescent="0.2">
      <c r="BC24223" s="6"/>
    </row>
    <row r="24224" spans="55:55" hidden="1" x14ac:dyDescent="0.2">
      <c r="BC24224" s="6"/>
    </row>
    <row r="24225" spans="55:55" hidden="1" x14ac:dyDescent="0.2">
      <c r="BC24225" s="6"/>
    </row>
    <row r="24226" spans="55:55" hidden="1" x14ac:dyDescent="0.2">
      <c r="BC24226" s="6"/>
    </row>
    <row r="24227" spans="55:55" hidden="1" x14ac:dyDescent="0.2">
      <c r="BC24227" s="6"/>
    </row>
    <row r="24228" spans="55:55" hidden="1" x14ac:dyDescent="0.2">
      <c r="BC24228" s="6"/>
    </row>
    <row r="24229" spans="55:55" hidden="1" x14ac:dyDescent="0.2">
      <c r="BC24229" s="6"/>
    </row>
    <row r="24230" spans="55:55" hidden="1" x14ac:dyDescent="0.2">
      <c r="BC24230" s="6"/>
    </row>
    <row r="24231" spans="55:55" hidden="1" x14ac:dyDescent="0.2">
      <c r="BC24231" s="6"/>
    </row>
    <row r="24232" spans="55:55" hidden="1" x14ac:dyDescent="0.2">
      <c r="BC24232" s="6"/>
    </row>
    <row r="24233" spans="55:55" hidden="1" x14ac:dyDescent="0.2">
      <c r="BC24233" s="6"/>
    </row>
    <row r="24234" spans="55:55" hidden="1" x14ac:dyDescent="0.2">
      <c r="BC24234" s="6"/>
    </row>
    <row r="24235" spans="55:55" hidden="1" x14ac:dyDescent="0.2">
      <c r="BC24235" s="6"/>
    </row>
    <row r="24236" spans="55:55" hidden="1" x14ac:dyDescent="0.2">
      <c r="BC24236" s="6"/>
    </row>
    <row r="24237" spans="55:55" hidden="1" x14ac:dyDescent="0.2">
      <c r="BC24237" s="6"/>
    </row>
    <row r="24238" spans="55:55" hidden="1" x14ac:dyDescent="0.2">
      <c r="BC24238" s="6"/>
    </row>
    <row r="24239" spans="55:55" hidden="1" x14ac:dyDescent="0.2">
      <c r="BC24239" s="6"/>
    </row>
    <row r="24240" spans="55:55" hidden="1" x14ac:dyDescent="0.2">
      <c r="BC24240" s="6"/>
    </row>
    <row r="24241" spans="55:55" hidden="1" x14ac:dyDescent="0.2">
      <c r="BC24241" s="6"/>
    </row>
    <row r="24242" spans="55:55" hidden="1" x14ac:dyDescent="0.2">
      <c r="BC24242" s="6"/>
    </row>
    <row r="24243" spans="55:55" hidden="1" x14ac:dyDescent="0.2">
      <c r="BC24243" s="6"/>
    </row>
    <row r="24244" spans="55:55" hidden="1" x14ac:dyDescent="0.2">
      <c r="BC24244" s="6"/>
    </row>
    <row r="24245" spans="55:55" hidden="1" x14ac:dyDescent="0.2">
      <c r="BC24245" s="6"/>
    </row>
    <row r="24246" spans="55:55" hidden="1" x14ac:dyDescent="0.2">
      <c r="BC24246" s="6"/>
    </row>
    <row r="24247" spans="55:55" hidden="1" x14ac:dyDescent="0.2">
      <c r="BC24247" s="6"/>
    </row>
    <row r="24248" spans="55:55" hidden="1" x14ac:dyDescent="0.2">
      <c r="BC24248" s="6"/>
    </row>
    <row r="24249" spans="55:55" hidden="1" x14ac:dyDescent="0.2">
      <c r="BC24249" s="6"/>
    </row>
    <row r="24250" spans="55:55" hidden="1" x14ac:dyDescent="0.2">
      <c r="BC24250" s="6"/>
    </row>
    <row r="24251" spans="55:55" hidden="1" x14ac:dyDescent="0.2">
      <c r="BC24251" s="6"/>
    </row>
    <row r="24252" spans="55:55" hidden="1" x14ac:dyDescent="0.2">
      <c r="BC24252" s="6"/>
    </row>
    <row r="24253" spans="55:55" hidden="1" x14ac:dyDescent="0.2">
      <c r="BC24253" s="6"/>
    </row>
    <row r="24254" spans="55:55" hidden="1" x14ac:dyDescent="0.2">
      <c r="BC24254" s="6"/>
    </row>
    <row r="24255" spans="55:55" hidden="1" x14ac:dyDescent="0.2">
      <c r="BC24255" s="6"/>
    </row>
    <row r="24256" spans="55:55" hidden="1" x14ac:dyDescent="0.2">
      <c r="BC24256" s="6"/>
    </row>
    <row r="24257" spans="55:55" hidden="1" x14ac:dyDescent="0.2">
      <c r="BC24257" s="6"/>
    </row>
    <row r="24258" spans="55:55" hidden="1" x14ac:dyDescent="0.2">
      <c r="BC24258" s="6"/>
    </row>
    <row r="24259" spans="55:55" hidden="1" x14ac:dyDescent="0.2">
      <c r="BC24259" s="6"/>
    </row>
    <row r="24260" spans="55:55" hidden="1" x14ac:dyDescent="0.2">
      <c r="BC24260" s="6"/>
    </row>
    <row r="24261" spans="55:55" hidden="1" x14ac:dyDescent="0.2">
      <c r="BC24261" s="6"/>
    </row>
    <row r="24262" spans="55:55" hidden="1" x14ac:dyDescent="0.2">
      <c r="BC24262" s="6"/>
    </row>
    <row r="24263" spans="55:55" hidden="1" x14ac:dyDescent="0.2">
      <c r="BC24263" s="6"/>
    </row>
    <row r="24264" spans="55:55" hidden="1" x14ac:dyDescent="0.2">
      <c r="BC24264" s="6"/>
    </row>
    <row r="24265" spans="55:55" hidden="1" x14ac:dyDescent="0.2">
      <c r="BC24265" s="6"/>
    </row>
    <row r="24266" spans="55:55" hidden="1" x14ac:dyDescent="0.2">
      <c r="BC24266" s="6"/>
    </row>
    <row r="24267" spans="55:55" hidden="1" x14ac:dyDescent="0.2">
      <c r="BC24267" s="6"/>
    </row>
    <row r="24268" spans="55:55" hidden="1" x14ac:dyDescent="0.2">
      <c r="BC24268" s="6"/>
    </row>
    <row r="24269" spans="55:55" hidden="1" x14ac:dyDescent="0.2">
      <c r="BC24269" s="6"/>
    </row>
    <row r="24270" spans="55:55" hidden="1" x14ac:dyDescent="0.2">
      <c r="BC24270" s="6"/>
    </row>
    <row r="24271" spans="55:55" hidden="1" x14ac:dyDescent="0.2">
      <c r="BC24271" s="6"/>
    </row>
    <row r="24272" spans="55:55" hidden="1" x14ac:dyDescent="0.2">
      <c r="BC24272" s="6"/>
    </row>
    <row r="24273" spans="55:55" hidden="1" x14ac:dyDescent="0.2">
      <c r="BC24273" s="6"/>
    </row>
    <row r="24274" spans="55:55" hidden="1" x14ac:dyDescent="0.2">
      <c r="BC24274" s="6"/>
    </row>
    <row r="24275" spans="55:55" hidden="1" x14ac:dyDescent="0.2">
      <c r="BC24275" s="6"/>
    </row>
    <row r="24276" spans="55:55" hidden="1" x14ac:dyDescent="0.2">
      <c r="BC24276" s="6"/>
    </row>
    <row r="24277" spans="55:55" hidden="1" x14ac:dyDescent="0.2">
      <c r="BC24277" s="6"/>
    </row>
    <row r="24278" spans="55:55" hidden="1" x14ac:dyDescent="0.2">
      <c r="BC24278" s="6"/>
    </row>
    <row r="24279" spans="55:55" hidden="1" x14ac:dyDescent="0.2">
      <c r="BC24279" s="6"/>
    </row>
    <row r="24280" spans="55:55" hidden="1" x14ac:dyDescent="0.2">
      <c r="BC24280" s="6"/>
    </row>
    <row r="24281" spans="55:55" hidden="1" x14ac:dyDescent="0.2">
      <c r="BC24281" s="6"/>
    </row>
    <row r="24282" spans="55:55" hidden="1" x14ac:dyDescent="0.2">
      <c r="BC24282" s="6"/>
    </row>
    <row r="24283" spans="55:55" hidden="1" x14ac:dyDescent="0.2">
      <c r="BC24283" s="6"/>
    </row>
    <row r="24284" spans="55:55" hidden="1" x14ac:dyDescent="0.2">
      <c r="BC24284" s="6"/>
    </row>
    <row r="24285" spans="55:55" hidden="1" x14ac:dyDescent="0.2">
      <c r="BC24285" s="6"/>
    </row>
    <row r="24286" spans="55:55" hidden="1" x14ac:dyDescent="0.2">
      <c r="BC24286" s="6"/>
    </row>
    <row r="24287" spans="55:55" hidden="1" x14ac:dyDescent="0.2">
      <c r="BC24287" s="6"/>
    </row>
    <row r="24288" spans="55:55" hidden="1" x14ac:dyDescent="0.2">
      <c r="BC24288" s="6"/>
    </row>
    <row r="24289" spans="55:55" hidden="1" x14ac:dyDescent="0.2">
      <c r="BC24289" s="6"/>
    </row>
    <row r="24290" spans="55:55" hidden="1" x14ac:dyDescent="0.2">
      <c r="BC24290" s="6"/>
    </row>
    <row r="24291" spans="55:55" hidden="1" x14ac:dyDescent="0.2">
      <c r="BC24291" s="6"/>
    </row>
    <row r="24292" spans="55:55" hidden="1" x14ac:dyDescent="0.2">
      <c r="BC24292" s="6"/>
    </row>
    <row r="24293" spans="55:55" hidden="1" x14ac:dyDescent="0.2">
      <c r="BC24293" s="6"/>
    </row>
    <row r="24294" spans="55:55" hidden="1" x14ac:dyDescent="0.2">
      <c r="BC24294" s="6"/>
    </row>
    <row r="24295" spans="55:55" hidden="1" x14ac:dyDescent="0.2">
      <c r="BC24295" s="6"/>
    </row>
    <row r="24296" spans="55:55" hidden="1" x14ac:dyDescent="0.2">
      <c r="BC24296" s="6"/>
    </row>
    <row r="24297" spans="55:55" hidden="1" x14ac:dyDescent="0.2">
      <c r="BC24297" s="6"/>
    </row>
    <row r="24298" spans="55:55" hidden="1" x14ac:dyDescent="0.2">
      <c r="BC24298" s="6"/>
    </row>
    <row r="24299" spans="55:55" hidden="1" x14ac:dyDescent="0.2">
      <c r="BC24299" s="6"/>
    </row>
    <row r="24300" spans="55:55" hidden="1" x14ac:dyDescent="0.2">
      <c r="BC24300" s="6"/>
    </row>
    <row r="24301" spans="55:55" hidden="1" x14ac:dyDescent="0.2">
      <c r="BC24301" s="6"/>
    </row>
    <row r="24302" spans="55:55" hidden="1" x14ac:dyDescent="0.2">
      <c r="BC24302" s="6"/>
    </row>
    <row r="24303" spans="55:55" hidden="1" x14ac:dyDescent="0.2">
      <c r="BC24303" s="6"/>
    </row>
    <row r="24304" spans="55:55" hidden="1" x14ac:dyDescent="0.2">
      <c r="BC24304" s="6"/>
    </row>
    <row r="24305" spans="55:55" hidden="1" x14ac:dyDescent="0.2">
      <c r="BC24305" s="6"/>
    </row>
    <row r="24306" spans="55:55" hidden="1" x14ac:dyDescent="0.2">
      <c r="BC24306" s="6"/>
    </row>
    <row r="24307" spans="55:55" hidden="1" x14ac:dyDescent="0.2">
      <c r="BC24307" s="6"/>
    </row>
    <row r="24308" spans="55:55" hidden="1" x14ac:dyDescent="0.2">
      <c r="BC24308" s="6"/>
    </row>
    <row r="24309" spans="55:55" hidden="1" x14ac:dyDescent="0.2">
      <c r="BC24309" s="6"/>
    </row>
    <row r="24310" spans="55:55" hidden="1" x14ac:dyDescent="0.2">
      <c r="BC24310" s="6"/>
    </row>
    <row r="24311" spans="55:55" hidden="1" x14ac:dyDescent="0.2">
      <c r="BC24311" s="6"/>
    </row>
    <row r="24312" spans="55:55" hidden="1" x14ac:dyDescent="0.2">
      <c r="BC24312" s="6"/>
    </row>
    <row r="24313" spans="55:55" hidden="1" x14ac:dyDescent="0.2">
      <c r="BC24313" s="6"/>
    </row>
    <row r="24314" spans="55:55" hidden="1" x14ac:dyDescent="0.2">
      <c r="BC24314" s="6"/>
    </row>
    <row r="24315" spans="55:55" hidden="1" x14ac:dyDescent="0.2">
      <c r="BC24315" s="6"/>
    </row>
    <row r="24316" spans="55:55" hidden="1" x14ac:dyDescent="0.2">
      <c r="BC24316" s="6"/>
    </row>
    <row r="24317" spans="55:55" hidden="1" x14ac:dyDescent="0.2">
      <c r="BC24317" s="6"/>
    </row>
    <row r="24318" spans="55:55" hidden="1" x14ac:dyDescent="0.2">
      <c r="BC24318" s="6"/>
    </row>
    <row r="24319" spans="55:55" hidden="1" x14ac:dyDescent="0.2">
      <c r="BC24319" s="6"/>
    </row>
    <row r="24320" spans="55:55" hidden="1" x14ac:dyDescent="0.2">
      <c r="BC24320" s="6"/>
    </row>
    <row r="24321" spans="55:55" hidden="1" x14ac:dyDescent="0.2">
      <c r="BC24321" s="6"/>
    </row>
    <row r="24322" spans="55:55" hidden="1" x14ac:dyDescent="0.2">
      <c r="BC24322" s="6"/>
    </row>
    <row r="24323" spans="55:55" hidden="1" x14ac:dyDescent="0.2">
      <c r="BC24323" s="6"/>
    </row>
    <row r="24324" spans="55:55" hidden="1" x14ac:dyDescent="0.2">
      <c r="BC24324" s="6"/>
    </row>
    <row r="24325" spans="55:55" hidden="1" x14ac:dyDescent="0.2">
      <c r="BC24325" s="6"/>
    </row>
    <row r="24326" spans="55:55" hidden="1" x14ac:dyDescent="0.2">
      <c r="BC24326" s="6"/>
    </row>
    <row r="24327" spans="55:55" hidden="1" x14ac:dyDescent="0.2">
      <c r="BC24327" s="6"/>
    </row>
    <row r="24328" spans="55:55" hidden="1" x14ac:dyDescent="0.2">
      <c r="BC24328" s="6"/>
    </row>
    <row r="24329" spans="55:55" hidden="1" x14ac:dyDescent="0.2">
      <c r="BC24329" s="6"/>
    </row>
    <row r="24330" spans="55:55" hidden="1" x14ac:dyDescent="0.2">
      <c r="BC24330" s="6"/>
    </row>
    <row r="24331" spans="55:55" hidden="1" x14ac:dyDescent="0.2">
      <c r="BC24331" s="6"/>
    </row>
    <row r="24332" spans="55:55" hidden="1" x14ac:dyDescent="0.2">
      <c r="BC24332" s="6"/>
    </row>
    <row r="24333" spans="55:55" hidden="1" x14ac:dyDescent="0.2">
      <c r="BC24333" s="6"/>
    </row>
    <row r="24334" spans="55:55" hidden="1" x14ac:dyDescent="0.2">
      <c r="BC24334" s="6"/>
    </row>
    <row r="24335" spans="55:55" hidden="1" x14ac:dyDescent="0.2">
      <c r="BC24335" s="6"/>
    </row>
    <row r="24336" spans="55:55" hidden="1" x14ac:dyDescent="0.2">
      <c r="BC24336" s="6"/>
    </row>
    <row r="24337" spans="55:55" hidden="1" x14ac:dyDescent="0.2">
      <c r="BC24337" s="6"/>
    </row>
    <row r="24338" spans="55:55" hidden="1" x14ac:dyDescent="0.2">
      <c r="BC24338" s="6"/>
    </row>
    <row r="24339" spans="55:55" hidden="1" x14ac:dyDescent="0.2">
      <c r="BC24339" s="6"/>
    </row>
    <row r="24340" spans="55:55" hidden="1" x14ac:dyDescent="0.2">
      <c r="BC24340" s="6"/>
    </row>
    <row r="24341" spans="55:55" hidden="1" x14ac:dyDescent="0.2">
      <c r="BC24341" s="6"/>
    </row>
    <row r="24342" spans="55:55" hidden="1" x14ac:dyDescent="0.2">
      <c r="BC24342" s="6"/>
    </row>
    <row r="24343" spans="55:55" hidden="1" x14ac:dyDescent="0.2">
      <c r="BC24343" s="6"/>
    </row>
    <row r="24344" spans="55:55" hidden="1" x14ac:dyDescent="0.2">
      <c r="BC24344" s="6"/>
    </row>
    <row r="24345" spans="55:55" hidden="1" x14ac:dyDescent="0.2">
      <c r="BC24345" s="6"/>
    </row>
    <row r="24346" spans="55:55" hidden="1" x14ac:dyDescent="0.2">
      <c r="BC24346" s="6"/>
    </row>
    <row r="24347" spans="55:55" hidden="1" x14ac:dyDescent="0.2">
      <c r="BC24347" s="6"/>
    </row>
    <row r="24348" spans="55:55" hidden="1" x14ac:dyDescent="0.2">
      <c r="BC24348" s="6"/>
    </row>
    <row r="24349" spans="55:55" hidden="1" x14ac:dyDescent="0.2">
      <c r="BC24349" s="6"/>
    </row>
    <row r="24350" spans="55:55" hidden="1" x14ac:dyDescent="0.2">
      <c r="BC24350" s="6"/>
    </row>
    <row r="24351" spans="55:55" hidden="1" x14ac:dyDescent="0.2">
      <c r="BC24351" s="6"/>
    </row>
    <row r="24352" spans="55:55" hidden="1" x14ac:dyDescent="0.2">
      <c r="BC24352" s="6"/>
    </row>
    <row r="24353" spans="55:55" hidden="1" x14ac:dyDescent="0.2">
      <c r="BC24353" s="6"/>
    </row>
    <row r="24354" spans="55:55" hidden="1" x14ac:dyDescent="0.2">
      <c r="BC24354" s="6"/>
    </row>
    <row r="24355" spans="55:55" hidden="1" x14ac:dyDescent="0.2">
      <c r="BC24355" s="6"/>
    </row>
    <row r="24356" spans="55:55" hidden="1" x14ac:dyDescent="0.2">
      <c r="BC24356" s="6"/>
    </row>
    <row r="24357" spans="55:55" hidden="1" x14ac:dyDescent="0.2">
      <c r="BC24357" s="6"/>
    </row>
    <row r="24358" spans="55:55" hidden="1" x14ac:dyDescent="0.2">
      <c r="BC24358" s="6"/>
    </row>
    <row r="24359" spans="55:55" hidden="1" x14ac:dyDescent="0.2">
      <c r="BC24359" s="6"/>
    </row>
    <row r="24360" spans="55:55" hidden="1" x14ac:dyDescent="0.2">
      <c r="BC24360" s="6"/>
    </row>
    <row r="24361" spans="55:55" hidden="1" x14ac:dyDescent="0.2">
      <c r="BC24361" s="6"/>
    </row>
    <row r="24362" spans="55:55" hidden="1" x14ac:dyDescent="0.2">
      <c r="BC24362" s="6"/>
    </row>
    <row r="24363" spans="55:55" hidden="1" x14ac:dyDescent="0.2">
      <c r="BC24363" s="6"/>
    </row>
    <row r="24364" spans="55:55" hidden="1" x14ac:dyDescent="0.2">
      <c r="BC24364" s="6"/>
    </row>
    <row r="24365" spans="55:55" hidden="1" x14ac:dyDescent="0.2">
      <c r="BC24365" s="6"/>
    </row>
    <row r="24366" spans="55:55" hidden="1" x14ac:dyDescent="0.2">
      <c r="BC24366" s="6"/>
    </row>
    <row r="24367" spans="55:55" hidden="1" x14ac:dyDescent="0.2">
      <c r="BC24367" s="6"/>
    </row>
    <row r="24368" spans="55:55" hidden="1" x14ac:dyDescent="0.2">
      <c r="BC24368" s="6"/>
    </row>
    <row r="24369" spans="55:55" hidden="1" x14ac:dyDescent="0.2">
      <c r="BC24369" s="6"/>
    </row>
    <row r="24370" spans="55:55" hidden="1" x14ac:dyDescent="0.2">
      <c r="BC24370" s="6"/>
    </row>
    <row r="24371" spans="55:55" hidden="1" x14ac:dyDescent="0.2">
      <c r="BC24371" s="6"/>
    </row>
    <row r="24372" spans="55:55" hidden="1" x14ac:dyDescent="0.2">
      <c r="BC24372" s="6"/>
    </row>
    <row r="24373" spans="55:55" hidden="1" x14ac:dyDescent="0.2">
      <c r="BC24373" s="6"/>
    </row>
    <row r="24374" spans="55:55" hidden="1" x14ac:dyDescent="0.2">
      <c r="BC24374" s="6"/>
    </row>
    <row r="24375" spans="55:55" hidden="1" x14ac:dyDescent="0.2">
      <c r="BC24375" s="6"/>
    </row>
    <row r="24376" spans="55:55" hidden="1" x14ac:dyDescent="0.2">
      <c r="BC24376" s="6"/>
    </row>
    <row r="24377" spans="55:55" hidden="1" x14ac:dyDescent="0.2">
      <c r="BC24377" s="6"/>
    </row>
    <row r="24378" spans="55:55" hidden="1" x14ac:dyDescent="0.2">
      <c r="BC24378" s="6"/>
    </row>
    <row r="24379" spans="55:55" hidden="1" x14ac:dyDescent="0.2">
      <c r="BC24379" s="6"/>
    </row>
    <row r="24380" spans="55:55" hidden="1" x14ac:dyDescent="0.2">
      <c r="BC24380" s="6"/>
    </row>
    <row r="24381" spans="55:55" hidden="1" x14ac:dyDescent="0.2">
      <c r="BC24381" s="6"/>
    </row>
    <row r="24382" spans="55:55" hidden="1" x14ac:dyDescent="0.2">
      <c r="BC24382" s="6"/>
    </row>
    <row r="24383" spans="55:55" hidden="1" x14ac:dyDescent="0.2">
      <c r="BC24383" s="6"/>
    </row>
    <row r="24384" spans="55:55" hidden="1" x14ac:dyDescent="0.2">
      <c r="BC24384" s="6"/>
    </row>
    <row r="24385" spans="55:55" hidden="1" x14ac:dyDescent="0.2">
      <c r="BC24385" s="6"/>
    </row>
    <row r="24386" spans="55:55" hidden="1" x14ac:dyDescent="0.2">
      <c r="BC24386" s="6"/>
    </row>
    <row r="24387" spans="55:55" hidden="1" x14ac:dyDescent="0.2">
      <c r="BC24387" s="6"/>
    </row>
    <row r="24388" spans="55:55" hidden="1" x14ac:dyDescent="0.2">
      <c r="BC24388" s="6"/>
    </row>
    <row r="24389" spans="55:55" hidden="1" x14ac:dyDescent="0.2">
      <c r="BC24389" s="6"/>
    </row>
    <row r="24390" spans="55:55" hidden="1" x14ac:dyDescent="0.2">
      <c r="BC24390" s="6"/>
    </row>
    <row r="24391" spans="55:55" hidden="1" x14ac:dyDescent="0.2">
      <c r="BC24391" s="6"/>
    </row>
    <row r="24392" spans="55:55" hidden="1" x14ac:dyDescent="0.2">
      <c r="BC24392" s="6"/>
    </row>
    <row r="24393" spans="55:55" hidden="1" x14ac:dyDescent="0.2">
      <c r="BC24393" s="6"/>
    </row>
    <row r="24394" spans="55:55" hidden="1" x14ac:dyDescent="0.2">
      <c r="BC24394" s="6"/>
    </row>
    <row r="24395" spans="55:55" hidden="1" x14ac:dyDescent="0.2">
      <c r="BC24395" s="6"/>
    </row>
    <row r="24396" spans="55:55" hidden="1" x14ac:dyDescent="0.2">
      <c r="BC24396" s="6"/>
    </row>
    <row r="24397" spans="55:55" hidden="1" x14ac:dyDescent="0.2">
      <c r="BC24397" s="6"/>
    </row>
    <row r="24398" spans="55:55" hidden="1" x14ac:dyDescent="0.2">
      <c r="BC24398" s="6"/>
    </row>
    <row r="24399" spans="55:55" hidden="1" x14ac:dyDescent="0.2">
      <c r="BC24399" s="6"/>
    </row>
    <row r="24400" spans="55:55" hidden="1" x14ac:dyDescent="0.2">
      <c r="BC24400" s="6"/>
    </row>
    <row r="24401" spans="55:55" hidden="1" x14ac:dyDescent="0.2">
      <c r="BC24401" s="6"/>
    </row>
    <row r="24402" spans="55:55" hidden="1" x14ac:dyDescent="0.2">
      <c r="BC24402" s="6"/>
    </row>
    <row r="24403" spans="55:55" hidden="1" x14ac:dyDescent="0.2">
      <c r="BC24403" s="6"/>
    </row>
    <row r="24404" spans="55:55" hidden="1" x14ac:dyDescent="0.2">
      <c r="BC24404" s="6"/>
    </row>
    <row r="24405" spans="55:55" hidden="1" x14ac:dyDescent="0.2">
      <c r="BC24405" s="6"/>
    </row>
    <row r="24406" spans="55:55" hidden="1" x14ac:dyDescent="0.2">
      <c r="BC24406" s="6"/>
    </row>
    <row r="24407" spans="55:55" hidden="1" x14ac:dyDescent="0.2">
      <c r="BC24407" s="6"/>
    </row>
    <row r="24408" spans="55:55" hidden="1" x14ac:dyDescent="0.2">
      <c r="BC24408" s="6"/>
    </row>
    <row r="24409" spans="55:55" hidden="1" x14ac:dyDescent="0.2">
      <c r="BC24409" s="6"/>
    </row>
    <row r="24410" spans="55:55" hidden="1" x14ac:dyDescent="0.2">
      <c r="BC24410" s="6"/>
    </row>
    <row r="24411" spans="55:55" hidden="1" x14ac:dyDescent="0.2">
      <c r="BC24411" s="6"/>
    </row>
    <row r="24412" spans="55:55" hidden="1" x14ac:dyDescent="0.2">
      <c r="BC24412" s="6"/>
    </row>
    <row r="24413" spans="55:55" hidden="1" x14ac:dyDescent="0.2">
      <c r="BC24413" s="6"/>
    </row>
    <row r="24414" spans="55:55" hidden="1" x14ac:dyDescent="0.2">
      <c r="BC24414" s="6"/>
    </row>
    <row r="24415" spans="55:55" hidden="1" x14ac:dyDescent="0.2">
      <c r="BC24415" s="6"/>
    </row>
    <row r="24416" spans="55:55" hidden="1" x14ac:dyDescent="0.2">
      <c r="BC24416" s="6"/>
    </row>
    <row r="24417" spans="55:55" hidden="1" x14ac:dyDescent="0.2">
      <c r="BC24417" s="6"/>
    </row>
    <row r="24418" spans="55:55" hidden="1" x14ac:dyDescent="0.2">
      <c r="BC24418" s="6"/>
    </row>
    <row r="24419" spans="55:55" hidden="1" x14ac:dyDescent="0.2">
      <c r="BC24419" s="6"/>
    </row>
    <row r="24420" spans="55:55" hidden="1" x14ac:dyDescent="0.2">
      <c r="BC24420" s="6"/>
    </row>
    <row r="24421" spans="55:55" hidden="1" x14ac:dyDescent="0.2">
      <c r="BC24421" s="6"/>
    </row>
    <row r="24422" spans="55:55" hidden="1" x14ac:dyDescent="0.2">
      <c r="BC24422" s="6"/>
    </row>
    <row r="24423" spans="55:55" hidden="1" x14ac:dyDescent="0.2">
      <c r="BC24423" s="6"/>
    </row>
    <row r="24424" spans="55:55" hidden="1" x14ac:dyDescent="0.2">
      <c r="BC24424" s="6"/>
    </row>
    <row r="24425" spans="55:55" hidden="1" x14ac:dyDescent="0.2">
      <c r="BC24425" s="6"/>
    </row>
    <row r="24426" spans="55:55" hidden="1" x14ac:dyDescent="0.2">
      <c r="BC24426" s="6"/>
    </row>
    <row r="24427" spans="55:55" hidden="1" x14ac:dyDescent="0.2">
      <c r="BC24427" s="6"/>
    </row>
    <row r="24428" spans="55:55" hidden="1" x14ac:dyDescent="0.2">
      <c r="BC24428" s="6"/>
    </row>
    <row r="24429" spans="55:55" hidden="1" x14ac:dyDescent="0.2">
      <c r="BC24429" s="6"/>
    </row>
    <row r="24430" spans="55:55" hidden="1" x14ac:dyDescent="0.2">
      <c r="BC24430" s="6"/>
    </row>
    <row r="24431" spans="55:55" hidden="1" x14ac:dyDescent="0.2">
      <c r="BC24431" s="6"/>
    </row>
    <row r="24432" spans="55:55" hidden="1" x14ac:dyDescent="0.2">
      <c r="BC24432" s="6"/>
    </row>
    <row r="24433" spans="55:55" hidden="1" x14ac:dyDescent="0.2">
      <c r="BC24433" s="6"/>
    </row>
    <row r="24434" spans="55:55" hidden="1" x14ac:dyDescent="0.2">
      <c r="BC24434" s="6"/>
    </row>
    <row r="24435" spans="55:55" hidden="1" x14ac:dyDescent="0.2">
      <c r="BC24435" s="6"/>
    </row>
    <row r="24436" spans="55:55" hidden="1" x14ac:dyDescent="0.2">
      <c r="BC24436" s="6"/>
    </row>
    <row r="24437" spans="55:55" hidden="1" x14ac:dyDescent="0.2">
      <c r="BC24437" s="6"/>
    </row>
    <row r="24438" spans="55:55" hidden="1" x14ac:dyDescent="0.2">
      <c r="BC24438" s="6"/>
    </row>
    <row r="24439" spans="55:55" hidden="1" x14ac:dyDescent="0.2">
      <c r="BC24439" s="6"/>
    </row>
    <row r="24440" spans="55:55" hidden="1" x14ac:dyDescent="0.2">
      <c r="BC24440" s="6"/>
    </row>
    <row r="24441" spans="55:55" hidden="1" x14ac:dyDescent="0.2">
      <c r="BC24441" s="6"/>
    </row>
    <row r="24442" spans="55:55" hidden="1" x14ac:dyDescent="0.2">
      <c r="BC24442" s="6"/>
    </row>
    <row r="24443" spans="55:55" hidden="1" x14ac:dyDescent="0.2">
      <c r="BC24443" s="6"/>
    </row>
    <row r="24444" spans="55:55" hidden="1" x14ac:dyDescent="0.2">
      <c r="BC24444" s="6"/>
    </row>
    <row r="24445" spans="55:55" hidden="1" x14ac:dyDescent="0.2">
      <c r="BC24445" s="6"/>
    </row>
    <row r="24446" spans="55:55" hidden="1" x14ac:dyDescent="0.2">
      <c r="BC24446" s="6"/>
    </row>
    <row r="24447" spans="55:55" hidden="1" x14ac:dyDescent="0.2">
      <c r="BC24447" s="6"/>
    </row>
    <row r="24448" spans="55:55" hidden="1" x14ac:dyDescent="0.2">
      <c r="BC24448" s="6"/>
    </row>
    <row r="24449" spans="55:55" hidden="1" x14ac:dyDescent="0.2">
      <c r="BC24449" s="6"/>
    </row>
    <row r="24450" spans="55:55" hidden="1" x14ac:dyDescent="0.2">
      <c r="BC24450" s="6"/>
    </row>
    <row r="24451" spans="55:55" hidden="1" x14ac:dyDescent="0.2">
      <c r="BC24451" s="6"/>
    </row>
    <row r="24452" spans="55:55" hidden="1" x14ac:dyDescent="0.2">
      <c r="BC24452" s="6"/>
    </row>
    <row r="24453" spans="55:55" hidden="1" x14ac:dyDescent="0.2">
      <c r="BC24453" s="6"/>
    </row>
    <row r="24454" spans="55:55" hidden="1" x14ac:dyDescent="0.2">
      <c r="BC24454" s="6"/>
    </row>
    <row r="24455" spans="55:55" hidden="1" x14ac:dyDescent="0.2">
      <c r="BC24455" s="6"/>
    </row>
    <row r="24456" spans="55:55" hidden="1" x14ac:dyDescent="0.2">
      <c r="BC24456" s="6"/>
    </row>
    <row r="24457" spans="55:55" hidden="1" x14ac:dyDescent="0.2">
      <c r="BC24457" s="6"/>
    </row>
    <row r="24458" spans="55:55" hidden="1" x14ac:dyDescent="0.2">
      <c r="BC24458" s="6"/>
    </row>
    <row r="24459" spans="55:55" hidden="1" x14ac:dyDescent="0.2">
      <c r="BC24459" s="6"/>
    </row>
    <row r="24460" spans="55:55" hidden="1" x14ac:dyDescent="0.2">
      <c r="BC24460" s="6"/>
    </row>
    <row r="24461" spans="55:55" hidden="1" x14ac:dyDescent="0.2">
      <c r="BC24461" s="6"/>
    </row>
    <row r="24462" spans="55:55" hidden="1" x14ac:dyDescent="0.2">
      <c r="BC24462" s="6"/>
    </row>
    <row r="24463" spans="55:55" hidden="1" x14ac:dyDescent="0.2">
      <c r="BC24463" s="6"/>
    </row>
    <row r="24464" spans="55:55" hidden="1" x14ac:dyDescent="0.2">
      <c r="BC24464" s="6"/>
    </row>
    <row r="24465" spans="55:55" hidden="1" x14ac:dyDescent="0.2">
      <c r="BC24465" s="6"/>
    </row>
    <row r="24466" spans="55:55" hidden="1" x14ac:dyDescent="0.2">
      <c r="BC24466" s="6"/>
    </row>
    <row r="24467" spans="55:55" hidden="1" x14ac:dyDescent="0.2">
      <c r="BC24467" s="6"/>
    </row>
    <row r="24468" spans="55:55" hidden="1" x14ac:dyDescent="0.2">
      <c r="BC24468" s="6"/>
    </row>
    <row r="24469" spans="55:55" hidden="1" x14ac:dyDescent="0.2">
      <c r="BC24469" s="6"/>
    </row>
    <row r="24470" spans="55:55" hidden="1" x14ac:dyDescent="0.2">
      <c r="BC24470" s="6"/>
    </row>
    <row r="24471" spans="55:55" hidden="1" x14ac:dyDescent="0.2">
      <c r="BC24471" s="6"/>
    </row>
    <row r="24472" spans="55:55" hidden="1" x14ac:dyDescent="0.2">
      <c r="BC24472" s="6"/>
    </row>
    <row r="24473" spans="55:55" hidden="1" x14ac:dyDescent="0.2">
      <c r="BC24473" s="6"/>
    </row>
    <row r="24474" spans="55:55" hidden="1" x14ac:dyDescent="0.2">
      <c r="BC24474" s="6"/>
    </row>
    <row r="24475" spans="55:55" hidden="1" x14ac:dyDescent="0.2">
      <c r="BC24475" s="6"/>
    </row>
    <row r="24476" spans="55:55" hidden="1" x14ac:dyDescent="0.2">
      <c r="BC24476" s="6"/>
    </row>
    <row r="24477" spans="55:55" hidden="1" x14ac:dyDescent="0.2">
      <c r="BC24477" s="6"/>
    </row>
    <row r="24478" spans="55:55" hidden="1" x14ac:dyDescent="0.2">
      <c r="BC24478" s="6"/>
    </row>
    <row r="24479" spans="55:55" hidden="1" x14ac:dyDescent="0.2">
      <c r="BC24479" s="6"/>
    </row>
    <row r="24480" spans="55:55" hidden="1" x14ac:dyDescent="0.2">
      <c r="BC24480" s="6"/>
    </row>
    <row r="24481" spans="55:55" hidden="1" x14ac:dyDescent="0.2">
      <c r="BC24481" s="6"/>
    </row>
    <row r="24482" spans="55:55" hidden="1" x14ac:dyDescent="0.2">
      <c r="BC24482" s="6"/>
    </row>
    <row r="24483" spans="55:55" hidden="1" x14ac:dyDescent="0.2">
      <c r="BC24483" s="6"/>
    </row>
    <row r="24484" spans="55:55" hidden="1" x14ac:dyDescent="0.2">
      <c r="BC24484" s="6"/>
    </row>
    <row r="24485" spans="55:55" hidden="1" x14ac:dyDescent="0.2">
      <c r="BC24485" s="6"/>
    </row>
    <row r="24486" spans="55:55" hidden="1" x14ac:dyDescent="0.2">
      <c r="BC24486" s="6"/>
    </row>
    <row r="24487" spans="55:55" hidden="1" x14ac:dyDescent="0.2">
      <c r="BC24487" s="6"/>
    </row>
    <row r="24488" spans="55:55" hidden="1" x14ac:dyDescent="0.2">
      <c r="BC24488" s="6"/>
    </row>
    <row r="24489" spans="55:55" hidden="1" x14ac:dyDescent="0.2">
      <c r="BC24489" s="6"/>
    </row>
    <row r="24490" spans="55:55" hidden="1" x14ac:dyDescent="0.2">
      <c r="BC24490" s="6"/>
    </row>
    <row r="24491" spans="55:55" hidden="1" x14ac:dyDescent="0.2">
      <c r="BC24491" s="6"/>
    </row>
    <row r="24492" spans="55:55" hidden="1" x14ac:dyDescent="0.2">
      <c r="BC24492" s="6"/>
    </row>
    <row r="24493" spans="55:55" hidden="1" x14ac:dyDescent="0.2">
      <c r="BC24493" s="6"/>
    </row>
    <row r="24494" spans="55:55" hidden="1" x14ac:dyDescent="0.2">
      <c r="BC24494" s="6"/>
    </row>
    <row r="24495" spans="55:55" hidden="1" x14ac:dyDescent="0.2">
      <c r="BC24495" s="6"/>
    </row>
    <row r="24496" spans="55:55" hidden="1" x14ac:dyDescent="0.2">
      <c r="BC24496" s="6"/>
    </row>
    <row r="24497" spans="55:55" hidden="1" x14ac:dyDescent="0.2">
      <c r="BC24497" s="6"/>
    </row>
    <row r="24498" spans="55:55" hidden="1" x14ac:dyDescent="0.2">
      <c r="BC24498" s="6"/>
    </row>
    <row r="24499" spans="55:55" hidden="1" x14ac:dyDescent="0.2">
      <c r="BC24499" s="6"/>
    </row>
    <row r="24500" spans="55:55" hidden="1" x14ac:dyDescent="0.2">
      <c r="BC24500" s="6"/>
    </row>
    <row r="24501" spans="55:55" hidden="1" x14ac:dyDescent="0.2">
      <c r="BC24501" s="6"/>
    </row>
    <row r="24502" spans="55:55" hidden="1" x14ac:dyDescent="0.2">
      <c r="BC24502" s="6"/>
    </row>
    <row r="24503" spans="55:55" hidden="1" x14ac:dyDescent="0.2">
      <c r="BC24503" s="6"/>
    </row>
    <row r="24504" spans="55:55" hidden="1" x14ac:dyDescent="0.2">
      <c r="BC24504" s="6"/>
    </row>
    <row r="24505" spans="55:55" hidden="1" x14ac:dyDescent="0.2">
      <c r="BC24505" s="6"/>
    </row>
    <row r="24506" spans="55:55" hidden="1" x14ac:dyDescent="0.2">
      <c r="BC24506" s="6"/>
    </row>
    <row r="24507" spans="55:55" hidden="1" x14ac:dyDescent="0.2">
      <c r="BC24507" s="6"/>
    </row>
    <row r="24508" spans="55:55" hidden="1" x14ac:dyDescent="0.2">
      <c r="BC24508" s="6"/>
    </row>
    <row r="24509" spans="55:55" hidden="1" x14ac:dyDescent="0.2">
      <c r="BC24509" s="6"/>
    </row>
    <row r="24510" spans="55:55" hidden="1" x14ac:dyDescent="0.2">
      <c r="BC24510" s="6"/>
    </row>
    <row r="24511" spans="55:55" hidden="1" x14ac:dyDescent="0.2">
      <c r="BC24511" s="6"/>
    </row>
    <row r="24512" spans="55:55" hidden="1" x14ac:dyDescent="0.2">
      <c r="BC24512" s="6"/>
    </row>
    <row r="24513" spans="55:55" hidden="1" x14ac:dyDescent="0.2">
      <c r="BC24513" s="6"/>
    </row>
    <row r="24514" spans="55:55" hidden="1" x14ac:dyDescent="0.2">
      <c r="BC24514" s="6"/>
    </row>
    <row r="24515" spans="55:55" hidden="1" x14ac:dyDescent="0.2">
      <c r="BC24515" s="6"/>
    </row>
    <row r="24516" spans="55:55" hidden="1" x14ac:dyDescent="0.2">
      <c r="BC24516" s="6"/>
    </row>
    <row r="24517" spans="55:55" hidden="1" x14ac:dyDescent="0.2">
      <c r="BC24517" s="6"/>
    </row>
    <row r="24518" spans="55:55" hidden="1" x14ac:dyDescent="0.2">
      <c r="BC24518" s="6"/>
    </row>
    <row r="24519" spans="55:55" hidden="1" x14ac:dyDescent="0.2">
      <c r="BC24519" s="6"/>
    </row>
    <row r="24520" spans="55:55" hidden="1" x14ac:dyDescent="0.2">
      <c r="BC24520" s="6"/>
    </row>
    <row r="24521" spans="55:55" hidden="1" x14ac:dyDescent="0.2">
      <c r="BC24521" s="6"/>
    </row>
    <row r="24522" spans="55:55" hidden="1" x14ac:dyDescent="0.2">
      <c r="BC24522" s="6"/>
    </row>
    <row r="24523" spans="55:55" hidden="1" x14ac:dyDescent="0.2">
      <c r="BC24523" s="6"/>
    </row>
    <row r="24524" spans="55:55" hidden="1" x14ac:dyDescent="0.2">
      <c r="BC24524" s="6"/>
    </row>
    <row r="24525" spans="55:55" hidden="1" x14ac:dyDescent="0.2">
      <c r="BC24525" s="6"/>
    </row>
    <row r="24526" spans="55:55" hidden="1" x14ac:dyDescent="0.2">
      <c r="BC24526" s="6"/>
    </row>
    <row r="24527" spans="55:55" hidden="1" x14ac:dyDescent="0.2">
      <c r="BC24527" s="6"/>
    </row>
    <row r="24528" spans="55:55" hidden="1" x14ac:dyDescent="0.2">
      <c r="BC24528" s="6"/>
    </row>
    <row r="24529" spans="55:55" hidden="1" x14ac:dyDescent="0.2">
      <c r="BC24529" s="6"/>
    </row>
    <row r="24530" spans="55:55" hidden="1" x14ac:dyDescent="0.2">
      <c r="BC24530" s="6"/>
    </row>
    <row r="24531" spans="55:55" hidden="1" x14ac:dyDescent="0.2">
      <c r="BC24531" s="6"/>
    </row>
    <row r="24532" spans="55:55" hidden="1" x14ac:dyDescent="0.2">
      <c r="BC24532" s="6"/>
    </row>
    <row r="24533" spans="55:55" hidden="1" x14ac:dyDescent="0.2">
      <c r="BC24533" s="6"/>
    </row>
    <row r="24534" spans="55:55" hidden="1" x14ac:dyDescent="0.2">
      <c r="BC24534" s="6"/>
    </row>
    <row r="24535" spans="55:55" hidden="1" x14ac:dyDescent="0.2">
      <c r="BC24535" s="6"/>
    </row>
    <row r="24536" spans="55:55" hidden="1" x14ac:dyDescent="0.2">
      <c r="BC24536" s="6"/>
    </row>
    <row r="24537" spans="55:55" hidden="1" x14ac:dyDescent="0.2">
      <c r="BC24537" s="6"/>
    </row>
    <row r="24538" spans="55:55" hidden="1" x14ac:dyDescent="0.2">
      <c r="BC24538" s="6"/>
    </row>
    <row r="24539" spans="55:55" hidden="1" x14ac:dyDescent="0.2">
      <c r="BC24539" s="6"/>
    </row>
    <row r="24540" spans="55:55" hidden="1" x14ac:dyDescent="0.2">
      <c r="BC24540" s="6"/>
    </row>
    <row r="24541" spans="55:55" hidden="1" x14ac:dyDescent="0.2">
      <c r="BC24541" s="6"/>
    </row>
    <row r="24542" spans="55:55" hidden="1" x14ac:dyDescent="0.2">
      <c r="BC24542" s="6"/>
    </row>
    <row r="24543" spans="55:55" hidden="1" x14ac:dyDescent="0.2">
      <c r="BC24543" s="6"/>
    </row>
    <row r="24544" spans="55:55" hidden="1" x14ac:dyDescent="0.2">
      <c r="BC24544" s="6"/>
    </row>
    <row r="24545" spans="55:55" hidden="1" x14ac:dyDescent="0.2">
      <c r="BC24545" s="6"/>
    </row>
    <row r="24546" spans="55:55" hidden="1" x14ac:dyDescent="0.2">
      <c r="BC24546" s="6"/>
    </row>
    <row r="24547" spans="55:55" hidden="1" x14ac:dyDescent="0.2">
      <c r="BC24547" s="6"/>
    </row>
    <row r="24548" spans="55:55" hidden="1" x14ac:dyDescent="0.2">
      <c r="BC24548" s="6"/>
    </row>
    <row r="24549" spans="55:55" hidden="1" x14ac:dyDescent="0.2">
      <c r="BC24549" s="6"/>
    </row>
    <row r="24550" spans="55:55" hidden="1" x14ac:dyDescent="0.2">
      <c r="BC24550" s="6"/>
    </row>
    <row r="24551" spans="55:55" hidden="1" x14ac:dyDescent="0.2">
      <c r="BC24551" s="6"/>
    </row>
    <row r="24552" spans="55:55" hidden="1" x14ac:dyDescent="0.2">
      <c r="BC24552" s="6"/>
    </row>
    <row r="24553" spans="55:55" hidden="1" x14ac:dyDescent="0.2">
      <c r="BC24553" s="6"/>
    </row>
    <row r="24554" spans="55:55" hidden="1" x14ac:dyDescent="0.2">
      <c r="BC24554" s="6"/>
    </row>
    <row r="24555" spans="55:55" hidden="1" x14ac:dyDescent="0.2">
      <c r="BC24555" s="6"/>
    </row>
    <row r="24556" spans="55:55" hidden="1" x14ac:dyDescent="0.2">
      <c r="BC24556" s="6"/>
    </row>
    <row r="24557" spans="55:55" hidden="1" x14ac:dyDescent="0.2">
      <c r="BC24557" s="6"/>
    </row>
    <row r="24558" spans="55:55" hidden="1" x14ac:dyDescent="0.2">
      <c r="BC24558" s="6"/>
    </row>
    <row r="24559" spans="55:55" hidden="1" x14ac:dyDescent="0.2">
      <c r="BC24559" s="6"/>
    </row>
    <row r="24560" spans="55:55" hidden="1" x14ac:dyDescent="0.2">
      <c r="BC24560" s="6"/>
    </row>
    <row r="24561" spans="55:55" hidden="1" x14ac:dyDescent="0.2">
      <c r="BC24561" s="6"/>
    </row>
    <row r="24562" spans="55:55" hidden="1" x14ac:dyDescent="0.2">
      <c r="BC24562" s="6"/>
    </row>
    <row r="24563" spans="55:55" hidden="1" x14ac:dyDescent="0.2">
      <c r="BC24563" s="6"/>
    </row>
    <row r="24564" spans="55:55" hidden="1" x14ac:dyDescent="0.2">
      <c r="BC24564" s="6"/>
    </row>
    <row r="24565" spans="55:55" hidden="1" x14ac:dyDescent="0.2">
      <c r="BC24565" s="6"/>
    </row>
    <row r="24566" spans="55:55" hidden="1" x14ac:dyDescent="0.2">
      <c r="BC24566" s="6"/>
    </row>
    <row r="24567" spans="55:55" hidden="1" x14ac:dyDescent="0.2">
      <c r="BC24567" s="6"/>
    </row>
    <row r="24568" spans="55:55" hidden="1" x14ac:dyDescent="0.2">
      <c r="BC24568" s="6"/>
    </row>
    <row r="24569" spans="55:55" hidden="1" x14ac:dyDescent="0.2">
      <c r="BC24569" s="6"/>
    </row>
    <row r="24570" spans="55:55" hidden="1" x14ac:dyDescent="0.2">
      <c r="BC24570" s="6"/>
    </row>
    <row r="24571" spans="55:55" hidden="1" x14ac:dyDescent="0.2">
      <c r="BC24571" s="6"/>
    </row>
    <row r="24572" spans="55:55" hidden="1" x14ac:dyDescent="0.2">
      <c r="BC24572" s="6"/>
    </row>
    <row r="24573" spans="55:55" hidden="1" x14ac:dyDescent="0.2">
      <c r="BC24573" s="6"/>
    </row>
    <row r="24574" spans="55:55" hidden="1" x14ac:dyDescent="0.2">
      <c r="BC24574" s="6"/>
    </row>
    <row r="24575" spans="55:55" hidden="1" x14ac:dyDescent="0.2">
      <c r="BC24575" s="6"/>
    </row>
    <row r="24576" spans="55:55" hidden="1" x14ac:dyDescent="0.2">
      <c r="BC24576" s="6"/>
    </row>
    <row r="24577" spans="55:55" hidden="1" x14ac:dyDescent="0.2">
      <c r="BC24577" s="6"/>
    </row>
    <row r="24578" spans="55:55" hidden="1" x14ac:dyDescent="0.2">
      <c r="BC24578" s="6"/>
    </row>
    <row r="24579" spans="55:55" hidden="1" x14ac:dyDescent="0.2">
      <c r="BC24579" s="6"/>
    </row>
    <row r="24580" spans="55:55" hidden="1" x14ac:dyDescent="0.2">
      <c r="BC24580" s="6"/>
    </row>
    <row r="24581" spans="55:55" hidden="1" x14ac:dyDescent="0.2">
      <c r="BC24581" s="6"/>
    </row>
    <row r="24582" spans="55:55" hidden="1" x14ac:dyDescent="0.2">
      <c r="BC24582" s="6"/>
    </row>
    <row r="24583" spans="55:55" hidden="1" x14ac:dyDescent="0.2">
      <c r="BC24583" s="6"/>
    </row>
    <row r="24584" spans="55:55" hidden="1" x14ac:dyDescent="0.2">
      <c r="BC24584" s="6"/>
    </row>
    <row r="24585" spans="55:55" hidden="1" x14ac:dyDescent="0.2">
      <c r="BC24585" s="6"/>
    </row>
    <row r="24586" spans="55:55" hidden="1" x14ac:dyDescent="0.2">
      <c r="BC24586" s="6"/>
    </row>
    <row r="24587" spans="55:55" hidden="1" x14ac:dyDescent="0.2">
      <c r="BC24587" s="6"/>
    </row>
    <row r="24588" spans="55:55" hidden="1" x14ac:dyDescent="0.2">
      <c r="BC24588" s="6"/>
    </row>
    <row r="24589" spans="55:55" hidden="1" x14ac:dyDescent="0.2">
      <c r="BC24589" s="6"/>
    </row>
    <row r="24590" spans="55:55" hidden="1" x14ac:dyDescent="0.2">
      <c r="BC24590" s="6"/>
    </row>
    <row r="24591" spans="55:55" hidden="1" x14ac:dyDescent="0.2">
      <c r="BC24591" s="6"/>
    </row>
    <row r="24592" spans="55:55" hidden="1" x14ac:dyDescent="0.2">
      <c r="BC24592" s="6"/>
    </row>
    <row r="24593" spans="55:55" hidden="1" x14ac:dyDescent="0.2">
      <c r="BC24593" s="6"/>
    </row>
    <row r="24594" spans="55:55" hidden="1" x14ac:dyDescent="0.2">
      <c r="BC24594" s="6"/>
    </row>
    <row r="24595" spans="55:55" hidden="1" x14ac:dyDescent="0.2">
      <c r="BC24595" s="6"/>
    </row>
    <row r="24596" spans="55:55" hidden="1" x14ac:dyDescent="0.2">
      <c r="BC24596" s="6"/>
    </row>
    <row r="24597" spans="55:55" hidden="1" x14ac:dyDescent="0.2">
      <c r="BC24597" s="6"/>
    </row>
    <row r="24598" spans="55:55" hidden="1" x14ac:dyDescent="0.2">
      <c r="BC24598" s="6"/>
    </row>
    <row r="24599" spans="55:55" hidden="1" x14ac:dyDescent="0.2">
      <c r="BC24599" s="6"/>
    </row>
    <row r="24600" spans="55:55" hidden="1" x14ac:dyDescent="0.2">
      <c r="BC24600" s="6"/>
    </row>
    <row r="24601" spans="55:55" hidden="1" x14ac:dyDescent="0.2">
      <c r="BC24601" s="6"/>
    </row>
    <row r="24602" spans="55:55" hidden="1" x14ac:dyDescent="0.2">
      <c r="BC24602" s="6"/>
    </row>
    <row r="24603" spans="55:55" hidden="1" x14ac:dyDescent="0.2">
      <c r="BC24603" s="6"/>
    </row>
    <row r="24604" spans="55:55" hidden="1" x14ac:dyDescent="0.2">
      <c r="BC24604" s="6"/>
    </row>
    <row r="24605" spans="55:55" hidden="1" x14ac:dyDescent="0.2">
      <c r="BC24605" s="6"/>
    </row>
    <row r="24606" spans="55:55" hidden="1" x14ac:dyDescent="0.2">
      <c r="BC24606" s="6"/>
    </row>
    <row r="24607" spans="55:55" hidden="1" x14ac:dyDescent="0.2">
      <c r="BC24607" s="6"/>
    </row>
    <row r="24608" spans="55:55" hidden="1" x14ac:dyDescent="0.2">
      <c r="BC24608" s="6"/>
    </row>
    <row r="24609" spans="55:55" hidden="1" x14ac:dyDescent="0.2">
      <c r="BC24609" s="6"/>
    </row>
    <row r="24610" spans="55:55" hidden="1" x14ac:dyDescent="0.2">
      <c r="BC24610" s="6"/>
    </row>
    <row r="24611" spans="55:55" hidden="1" x14ac:dyDescent="0.2">
      <c r="BC24611" s="6"/>
    </row>
    <row r="24612" spans="55:55" hidden="1" x14ac:dyDescent="0.2">
      <c r="BC24612" s="6"/>
    </row>
    <row r="24613" spans="55:55" hidden="1" x14ac:dyDescent="0.2">
      <c r="BC24613" s="6"/>
    </row>
    <row r="24614" spans="55:55" hidden="1" x14ac:dyDescent="0.2">
      <c r="BC24614" s="6"/>
    </row>
    <row r="24615" spans="55:55" hidden="1" x14ac:dyDescent="0.2">
      <c r="BC24615" s="6"/>
    </row>
    <row r="24616" spans="55:55" hidden="1" x14ac:dyDescent="0.2">
      <c r="BC24616" s="6"/>
    </row>
    <row r="24617" spans="55:55" hidden="1" x14ac:dyDescent="0.2">
      <c r="BC24617" s="6"/>
    </row>
    <row r="24618" spans="55:55" hidden="1" x14ac:dyDescent="0.2">
      <c r="BC24618" s="6"/>
    </row>
    <row r="24619" spans="55:55" hidden="1" x14ac:dyDescent="0.2">
      <c r="BC24619" s="6"/>
    </row>
    <row r="24620" spans="55:55" hidden="1" x14ac:dyDescent="0.2">
      <c r="BC24620" s="6"/>
    </row>
    <row r="24621" spans="55:55" hidden="1" x14ac:dyDescent="0.2">
      <c r="BC24621" s="6"/>
    </row>
    <row r="24622" spans="55:55" hidden="1" x14ac:dyDescent="0.2">
      <c r="BC24622" s="6"/>
    </row>
    <row r="24623" spans="55:55" hidden="1" x14ac:dyDescent="0.2">
      <c r="BC24623" s="6"/>
    </row>
    <row r="24624" spans="55:55" hidden="1" x14ac:dyDescent="0.2">
      <c r="BC24624" s="6"/>
    </row>
    <row r="24625" spans="55:55" hidden="1" x14ac:dyDescent="0.2">
      <c r="BC24625" s="6"/>
    </row>
    <row r="24626" spans="55:55" hidden="1" x14ac:dyDescent="0.2">
      <c r="BC24626" s="6"/>
    </row>
    <row r="24627" spans="55:55" hidden="1" x14ac:dyDescent="0.2">
      <c r="BC24627" s="6"/>
    </row>
    <row r="24628" spans="55:55" hidden="1" x14ac:dyDescent="0.2">
      <c r="BC24628" s="6"/>
    </row>
    <row r="24629" spans="55:55" hidden="1" x14ac:dyDescent="0.2">
      <c r="BC24629" s="6"/>
    </row>
    <row r="24630" spans="55:55" hidden="1" x14ac:dyDescent="0.2">
      <c r="BC24630" s="6"/>
    </row>
    <row r="24631" spans="55:55" hidden="1" x14ac:dyDescent="0.2">
      <c r="BC24631" s="6"/>
    </row>
    <row r="24632" spans="55:55" hidden="1" x14ac:dyDescent="0.2">
      <c r="BC24632" s="6"/>
    </row>
    <row r="24633" spans="55:55" hidden="1" x14ac:dyDescent="0.2">
      <c r="BC24633" s="6"/>
    </row>
    <row r="24634" spans="55:55" hidden="1" x14ac:dyDescent="0.2">
      <c r="BC24634" s="6"/>
    </row>
    <row r="24635" spans="55:55" hidden="1" x14ac:dyDescent="0.2">
      <c r="BC24635" s="6"/>
    </row>
    <row r="24636" spans="55:55" hidden="1" x14ac:dyDescent="0.2">
      <c r="BC24636" s="6"/>
    </row>
    <row r="24637" spans="55:55" hidden="1" x14ac:dyDescent="0.2">
      <c r="BC24637" s="6"/>
    </row>
    <row r="24638" spans="55:55" hidden="1" x14ac:dyDescent="0.2">
      <c r="BC24638" s="6"/>
    </row>
    <row r="24639" spans="55:55" hidden="1" x14ac:dyDescent="0.2">
      <c r="BC24639" s="6"/>
    </row>
    <row r="24640" spans="55:55" hidden="1" x14ac:dyDescent="0.2">
      <c r="BC24640" s="6"/>
    </row>
    <row r="24641" spans="55:55" hidden="1" x14ac:dyDescent="0.2">
      <c r="BC24641" s="6"/>
    </row>
    <row r="24642" spans="55:55" hidden="1" x14ac:dyDescent="0.2">
      <c r="BC24642" s="6"/>
    </row>
    <row r="24643" spans="55:55" hidden="1" x14ac:dyDescent="0.2">
      <c r="BC24643" s="6"/>
    </row>
    <row r="24644" spans="55:55" hidden="1" x14ac:dyDescent="0.2">
      <c r="BC24644" s="6"/>
    </row>
    <row r="24645" spans="55:55" hidden="1" x14ac:dyDescent="0.2">
      <c r="BC24645" s="6"/>
    </row>
    <row r="24646" spans="55:55" hidden="1" x14ac:dyDescent="0.2">
      <c r="BC24646" s="6"/>
    </row>
    <row r="24647" spans="55:55" hidden="1" x14ac:dyDescent="0.2">
      <c r="BC24647" s="6"/>
    </row>
    <row r="24648" spans="55:55" hidden="1" x14ac:dyDescent="0.2">
      <c r="BC24648" s="6"/>
    </row>
    <row r="24649" spans="55:55" hidden="1" x14ac:dyDescent="0.2">
      <c r="BC24649" s="6"/>
    </row>
    <row r="24650" spans="55:55" hidden="1" x14ac:dyDescent="0.2">
      <c r="BC24650" s="6"/>
    </row>
    <row r="24651" spans="55:55" hidden="1" x14ac:dyDescent="0.2">
      <c r="BC24651" s="6"/>
    </row>
    <row r="24652" spans="55:55" hidden="1" x14ac:dyDescent="0.2">
      <c r="BC24652" s="6"/>
    </row>
    <row r="24653" spans="55:55" hidden="1" x14ac:dyDescent="0.2">
      <c r="BC24653" s="6"/>
    </row>
    <row r="24654" spans="55:55" hidden="1" x14ac:dyDescent="0.2">
      <c r="BC24654" s="6"/>
    </row>
    <row r="24655" spans="55:55" hidden="1" x14ac:dyDescent="0.2">
      <c r="BC24655" s="6"/>
    </row>
    <row r="24656" spans="55:55" hidden="1" x14ac:dyDescent="0.2">
      <c r="BC24656" s="6"/>
    </row>
    <row r="24657" spans="55:55" hidden="1" x14ac:dyDescent="0.2">
      <c r="BC24657" s="6"/>
    </row>
    <row r="24658" spans="55:55" hidden="1" x14ac:dyDescent="0.2">
      <c r="BC24658" s="6"/>
    </row>
    <row r="24659" spans="55:55" hidden="1" x14ac:dyDescent="0.2">
      <c r="BC24659" s="6"/>
    </row>
    <row r="24660" spans="55:55" hidden="1" x14ac:dyDescent="0.2">
      <c r="BC24660" s="6"/>
    </row>
    <row r="24661" spans="55:55" hidden="1" x14ac:dyDescent="0.2">
      <c r="BC24661" s="6"/>
    </row>
    <row r="24662" spans="55:55" hidden="1" x14ac:dyDescent="0.2">
      <c r="BC24662" s="6"/>
    </row>
    <row r="24663" spans="55:55" hidden="1" x14ac:dyDescent="0.2">
      <c r="BC24663" s="6"/>
    </row>
    <row r="24664" spans="55:55" hidden="1" x14ac:dyDescent="0.2">
      <c r="BC24664" s="6"/>
    </row>
    <row r="24665" spans="55:55" hidden="1" x14ac:dyDescent="0.2">
      <c r="BC24665" s="6"/>
    </row>
    <row r="24666" spans="55:55" hidden="1" x14ac:dyDescent="0.2">
      <c r="BC24666" s="6"/>
    </row>
    <row r="24667" spans="55:55" hidden="1" x14ac:dyDescent="0.2">
      <c r="BC24667" s="6"/>
    </row>
    <row r="24668" spans="55:55" hidden="1" x14ac:dyDescent="0.2">
      <c r="BC24668" s="6"/>
    </row>
    <row r="24669" spans="55:55" hidden="1" x14ac:dyDescent="0.2">
      <c r="BC24669" s="6"/>
    </row>
    <row r="24670" spans="55:55" hidden="1" x14ac:dyDescent="0.2">
      <c r="BC24670" s="6"/>
    </row>
    <row r="24671" spans="55:55" hidden="1" x14ac:dyDescent="0.2">
      <c r="BC24671" s="6"/>
    </row>
    <row r="24672" spans="55:55" hidden="1" x14ac:dyDescent="0.2">
      <c r="BC24672" s="6"/>
    </row>
    <row r="24673" spans="55:55" hidden="1" x14ac:dyDescent="0.2">
      <c r="BC24673" s="6"/>
    </row>
    <row r="24674" spans="55:55" hidden="1" x14ac:dyDescent="0.2">
      <c r="BC24674" s="6"/>
    </row>
    <row r="24675" spans="55:55" hidden="1" x14ac:dyDescent="0.2">
      <c r="BC24675" s="6"/>
    </row>
    <row r="24676" spans="55:55" hidden="1" x14ac:dyDescent="0.2">
      <c r="BC24676" s="6"/>
    </row>
    <row r="24677" spans="55:55" hidden="1" x14ac:dyDescent="0.2">
      <c r="BC24677" s="6"/>
    </row>
    <row r="24678" spans="55:55" hidden="1" x14ac:dyDescent="0.2">
      <c r="BC24678" s="6"/>
    </row>
    <row r="24679" spans="55:55" hidden="1" x14ac:dyDescent="0.2">
      <c r="BC24679" s="6"/>
    </row>
    <row r="24680" spans="55:55" hidden="1" x14ac:dyDescent="0.2">
      <c r="BC24680" s="6"/>
    </row>
    <row r="24681" spans="55:55" hidden="1" x14ac:dyDescent="0.2">
      <c r="BC24681" s="6"/>
    </row>
    <row r="24682" spans="55:55" hidden="1" x14ac:dyDescent="0.2">
      <c r="BC24682" s="6"/>
    </row>
    <row r="24683" spans="55:55" hidden="1" x14ac:dyDescent="0.2">
      <c r="BC24683" s="6"/>
    </row>
    <row r="24684" spans="55:55" hidden="1" x14ac:dyDescent="0.2">
      <c r="BC24684" s="6"/>
    </row>
    <row r="24685" spans="55:55" hidden="1" x14ac:dyDescent="0.2">
      <c r="BC24685" s="6"/>
    </row>
    <row r="24686" spans="55:55" hidden="1" x14ac:dyDescent="0.2">
      <c r="BC24686" s="6"/>
    </row>
    <row r="24687" spans="55:55" hidden="1" x14ac:dyDescent="0.2">
      <c r="BC24687" s="6"/>
    </row>
    <row r="24688" spans="55:55" hidden="1" x14ac:dyDescent="0.2">
      <c r="BC24688" s="6"/>
    </row>
    <row r="24689" spans="55:55" hidden="1" x14ac:dyDescent="0.2">
      <c r="BC24689" s="6"/>
    </row>
    <row r="24690" spans="55:55" hidden="1" x14ac:dyDescent="0.2">
      <c r="BC24690" s="6"/>
    </row>
    <row r="24691" spans="55:55" hidden="1" x14ac:dyDescent="0.2">
      <c r="BC24691" s="6"/>
    </row>
    <row r="24692" spans="55:55" hidden="1" x14ac:dyDescent="0.2">
      <c r="BC24692" s="6"/>
    </row>
    <row r="24693" spans="55:55" hidden="1" x14ac:dyDescent="0.2">
      <c r="BC24693" s="6"/>
    </row>
    <row r="24694" spans="55:55" hidden="1" x14ac:dyDescent="0.2">
      <c r="BC24694" s="6"/>
    </row>
    <row r="24695" spans="55:55" hidden="1" x14ac:dyDescent="0.2">
      <c r="BC24695" s="6"/>
    </row>
    <row r="24696" spans="55:55" hidden="1" x14ac:dyDescent="0.2">
      <c r="BC24696" s="6"/>
    </row>
    <row r="24697" spans="55:55" hidden="1" x14ac:dyDescent="0.2">
      <c r="BC24697" s="6"/>
    </row>
    <row r="24698" spans="55:55" hidden="1" x14ac:dyDescent="0.2">
      <c r="BC24698" s="6"/>
    </row>
    <row r="24699" spans="55:55" hidden="1" x14ac:dyDescent="0.2">
      <c r="BC24699" s="6"/>
    </row>
    <row r="24700" spans="55:55" hidden="1" x14ac:dyDescent="0.2">
      <c r="BC24700" s="6"/>
    </row>
    <row r="24701" spans="55:55" hidden="1" x14ac:dyDescent="0.2">
      <c r="BC24701" s="6"/>
    </row>
    <row r="24702" spans="55:55" hidden="1" x14ac:dyDescent="0.2">
      <c r="BC24702" s="6"/>
    </row>
    <row r="24703" spans="55:55" hidden="1" x14ac:dyDescent="0.2">
      <c r="BC24703" s="6"/>
    </row>
    <row r="24704" spans="55:55" hidden="1" x14ac:dyDescent="0.2">
      <c r="BC24704" s="6"/>
    </row>
    <row r="24705" spans="55:55" hidden="1" x14ac:dyDescent="0.2">
      <c r="BC24705" s="6"/>
    </row>
    <row r="24706" spans="55:55" hidden="1" x14ac:dyDescent="0.2">
      <c r="BC24706" s="6"/>
    </row>
    <row r="24707" spans="55:55" hidden="1" x14ac:dyDescent="0.2">
      <c r="BC24707" s="6"/>
    </row>
    <row r="24708" spans="55:55" hidden="1" x14ac:dyDescent="0.2">
      <c r="BC24708" s="6"/>
    </row>
    <row r="24709" spans="55:55" hidden="1" x14ac:dyDescent="0.2">
      <c r="BC24709" s="6"/>
    </row>
    <row r="24710" spans="55:55" hidden="1" x14ac:dyDescent="0.2">
      <c r="BC24710" s="6"/>
    </row>
    <row r="24711" spans="55:55" hidden="1" x14ac:dyDescent="0.2">
      <c r="BC24711" s="6"/>
    </row>
    <row r="24712" spans="55:55" hidden="1" x14ac:dyDescent="0.2">
      <c r="BC24712" s="6"/>
    </row>
    <row r="24713" spans="55:55" hidden="1" x14ac:dyDescent="0.2">
      <c r="BC24713" s="6"/>
    </row>
    <row r="24714" spans="55:55" hidden="1" x14ac:dyDescent="0.2">
      <c r="BC24714" s="6"/>
    </row>
    <row r="24715" spans="55:55" hidden="1" x14ac:dyDescent="0.2">
      <c r="BC24715" s="6"/>
    </row>
    <row r="24716" spans="55:55" hidden="1" x14ac:dyDescent="0.2">
      <c r="BC24716" s="6"/>
    </row>
    <row r="24717" spans="55:55" hidden="1" x14ac:dyDescent="0.2">
      <c r="BC24717" s="6"/>
    </row>
    <row r="24718" spans="55:55" hidden="1" x14ac:dyDescent="0.2">
      <c r="BC24718" s="6"/>
    </row>
    <row r="24719" spans="55:55" hidden="1" x14ac:dyDescent="0.2">
      <c r="BC24719" s="6"/>
    </row>
    <row r="24720" spans="55:55" hidden="1" x14ac:dyDescent="0.2">
      <c r="BC24720" s="6"/>
    </row>
    <row r="24721" spans="55:55" hidden="1" x14ac:dyDescent="0.2">
      <c r="BC24721" s="6"/>
    </row>
    <row r="24722" spans="55:55" hidden="1" x14ac:dyDescent="0.2">
      <c r="BC24722" s="6"/>
    </row>
    <row r="24723" spans="55:55" hidden="1" x14ac:dyDescent="0.2">
      <c r="BC24723" s="6"/>
    </row>
    <row r="24724" spans="55:55" hidden="1" x14ac:dyDescent="0.2">
      <c r="BC24724" s="6"/>
    </row>
    <row r="24725" spans="55:55" hidden="1" x14ac:dyDescent="0.2">
      <c r="BC24725" s="6"/>
    </row>
    <row r="24726" spans="55:55" hidden="1" x14ac:dyDescent="0.2">
      <c r="BC24726" s="6"/>
    </row>
    <row r="24727" spans="55:55" hidden="1" x14ac:dyDescent="0.2">
      <c r="BC24727" s="6"/>
    </row>
    <row r="24728" spans="55:55" hidden="1" x14ac:dyDescent="0.2">
      <c r="BC24728" s="6"/>
    </row>
    <row r="24729" spans="55:55" hidden="1" x14ac:dyDescent="0.2">
      <c r="BC24729" s="6"/>
    </row>
    <row r="24730" spans="55:55" hidden="1" x14ac:dyDescent="0.2">
      <c r="BC24730" s="6"/>
    </row>
    <row r="24731" spans="55:55" hidden="1" x14ac:dyDescent="0.2">
      <c r="BC24731" s="6"/>
    </row>
    <row r="24732" spans="55:55" hidden="1" x14ac:dyDescent="0.2">
      <c r="BC24732" s="6"/>
    </row>
    <row r="24733" spans="55:55" hidden="1" x14ac:dyDescent="0.2">
      <c r="BC24733" s="6"/>
    </row>
    <row r="24734" spans="55:55" hidden="1" x14ac:dyDescent="0.2">
      <c r="BC24734" s="6"/>
    </row>
    <row r="24735" spans="55:55" hidden="1" x14ac:dyDescent="0.2">
      <c r="BC24735" s="6"/>
    </row>
    <row r="24736" spans="55:55" hidden="1" x14ac:dyDescent="0.2">
      <c r="BC24736" s="6"/>
    </row>
    <row r="24737" spans="55:55" hidden="1" x14ac:dyDescent="0.2">
      <c r="BC24737" s="6"/>
    </row>
    <row r="24738" spans="55:55" hidden="1" x14ac:dyDescent="0.2">
      <c r="BC24738" s="6"/>
    </row>
    <row r="24739" spans="55:55" hidden="1" x14ac:dyDescent="0.2">
      <c r="BC24739" s="6"/>
    </row>
    <row r="24740" spans="55:55" hidden="1" x14ac:dyDescent="0.2">
      <c r="BC24740" s="6"/>
    </row>
    <row r="24741" spans="55:55" hidden="1" x14ac:dyDescent="0.2">
      <c r="BC24741" s="6"/>
    </row>
    <row r="24742" spans="55:55" hidden="1" x14ac:dyDescent="0.2">
      <c r="BC24742" s="6"/>
    </row>
    <row r="24743" spans="55:55" hidden="1" x14ac:dyDescent="0.2">
      <c r="BC24743" s="6"/>
    </row>
    <row r="24744" spans="55:55" hidden="1" x14ac:dyDescent="0.2">
      <c r="BC24744" s="6"/>
    </row>
    <row r="24745" spans="55:55" hidden="1" x14ac:dyDescent="0.2">
      <c r="BC24745" s="6"/>
    </row>
    <row r="24746" spans="55:55" hidden="1" x14ac:dyDescent="0.2">
      <c r="BC24746" s="6"/>
    </row>
    <row r="24747" spans="55:55" hidden="1" x14ac:dyDescent="0.2">
      <c r="BC24747" s="6"/>
    </row>
    <row r="24748" spans="55:55" hidden="1" x14ac:dyDescent="0.2">
      <c r="BC24748" s="6"/>
    </row>
    <row r="24749" spans="55:55" hidden="1" x14ac:dyDescent="0.2">
      <c r="BC24749" s="6"/>
    </row>
    <row r="24750" spans="55:55" hidden="1" x14ac:dyDescent="0.2">
      <c r="BC24750" s="6"/>
    </row>
    <row r="24751" spans="55:55" hidden="1" x14ac:dyDescent="0.2">
      <c r="BC24751" s="6"/>
    </row>
    <row r="24752" spans="55:55" hidden="1" x14ac:dyDescent="0.2">
      <c r="BC24752" s="6"/>
    </row>
    <row r="24753" spans="55:55" hidden="1" x14ac:dyDescent="0.2">
      <c r="BC24753" s="6"/>
    </row>
    <row r="24754" spans="55:55" hidden="1" x14ac:dyDescent="0.2">
      <c r="BC24754" s="6"/>
    </row>
    <row r="24755" spans="55:55" hidden="1" x14ac:dyDescent="0.2">
      <c r="BC24755" s="6"/>
    </row>
    <row r="24756" spans="55:55" hidden="1" x14ac:dyDescent="0.2">
      <c r="BC24756" s="6"/>
    </row>
    <row r="24757" spans="55:55" hidden="1" x14ac:dyDescent="0.2">
      <c r="BC24757" s="6"/>
    </row>
    <row r="24758" spans="55:55" hidden="1" x14ac:dyDescent="0.2">
      <c r="BC24758" s="6"/>
    </row>
    <row r="24759" spans="55:55" hidden="1" x14ac:dyDescent="0.2">
      <c r="BC24759" s="6"/>
    </row>
    <row r="24760" spans="55:55" hidden="1" x14ac:dyDescent="0.2">
      <c r="BC24760" s="6"/>
    </row>
    <row r="24761" spans="55:55" hidden="1" x14ac:dyDescent="0.2">
      <c r="BC24761" s="6"/>
    </row>
    <row r="24762" spans="55:55" hidden="1" x14ac:dyDescent="0.2">
      <c r="BC24762" s="6"/>
    </row>
    <row r="24763" spans="55:55" hidden="1" x14ac:dyDescent="0.2">
      <c r="BC24763" s="6"/>
    </row>
    <row r="24764" spans="55:55" hidden="1" x14ac:dyDescent="0.2">
      <c r="BC24764" s="6"/>
    </row>
    <row r="24765" spans="55:55" hidden="1" x14ac:dyDescent="0.2">
      <c r="BC24765" s="6"/>
    </row>
    <row r="24766" spans="55:55" hidden="1" x14ac:dyDescent="0.2">
      <c r="BC24766" s="6"/>
    </row>
    <row r="24767" spans="55:55" hidden="1" x14ac:dyDescent="0.2">
      <c r="BC24767" s="6"/>
    </row>
    <row r="24768" spans="55:55" hidden="1" x14ac:dyDescent="0.2">
      <c r="BC24768" s="6"/>
    </row>
    <row r="24769" spans="55:55" hidden="1" x14ac:dyDescent="0.2">
      <c r="BC24769" s="6"/>
    </row>
    <row r="24770" spans="55:55" hidden="1" x14ac:dyDescent="0.2">
      <c r="BC24770" s="6"/>
    </row>
    <row r="24771" spans="55:55" hidden="1" x14ac:dyDescent="0.2">
      <c r="BC24771" s="6"/>
    </row>
    <row r="24772" spans="55:55" hidden="1" x14ac:dyDescent="0.2">
      <c r="BC24772" s="6"/>
    </row>
    <row r="24773" spans="55:55" hidden="1" x14ac:dyDescent="0.2">
      <c r="BC24773" s="6"/>
    </row>
    <row r="24774" spans="55:55" hidden="1" x14ac:dyDescent="0.2">
      <c r="BC24774" s="6"/>
    </row>
    <row r="24775" spans="55:55" hidden="1" x14ac:dyDescent="0.2">
      <c r="BC24775" s="6"/>
    </row>
    <row r="24776" spans="55:55" hidden="1" x14ac:dyDescent="0.2">
      <c r="BC24776" s="6"/>
    </row>
    <row r="24777" spans="55:55" hidden="1" x14ac:dyDescent="0.2">
      <c r="BC24777" s="6"/>
    </row>
    <row r="24778" spans="55:55" hidden="1" x14ac:dyDescent="0.2">
      <c r="BC24778" s="6"/>
    </row>
    <row r="24779" spans="55:55" hidden="1" x14ac:dyDescent="0.2">
      <c r="BC24779" s="6"/>
    </row>
    <row r="24780" spans="55:55" hidden="1" x14ac:dyDescent="0.2">
      <c r="BC24780" s="6"/>
    </row>
    <row r="24781" spans="55:55" hidden="1" x14ac:dyDescent="0.2">
      <c r="BC24781" s="6"/>
    </row>
    <row r="24782" spans="55:55" hidden="1" x14ac:dyDescent="0.2">
      <c r="BC24782" s="6"/>
    </row>
    <row r="24783" spans="55:55" hidden="1" x14ac:dyDescent="0.2">
      <c r="BC24783" s="6"/>
    </row>
    <row r="24784" spans="55:55" hidden="1" x14ac:dyDescent="0.2">
      <c r="BC24784" s="6"/>
    </row>
    <row r="24785" spans="55:55" hidden="1" x14ac:dyDescent="0.2">
      <c r="BC24785" s="6"/>
    </row>
    <row r="24786" spans="55:55" hidden="1" x14ac:dyDescent="0.2">
      <c r="BC24786" s="6"/>
    </row>
    <row r="24787" spans="55:55" hidden="1" x14ac:dyDescent="0.2">
      <c r="BC24787" s="6"/>
    </row>
    <row r="24788" spans="55:55" hidden="1" x14ac:dyDescent="0.2">
      <c r="BC24788" s="6"/>
    </row>
    <row r="24789" spans="55:55" hidden="1" x14ac:dyDescent="0.2">
      <c r="BC24789" s="6"/>
    </row>
    <row r="24790" spans="55:55" hidden="1" x14ac:dyDescent="0.2">
      <c r="BC24790" s="6"/>
    </row>
    <row r="24791" spans="55:55" hidden="1" x14ac:dyDescent="0.2">
      <c r="BC24791" s="6"/>
    </row>
    <row r="24792" spans="55:55" hidden="1" x14ac:dyDescent="0.2">
      <c r="BC24792" s="6"/>
    </row>
    <row r="24793" spans="55:55" hidden="1" x14ac:dyDescent="0.2">
      <c r="BC24793" s="6"/>
    </row>
    <row r="24794" spans="55:55" hidden="1" x14ac:dyDescent="0.2">
      <c r="BC24794" s="6"/>
    </row>
    <row r="24795" spans="55:55" hidden="1" x14ac:dyDescent="0.2">
      <c r="BC24795" s="6"/>
    </row>
    <row r="24796" spans="55:55" hidden="1" x14ac:dyDescent="0.2">
      <c r="BC24796" s="6"/>
    </row>
    <row r="24797" spans="55:55" hidden="1" x14ac:dyDescent="0.2">
      <c r="BC24797" s="6"/>
    </row>
    <row r="24798" spans="55:55" hidden="1" x14ac:dyDescent="0.2">
      <c r="BC24798" s="6"/>
    </row>
    <row r="24799" spans="55:55" hidden="1" x14ac:dyDescent="0.2">
      <c r="BC24799" s="6"/>
    </row>
    <row r="24800" spans="55:55" hidden="1" x14ac:dyDescent="0.2">
      <c r="BC24800" s="6"/>
    </row>
    <row r="24801" spans="55:55" hidden="1" x14ac:dyDescent="0.2">
      <c r="BC24801" s="6"/>
    </row>
    <row r="24802" spans="55:55" hidden="1" x14ac:dyDescent="0.2">
      <c r="BC24802" s="6"/>
    </row>
    <row r="24803" spans="55:55" hidden="1" x14ac:dyDescent="0.2">
      <c r="BC24803" s="6"/>
    </row>
    <row r="24804" spans="55:55" hidden="1" x14ac:dyDescent="0.2">
      <c r="BC24804" s="6"/>
    </row>
    <row r="24805" spans="55:55" hidden="1" x14ac:dyDescent="0.2">
      <c r="BC24805" s="6"/>
    </row>
    <row r="24806" spans="55:55" hidden="1" x14ac:dyDescent="0.2">
      <c r="BC24806" s="6"/>
    </row>
    <row r="24807" spans="55:55" hidden="1" x14ac:dyDescent="0.2">
      <c r="BC24807" s="6"/>
    </row>
    <row r="24808" spans="55:55" hidden="1" x14ac:dyDescent="0.2">
      <c r="BC24808" s="6"/>
    </row>
    <row r="24809" spans="55:55" hidden="1" x14ac:dyDescent="0.2">
      <c r="BC24809" s="6"/>
    </row>
    <row r="24810" spans="55:55" hidden="1" x14ac:dyDescent="0.2">
      <c r="BC24810" s="6"/>
    </row>
    <row r="24811" spans="55:55" hidden="1" x14ac:dyDescent="0.2">
      <c r="BC24811" s="6"/>
    </row>
    <row r="24812" spans="55:55" hidden="1" x14ac:dyDescent="0.2">
      <c r="BC24812" s="6"/>
    </row>
    <row r="24813" spans="55:55" hidden="1" x14ac:dyDescent="0.2">
      <c r="BC24813" s="6"/>
    </row>
    <row r="24814" spans="55:55" hidden="1" x14ac:dyDescent="0.2">
      <c r="BC24814" s="6"/>
    </row>
    <row r="24815" spans="55:55" hidden="1" x14ac:dyDescent="0.2">
      <c r="BC24815" s="6"/>
    </row>
    <row r="24816" spans="55:55" hidden="1" x14ac:dyDescent="0.2">
      <c r="BC24816" s="6"/>
    </row>
    <row r="24817" spans="55:55" hidden="1" x14ac:dyDescent="0.2">
      <c r="BC24817" s="6"/>
    </row>
    <row r="24818" spans="55:55" hidden="1" x14ac:dyDescent="0.2">
      <c r="BC24818" s="6"/>
    </row>
    <row r="24819" spans="55:55" hidden="1" x14ac:dyDescent="0.2">
      <c r="BC24819" s="6"/>
    </row>
    <row r="24820" spans="55:55" hidden="1" x14ac:dyDescent="0.2">
      <c r="BC24820" s="6"/>
    </row>
    <row r="24821" spans="55:55" hidden="1" x14ac:dyDescent="0.2">
      <c r="BC24821" s="6"/>
    </row>
    <row r="24822" spans="55:55" hidden="1" x14ac:dyDescent="0.2">
      <c r="BC24822" s="6"/>
    </row>
    <row r="24823" spans="55:55" hidden="1" x14ac:dyDescent="0.2">
      <c r="BC24823" s="6"/>
    </row>
    <row r="24824" spans="55:55" hidden="1" x14ac:dyDescent="0.2">
      <c r="BC24824" s="6"/>
    </row>
    <row r="24825" spans="55:55" hidden="1" x14ac:dyDescent="0.2">
      <c r="BC24825" s="6"/>
    </row>
    <row r="24826" spans="55:55" hidden="1" x14ac:dyDescent="0.2">
      <c r="BC24826" s="6"/>
    </row>
    <row r="24827" spans="55:55" hidden="1" x14ac:dyDescent="0.2">
      <c r="BC24827" s="6"/>
    </row>
    <row r="24828" spans="55:55" hidden="1" x14ac:dyDescent="0.2">
      <c r="BC24828" s="6"/>
    </row>
    <row r="24829" spans="55:55" hidden="1" x14ac:dyDescent="0.2">
      <c r="BC24829" s="6"/>
    </row>
    <row r="24830" spans="55:55" hidden="1" x14ac:dyDescent="0.2">
      <c r="BC24830" s="6"/>
    </row>
    <row r="24831" spans="55:55" hidden="1" x14ac:dyDescent="0.2">
      <c r="BC24831" s="6"/>
    </row>
    <row r="24832" spans="55:55" hidden="1" x14ac:dyDescent="0.2">
      <c r="BC24832" s="6"/>
    </row>
    <row r="24833" spans="55:55" hidden="1" x14ac:dyDescent="0.2">
      <c r="BC24833" s="6"/>
    </row>
    <row r="24834" spans="55:55" hidden="1" x14ac:dyDescent="0.2">
      <c r="BC24834" s="6"/>
    </row>
    <row r="24835" spans="55:55" hidden="1" x14ac:dyDescent="0.2">
      <c r="BC24835" s="6"/>
    </row>
    <row r="24836" spans="55:55" hidden="1" x14ac:dyDescent="0.2">
      <c r="BC24836" s="6"/>
    </row>
    <row r="24837" spans="55:55" hidden="1" x14ac:dyDescent="0.2">
      <c r="BC24837" s="6"/>
    </row>
    <row r="24838" spans="55:55" hidden="1" x14ac:dyDescent="0.2">
      <c r="BC24838" s="6"/>
    </row>
    <row r="24839" spans="55:55" hidden="1" x14ac:dyDescent="0.2">
      <c r="BC24839" s="6"/>
    </row>
    <row r="24840" spans="55:55" hidden="1" x14ac:dyDescent="0.2">
      <c r="BC24840" s="6"/>
    </row>
    <row r="24841" spans="55:55" hidden="1" x14ac:dyDescent="0.2">
      <c r="BC24841" s="6"/>
    </row>
    <row r="24842" spans="55:55" hidden="1" x14ac:dyDescent="0.2">
      <c r="BC24842" s="6"/>
    </row>
    <row r="24843" spans="55:55" hidden="1" x14ac:dyDescent="0.2">
      <c r="BC24843" s="6"/>
    </row>
    <row r="24844" spans="55:55" hidden="1" x14ac:dyDescent="0.2">
      <c r="BC24844" s="6"/>
    </row>
    <row r="24845" spans="55:55" hidden="1" x14ac:dyDescent="0.2">
      <c r="BC24845" s="6"/>
    </row>
    <row r="24846" spans="55:55" hidden="1" x14ac:dyDescent="0.2">
      <c r="BC24846" s="6"/>
    </row>
    <row r="24847" spans="55:55" hidden="1" x14ac:dyDescent="0.2">
      <c r="BC24847" s="6"/>
    </row>
    <row r="24848" spans="55:55" hidden="1" x14ac:dyDescent="0.2">
      <c r="BC24848" s="6"/>
    </row>
    <row r="24849" spans="55:55" hidden="1" x14ac:dyDescent="0.2">
      <c r="BC24849" s="6"/>
    </row>
    <row r="24850" spans="55:55" hidden="1" x14ac:dyDescent="0.2">
      <c r="BC24850" s="6"/>
    </row>
    <row r="24851" spans="55:55" hidden="1" x14ac:dyDescent="0.2">
      <c r="BC24851" s="6"/>
    </row>
    <row r="24852" spans="55:55" hidden="1" x14ac:dyDescent="0.2">
      <c r="BC24852" s="6"/>
    </row>
    <row r="24853" spans="55:55" hidden="1" x14ac:dyDescent="0.2">
      <c r="BC24853" s="6"/>
    </row>
    <row r="24854" spans="55:55" hidden="1" x14ac:dyDescent="0.2">
      <c r="BC24854" s="6"/>
    </row>
    <row r="24855" spans="55:55" hidden="1" x14ac:dyDescent="0.2">
      <c r="BC24855" s="6"/>
    </row>
    <row r="24856" spans="55:55" hidden="1" x14ac:dyDescent="0.2">
      <c r="BC24856" s="6"/>
    </row>
    <row r="24857" spans="55:55" hidden="1" x14ac:dyDescent="0.2">
      <c r="BC24857" s="6"/>
    </row>
    <row r="24858" spans="55:55" hidden="1" x14ac:dyDescent="0.2">
      <c r="BC24858" s="6"/>
    </row>
    <row r="24859" spans="55:55" hidden="1" x14ac:dyDescent="0.2">
      <c r="BC24859" s="6"/>
    </row>
    <row r="24860" spans="55:55" hidden="1" x14ac:dyDescent="0.2">
      <c r="BC24860" s="6"/>
    </row>
    <row r="24861" spans="55:55" hidden="1" x14ac:dyDescent="0.2">
      <c r="BC24861" s="6"/>
    </row>
    <row r="24862" spans="55:55" hidden="1" x14ac:dyDescent="0.2">
      <c r="BC24862" s="6"/>
    </row>
    <row r="24863" spans="55:55" hidden="1" x14ac:dyDescent="0.2">
      <c r="BC24863" s="6"/>
    </row>
    <row r="24864" spans="55:55" hidden="1" x14ac:dyDescent="0.2">
      <c r="BC24864" s="6"/>
    </row>
    <row r="24865" spans="55:55" hidden="1" x14ac:dyDescent="0.2">
      <c r="BC24865" s="6"/>
    </row>
    <row r="24866" spans="55:55" hidden="1" x14ac:dyDescent="0.2">
      <c r="BC24866" s="6"/>
    </row>
    <row r="24867" spans="55:55" hidden="1" x14ac:dyDescent="0.2">
      <c r="BC24867" s="6"/>
    </row>
    <row r="24868" spans="55:55" hidden="1" x14ac:dyDescent="0.2">
      <c r="BC24868" s="6"/>
    </row>
    <row r="24869" spans="55:55" hidden="1" x14ac:dyDescent="0.2">
      <c r="BC24869" s="6"/>
    </row>
    <row r="24870" spans="55:55" hidden="1" x14ac:dyDescent="0.2">
      <c r="BC24870" s="6"/>
    </row>
    <row r="24871" spans="55:55" hidden="1" x14ac:dyDescent="0.2">
      <c r="BC24871" s="6"/>
    </row>
    <row r="24872" spans="55:55" hidden="1" x14ac:dyDescent="0.2">
      <c r="BC24872" s="6"/>
    </row>
    <row r="24873" spans="55:55" hidden="1" x14ac:dyDescent="0.2">
      <c r="BC24873" s="6"/>
    </row>
    <row r="24874" spans="55:55" hidden="1" x14ac:dyDescent="0.2">
      <c r="BC24874" s="6"/>
    </row>
    <row r="24875" spans="55:55" hidden="1" x14ac:dyDescent="0.2">
      <c r="BC24875" s="6"/>
    </row>
    <row r="24876" spans="55:55" hidden="1" x14ac:dyDescent="0.2">
      <c r="BC24876" s="6"/>
    </row>
    <row r="24877" spans="55:55" hidden="1" x14ac:dyDescent="0.2">
      <c r="BC24877" s="6"/>
    </row>
    <row r="24878" spans="55:55" hidden="1" x14ac:dyDescent="0.2">
      <c r="BC24878" s="6"/>
    </row>
    <row r="24879" spans="55:55" hidden="1" x14ac:dyDescent="0.2">
      <c r="BC24879" s="6"/>
    </row>
    <row r="24880" spans="55:55" hidden="1" x14ac:dyDescent="0.2">
      <c r="BC24880" s="6"/>
    </row>
    <row r="24881" spans="55:55" hidden="1" x14ac:dyDescent="0.2">
      <c r="BC24881" s="6"/>
    </row>
    <row r="24882" spans="55:55" hidden="1" x14ac:dyDescent="0.2">
      <c r="BC24882" s="6"/>
    </row>
    <row r="24883" spans="55:55" hidden="1" x14ac:dyDescent="0.2">
      <c r="BC24883" s="6"/>
    </row>
    <row r="24884" spans="55:55" hidden="1" x14ac:dyDescent="0.2">
      <c r="BC24884" s="6"/>
    </row>
    <row r="24885" spans="55:55" hidden="1" x14ac:dyDescent="0.2">
      <c r="BC24885" s="6"/>
    </row>
    <row r="24886" spans="55:55" hidden="1" x14ac:dyDescent="0.2">
      <c r="BC24886" s="6"/>
    </row>
    <row r="24887" spans="55:55" hidden="1" x14ac:dyDescent="0.2">
      <c r="BC24887" s="6"/>
    </row>
    <row r="24888" spans="55:55" hidden="1" x14ac:dyDescent="0.2">
      <c r="BC24888" s="6"/>
    </row>
    <row r="24889" spans="55:55" hidden="1" x14ac:dyDescent="0.2">
      <c r="BC24889" s="6"/>
    </row>
    <row r="24890" spans="55:55" hidden="1" x14ac:dyDescent="0.2">
      <c r="BC24890" s="6"/>
    </row>
    <row r="24891" spans="55:55" hidden="1" x14ac:dyDescent="0.2">
      <c r="BC24891" s="6"/>
    </row>
    <row r="24892" spans="55:55" hidden="1" x14ac:dyDescent="0.2">
      <c r="BC24892" s="6"/>
    </row>
    <row r="24893" spans="55:55" hidden="1" x14ac:dyDescent="0.2">
      <c r="BC24893" s="6"/>
    </row>
    <row r="24894" spans="55:55" hidden="1" x14ac:dyDescent="0.2">
      <c r="BC24894" s="6"/>
    </row>
    <row r="24895" spans="55:55" hidden="1" x14ac:dyDescent="0.2">
      <c r="BC24895" s="6"/>
    </row>
    <row r="24896" spans="55:55" hidden="1" x14ac:dyDescent="0.2">
      <c r="BC24896" s="6"/>
    </row>
    <row r="24897" spans="55:55" hidden="1" x14ac:dyDescent="0.2">
      <c r="BC24897" s="6"/>
    </row>
    <row r="24898" spans="55:55" hidden="1" x14ac:dyDescent="0.2">
      <c r="BC24898" s="6"/>
    </row>
    <row r="24899" spans="55:55" hidden="1" x14ac:dyDescent="0.2">
      <c r="BC24899" s="6"/>
    </row>
    <row r="24900" spans="55:55" hidden="1" x14ac:dyDescent="0.2">
      <c r="BC24900" s="6"/>
    </row>
    <row r="24901" spans="55:55" hidden="1" x14ac:dyDescent="0.2">
      <c r="BC24901" s="6"/>
    </row>
    <row r="24902" spans="55:55" hidden="1" x14ac:dyDescent="0.2">
      <c r="BC24902" s="6"/>
    </row>
    <row r="24903" spans="55:55" hidden="1" x14ac:dyDescent="0.2">
      <c r="BC24903" s="6"/>
    </row>
    <row r="24904" spans="55:55" hidden="1" x14ac:dyDescent="0.2">
      <c r="BC24904" s="6"/>
    </row>
    <row r="24905" spans="55:55" hidden="1" x14ac:dyDescent="0.2">
      <c r="BC24905" s="6"/>
    </row>
    <row r="24906" spans="55:55" hidden="1" x14ac:dyDescent="0.2">
      <c r="BC24906" s="6"/>
    </row>
    <row r="24907" spans="55:55" hidden="1" x14ac:dyDescent="0.2">
      <c r="BC24907" s="6"/>
    </row>
    <row r="24908" spans="55:55" hidden="1" x14ac:dyDescent="0.2">
      <c r="BC24908" s="6"/>
    </row>
    <row r="24909" spans="55:55" hidden="1" x14ac:dyDescent="0.2">
      <c r="BC24909" s="6"/>
    </row>
    <row r="24910" spans="55:55" hidden="1" x14ac:dyDescent="0.2">
      <c r="BC24910" s="6"/>
    </row>
    <row r="24911" spans="55:55" hidden="1" x14ac:dyDescent="0.2">
      <c r="BC24911" s="6"/>
    </row>
    <row r="24912" spans="55:55" hidden="1" x14ac:dyDescent="0.2">
      <c r="BC24912" s="6"/>
    </row>
    <row r="24913" spans="55:55" hidden="1" x14ac:dyDescent="0.2">
      <c r="BC24913" s="6"/>
    </row>
    <row r="24914" spans="55:55" hidden="1" x14ac:dyDescent="0.2">
      <c r="BC24914" s="6"/>
    </row>
    <row r="24915" spans="55:55" hidden="1" x14ac:dyDescent="0.2">
      <c r="BC24915" s="6"/>
    </row>
    <row r="24916" spans="55:55" hidden="1" x14ac:dyDescent="0.2">
      <c r="BC24916" s="6"/>
    </row>
    <row r="24917" spans="55:55" hidden="1" x14ac:dyDescent="0.2">
      <c r="BC24917" s="6"/>
    </row>
    <row r="24918" spans="55:55" hidden="1" x14ac:dyDescent="0.2">
      <c r="BC24918" s="6"/>
    </row>
    <row r="24919" spans="55:55" hidden="1" x14ac:dyDescent="0.2">
      <c r="BC24919" s="6"/>
    </row>
    <row r="24920" spans="55:55" hidden="1" x14ac:dyDescent="0.2">
      <c r="BC24920" s="6"/>
    </row>
    <row r="24921" spans="55:55" hidden="1" x14ac:dyDescent="0.2">
      <c r="BC24921" s="6"/>
    </row>
    <row r="24922" spans="55:55" hidden="1" x14ac:dyDescent="0.2">
      <c r="BC24922" s="6"/>
    </row>
    <row r="24923" spans="55:55" hidden="1" x14ac:dyDescent="0.2">
      <c r="BC24923" s="6"/>
    </row>
    <row r="24924" spans="55:55" hidden="1" x14ac:dyDescent="0.2">
      <c r="BC24924" s="6"/>
    </row>
    <row r="24925" spans="55:55" hidden="1" x14ac:dyDescent="0.2">
      <c r="BC24925" s="6"/>
    </row>
    <row r="24926" spans="55:55" hidden="1" x14ac:dyDescent="0.2">
      <c r="BC24926" s="6"/>
    </row>
    <row r="24927" spans="55:55" hidden="1" x14ac:dyDescent="0.2">
      <c r="BC24927" s="6"/>
    </row>
    <row r="24928" spans="55:55" hidden="1" x14ac:dyDescent="0.2">
      <c r="BC24928" s="6"/>
    </row>
    <row r="24929" spans="55:55" hidden="1" x14ac:dyDescent="0.2">
      <c r="BC24929" s="6"/>
    </row>
    <row r="24930" spans="55:55" hidden="1" x14ac:dyDescent="0.2">
      <c r="BC24930" s="6"/>
    </row>
    <row r="24931" spans="55:55" hidden="1" x14ac:dyDescent="0.2">
      <c r="BC24931" s="6"/>
    </row>
    <row r="24932" spans="55:55" hidden="1" x14ac:dyDescent="0.2">
      <c r="BC24932" s="6"/>
    </row>
    <row r="24933" spans="55:55" hidden="1" x14ac:dyDescent="0.2">
      <c r="BC24933" s="6"/>
    </row>
    <row r="24934" spans="55:55" hidden="1" x14ac:dyDescent="0.2">
      <c r="BC24934" s="6"/>
    </row>
    <row r="24935" spans="55:55" hidden="1" x14ac:dyDescent="0.2">
      <c r="BC24935" s="6"/>
    </row>
    <row r="24936" spans="55:55" hidden="1" x14ac:dyDescent="0.2">
      <c r="BC24936" s="6"/>
    </row>
    <row r="24937" spans="55:55" hidden="1" x14ac:dyDescent="0.2">
      <c r="BC24937" s="6"/>
    </row>
    <row r="24938" spans="55:55" hidden="1" x14ac:dyDescent="0.2">
      <c r="BC24938" s="6"/>
    </row>
    <row r="24939" spans="55:55" hidden="1" x14ac:dyDescent="0.2">
      <c r="BC24939" s="6"/>
    </row>
    <row r="24940" spans="55:55" hidden="1" x14ac:dyDescent="0.2">
      <c r="BC24940" s="6"/>
    </row>
    <row r="24941" spans="55:55" hidden="1" x14ac:dyDescent="0.2">
      <c r="BC24941" s="6"/>
    </row>
    <row r="24942" spans="55:55" hidden="1" x14ac:dyDescent="0.2">
      <c r="BC24942" s="6"/>
    </row>
    <row r="24943" spans="55:55" hidden="1" x14ac:dyDescent="0.2">
      <c r="BC24943" s="6"/>
    </row>
    <row r="24944" spans="55:55" hidden="1" x14ac:dyDescent="0.2">
      <c r="BC24944" s="6"/>
    </row>
    <row r="24945" spans="55:55" hidden="1" x14ac:dyDescent="0.2">
      <c r="BC24945" s="6"/>
    </row>
    <row r="24946" spans="55:55" hidden="1" x14ac:dyDescent="0.2">
      <c r="BC24946" s="6"/>
    </row>
    <row r="24947" spans="55:55" hidden="1" x14ac:dyDescent="0.2">
      <c r="BC24947" s="6"/>
    </row>
    <row r="24948" spans="55:55" hidden="1" x14ac:dyDescent="0.2">
      <c r="BC24948" s="6"/>
    </row>
    <row r="24949" spans="55:55" hidden="1" x14ac:dyDescent="0.2">
      <c r="BC24949" s="6"/>
    </row>
    <row r="24950" spans="55:55" hidden="1" x14ac:dyDescent="0.2">
      <c r="BC24950" s="6"/>
    </row>
    <row r="24951" spans="55:55" hidden="1" x14ac:dyDescent="0.2">
      <c r="BC24951" s="6"/>
    </row>
    <row r="24952" spans="55:55" hidden="1" x14ac:dyDescent="0.2">
      <c r="BC24952" s="6"/>
    </row>
    <row r="24953" spans="55:55" hidden="1" x14ac:dyDescent="0.2">
      <c r="BC24953" s="6"/>
    </row>
    <row r="24954" spans="55:55" hidden="1" x14ac:dyDescent="0.2">
      <c r="BC24954" s="6"/>
    </row>
    <row r="24955" spans="55:55" hidden="1" x14ac:dyDescent="0.2">
      <c r="BC24955" s="6"/>
    </row>
    <row r="24956" spans="55:55" hidden="1" x14ac:dyDescent="0.2">
      <c r="BC24956" s="6"/>
    </row>
    <row r="24957" spans="55:55" hidden="1" x14ac:dyDescent="0.2">
      <c r="BC24957" s="6"/>
    </row>
    <row r="24958" spans="55:55" hidden="1" x14ac:dyDescent="0.2">
      <c r="BC24958" s="6"/>
    </row>
    <row r="24959" spans="55:55" hidden="1" x14ac:dyDescent="0.2">
      <c r="BC24959" s="6"/>
    </row>
    <row r="24960" spans="55:55" hidden="1" x14ac:dyDescent="0.2">
      <c r="BC24960" s="6"/>
    </row>
    <row r="24961" spans="55:55" hidden="1" x14ac:dyDescent="0.2">
      <c r="BC24961" s="6"/>
    </row>
    <row r="24962" spans="55:55" hidden="1" x14ac:dyDescent="0.2">
      <c r="BC24962" s="6"/>
    </row>
    <row r="24963" spans="55:55" hidden="1" x14ac:dyDescent="0.2">
      <c r="BC24963" s="6"/>
    </row>
    <row r="24964" spans="55:55" hidden="1" x14ac:dyDescent="0.2">
      <c r="BC24964" s="6"/>
    </row>
    <row r="24965" spans="55:55" hidden="1" x14ac:dyDescent="0.2">
      <c r="BC24965" s="6"/>
    </row>
    <row r="24966" spans="55:55" hidden="1" x14ac:dyDescent="0.2">
      <c r="BC24966" s="6"/>
    </row>
    <row r="24967" spans="55:55" hidden="1" x14ac:dyDescent="0.2">
      <c r="BC24967" s="6"/>
    </row>
    <row r="24968" spans="55:55" hidden="1" x14ac:dyDescent="0.2">
      <c r="BC24968" s="6"/>
    </row>
    <row r="24969" spans="55:55" hidden="1" x14ac:dyDescent="0.2">
      <c r="BC24969" s="6"/>
    </row>
    <row r="24970" spans="55:55" hidden="1" x14ac:dyDescent="0.2">
      <c r="BC24970" s="6"/>
    </row>
    <row r="24971" spans="55:55" hidden="1" x14ac:dyDescent="0.2">
      <c r="BC24971" s="6"/>
    </row>
    <row r="24972" spans="55:55" hidden="1" x14ac:dyDescent="0.2">
      <c r="BC24972" s="6"/>
    </row>
    <row r="24973" spans="55:55" hidden="1" x14ac:dyDescent="0.2">
      <c r="BC24973" s="6"/>
    </row>
    <row r="24974" spans="55:55" hidden="1" x14ac:dyDescent="0.2">
      <c r="BC24974" s="6"/>
    </row>
    <row r="24975" spans="55:55" hidden="1" x14ac:dyDescent="0.2">
      <c r="BC24975" s="6"/>
    </row>
    <row r="24976" spans="55:55" hidden="1" x14ac:dyDescent="0.2">
      <c r="BC24976" s="6"/>
    </row>
    <row r="24977" spans="55:55" hidden="1" x14ac:dyDescent="0.2">
      <c r="BC24977" s="6"/>
    </row>
    <row r="24978" spans="55:55" hidden="1" x14ac:dyDescent="0.2">
      <c r="BC24978" s="6"/>
    </row>
    <row r="24979" spans="55:55" hidden="1" x14ac:dyDescent="0.2">
      <c r="BC24979" s="6"/>
    </row>
    <row r="24980" spans="55:55" hidden="1" x14ac:dyDescent="0.2">
      <c r="BC24980" s="6"/>
    </row>
    <row r="24981" spans="55:55" hidden="1" x14ac:dyDescent="0.2">
      <c r="BC24981" s="6"/>
    </row>
    <row r="24982" spans="55:55" hidden="1" x14ac:dyDescent="0.2">
      <c r="BC24982" s="6"/>
    </row>
    <row r="24983" spans="55:55" hidden="1" x14ac:dyDescent="0.2">
      <c r="BC24983" s="6"/>
    </row>
    <row r="24984" spans="55:55" hidden="1" x14ac:dyDescent="0.2">
      <c r="BC24984" s="6"/>
    </row>
    <row r="24985" spans="55:55" hidden="1" x14ac:dyDescent="0.2">
      <c r="BC24985" s="6"/>
    </row>
    <row r="24986" spans="55:55" hidden="1" x14ac:dyDescent="0.2">
      <c r="BC24986" s="6"/>
    </row>
    <row r="24987" spans="55:55" hidden="1" x14ac:dyDescent="0.2">
      <c r="BC24987" s="6"/>
    </row>
    <row r="24988" spans="55:55" hidden="1" x14ac:dyDescent="0.2">
      <c r="BC24988" s="6"/>
    </row>
    <row r="24989" spans="55:55" hidden="1" x14ac:dyDescent="0.2">
      <c r="BC24989" s="6"/>
    </row>
    <row r="24990" spans="55:55" hidden="1" x14ac:dyDescent="0.2">
      <c r="BC24990" s="6"/>
    </row>
    <row r="24991" spans="55:55" hidden="1" x14ac:dyDescent="0.2">
      <c r="BC24991" s="6"/>
    </row>
    <row r="24992" spans="55:55" hidden="1" x14ac:dyDescent="0.2">
      <c r="BC24992" s="6"/>
    </row>
    <row r="24993" spans="55:55" hidden="1" x14ac:dyDescent="0.2">
      <c r="BC24993" s="6"/>
    </row>
    <row r="24994" spans="55:55" hidden="1" x14ac:dyDescent="0.2">
      <c r="BC24994" s="6"/>
    </row>
    <row r="24995" spans="55:55" hidden="1" x14ac:dyDescent="0.2">
      <c r="BC24995" s="6"/>
    </row>
    <row r="24996" spans="55:55" hidden="1" x14ac:dyDescent="0.2">
      <c r="BC24996" s="6"/>
    </row>
    <row r="24997" spans="55:55" hidden="1" x14ac:dyDescent="0.2">
      <c r="BC24997" s="6"/>
    </row>
    <row r="24998" spans="55:55" hidden="1" x14ac:dyDescent="0.2">
      <c r="BC24998" s="6"/>
    </row>
    <row r="24999" spans="55:55" hidden="1" x14ac:dyDescent="0.2">
      <c r="BC24999" s="6"/>
    </row>
    <row r="25000" spans="55:55" hidden="1" x14ac:dyDescent="0.2">
      <c r="BC25000" s="6"/>
    </row>
    <row r="25001" spans="55:55" hidden="1" x14ac:dyDescent="0.2">
      <c r="BC25001" s="6"/>
    </row>
    <row r="25002" spans="55:55" hidden="1" x14ac:dyDescent="0.2">
      <c r="BC25002" s="6"/>
    </row>
    <row r="25003" spans="55:55" hidden="1" x14ac:dyDescent="0.2">
      <c r="BC25003" s="6"/>
    </row>
    <row r="25004" spans="55:55" hidden="1" x14ac:dyDescent="0.2">
      <c r="BC25004" s="6"/>
    </row>
    <row r="25005" spans="55:55" hidden="1" x14ac:dyDescent="0.2">
      <c r="BC25005" s="6"/>
    </row>
    <row r="25006" spans="55:55" hidden="1" x14ac:dyDescent="0.2">
      <c r="BC25006" s="6"/>
    </row>
    <row r="25007" spans="55:55" hidden="1" x14ac:dyDescent="0.2">
      <c r="BC25007" s="6"/>
    </row>
    <row r="25008" spans="55:55" hidden="1" x14ac:dyDescent="0.2">
      <c r="BC25008" s="6"/>
    </row>
    <row r="25009" spans="55:55" hidden="1" x14ac:dyDescent="0.2">
      <c r="BC25009" s="6"/>
    </row>
    <row r="25010" spans="55:55" hidden="1" x14ac:dyDescent="0.2">
      <c r="BC25010" s="6"/>
    </row>
    <row r="25011" spans="55:55" hidden="1" x14ac:dyDescent="0.2">
      <c r="BC25011" s="6"/>
    </row>
    <row r="25012" spans="55:55" hidden="1" x14ac:dyDescent="0.2">
      <c r="BC25012" s="6"/>
    </row>
    <row r="25013" spans="55:55" hidden="1" x14ac:dyDescent="0.2">
      <c r="BC25013" s="6"/>
    </row>
    <row r="25014" spans="55:55" hidden="1" x14ac:dyDescent="0.2">
      <c r="BC25014" s="6"/>
    </row>
    <row r="25015" spans="55:55" hidden="1" x14ac:dyDescent="0.2">
      <c r="BC25015" s="6"/>
    </row>
    <row r="25016" spans="55:55" hidden="1" x14ac:dyDescent="0.2">
      <c r="BC25016" s="6"/>
    </row>
    <row r="25017" spans="55:55" hidden="1" x14ac:dyDescent="0.2">
      <c r="BC25017" s="6"/>
    </row>
    <row r="25018" spans="55:55" hidden="1" x14ac:dyDescent="0.2">
      <c r="BC25018" s="6"/>
    </row>
    <row r="25019" spans="55:55" hidden="1" x14ac:dyDescent="0.2">
      <c r="BC25019" s="6"/>
    </row>
    <row r="25020" spans="55:55" hidden="1" x14ac:dyDescent="0.2">
      <c r="BC25020" s="6"/>
    </row>
    <row r="25021" spans="55:55" hidden="1" x14ac:dyDescent="0.2">
      <c r="BC25021" s="6"/>
    </row>
    <row r="25022" spans="55:55" hidden="1" x14ac:dyDescent="0.2">
      <c r="BC25022" s="6"/>
    </row>
    <row r="25023" spans="55:55" hidden="1" x14ac:dyDescent="0.2">
      <c r="BC25023" s="6"/>
    </row>
    <row r="25024" spans="55:55" hidden="1" x14ac:dyDescent="0.2">
      <c r="BC25024" s="6"/>
    </row>
    <row r="25025" spans="55:55" hidden="1" x14ac:dyDescent="0.2">
      <c r="BC25025" s="6"/>
    </row>
    <row r="25026" spans="55:55" hidden="1" x14ac:dyDescent="0.2">
      <c r="BC25026" s="6"/>
    </row>
    <row r="25027" spans="55:55" hidden="1" x14ac:dyDescent="0.2">
      <c r="BC25027" s="6"/>
    </row>
    <row r="25028" spans="55:55" hidden="1" x14ac:dyDescent="0.2">
      <c r="BC25028" s="6"/>
    </row>
    <row r="25029" spans="55:55" hidden="1" x14ac:dyDescent="0.2">
      <c r="BC25029" s="6"/>
    </row>
    <row r="25030" spans="55:55" hidden="1" x14ac:dyDescent="0.2">
      <c r="BC25030" s="6"/>
    </row>
    <row r="25031" spans="55:55" hidden="1" x14ac:dyDescent="0.2">
      <c r="BC25031" s="6"/>
    </row>
    <row r="25032" spans="55:55" hidden="1" x14ac:dyDescent="0.2">
      <c r="BC25032" s="6"/>
    </row>
    <row r="25033" spans="55:55" hidden="1" x14ac:dyDescent="0.2">
      <c r="BC25033" s="6"/>
    </row>
    <row r="25034" spans="55:55" hidden="1" x14ac:dyDescent="0.2">
      <c r="BC25034" s="6"/>
    </row>
    <row r="25035" spans="55:55" hidden="1" x14ac:dyDescent="0.2">
      <c r="BC25035" s="6"/>
    </row>
    <row r="25036" spans="55:55" hidden="1" x14ac:dyDescent="0.2">
      <c r="BC25036" s="6"/>
    </row>
    <row r="25037" spans="55:55" hidden="1" x14ac:dyDescent="0.2">
      <c r="BC25037" s="6"/>
    </row>
    <row r="25038" spans="55:55" hidden="1" x14ac:dyDescent="0.2">
      <c r="BC25038" s="6"/>
    </row>
    <row r="25039" spans="55:55" hidden="1" x14ac:dyDescent="0.2">
      <c r="BC25039" s="6"/>
    </row>
    <row r="25040" spans="55:55" hidden="1" x14ac:dyDescent="0.2">
      <c r="BC25040" s="6"/>
    </row>
    <row r="25041" spans="55:55" hidden="1" x14ac:dyDescent="0.2">
      <c r="BC25041" s="6"/>
    </row>
    <row r="25042" spans="55:55" hidden="1" x14ac:dyDescent="0.2">
      <c r="BC25042" s="6"/>
    </row>
    <row r="25043" spans="55:55" hidden="1" x14ac:dyDescent="0.2">
      <c r="BC25043" s="6"/>
    </row>
    <row r="25044" spans="55:55" hidden="1" x14ac:dyDescent="0.2">
      <c r="BC25044" s="6"/>
    </row>
    <row r="25045" spans="55:55" hidden="1" x14ac:dyDescent="0.2">
      <c r="BC25045" s="6"/>
    </row>
    <row r="25046" spans="55:55" hidden="1" x14ac:dyDescent="0.2">
      <c r="BC25046" s="6"/>
    </row>
    <row r="25047" spans="55:55" hidden="1" x14ac:dyDescent="0.2">
      <c r="BC25047" s="6"/>
    </row>
    <row r="25048" spans="55:55" hidden="1" x14ac:dyDescent="0.2">
      <c r="BC25048" s="6"/>
    </row>
    <row r="25049" spans="55:55" hidden="1" x14ac:dyDescent="0.2">
      <c r="BC25049" s="6"/>
    </row>
    <row r="25050" spans="55:55" hidden="1" x14ac:dyDescent="0.2">
      <c r="BC25050" s="6"/>
    </row>
    <row r="25051" spans="55:55" hidden="1" x14ac:dyDescent="0.2">
      <c r="BC25051" s="6"/>
    </row>
    <row r="25052" spans="55:55" hidden="1" x14ac:dyDescent="0.2">
      <c r="BC25052" s="6"/>
    </row>
    <row r="25053" spans="55:55" hidden="1" x14ac:dyDescent="0.2">
      <c r="BC25053" s="6"/>
    </row>
    <row r="25054" spans="55:55" hidden="1" x14ac:dyDescent="0.2">
      <c r="BC25054" s="6"/>
    </row>
    <row r="25055" spans="55:55" hidden="1" x14ac:dyDescent="0.2">
      <c r="BC25055" s="6"/>
    </row>
    <row r="25056" spans="55:55" hidden="1" x14ac:dyDescent="0.2">
      <c r="BC25056" s="6"/>
    </row>
    <row r="25057" spans="55:55" hidden="1" x14ac:dyDescent="0.2">
      <c r="BC25057" s="6"/>
    </row>
    <row r="25058" spans="55:55" hidden="1" x14ac:dyDescent="0.2">
      <c r="BC25058" s="6"/>
    </row>
    <row r="25059" spans="55:55" hidden="1" x14ac:dyDescent="0.2">
      <c r="BC25059" s="6"/>
    </row>
    <row r="25060" spans="55:55" hidden="1" x14ac:dyDescent="0.2">
      <c r="BC25060" s="6"/>
    </row>
    <row r="25061" spans="55:55" hidden="1" x14ac:dyDescent="0.2">
      <c r="BC25061" s="6"/>
    </row>
    <row r="25062" spans="55:55" hidden="1" x14ac:dyDescent="0.2">
      <c r="BC25062" s="6"/>
    </row>
    <row r="25063" spans="55:55" hidden="1" x14ac:dyDescent="0.2">
      <c r="BC25063" s="6"/>
    </row>
    <row r="25064" spans="55:55" hidden="1" x14ac:dyDescent="0.2">
      <c r="BC25064" s="6"/>
    </row>
    <row r="25065" spans="55:55" hidden="1" x14ac:dyDescent="0.2">
      <c r="BC25065" s="6"/>
    </row>
    <row r="25066" spans="55:55" hidden="1" x14ac:dyDescent="0.2">
      <c r="BC25066" s="6"/>
    </row>
    <row r="25067" spans="55:55" hidden="1" x14ac:dyDescent="0.2">
      <c r="BC25067" s="6"/>
    </row>
    <row r="25068" spans="55:55" hidden="1" x14ac:dyDescent="0.2">
      <c r="BC25068" s="6"/>
    </row>
    <row r="25069" spans="55:55" hidden="1" x14ac:dyDescent="0.2">
      <c r="BC25069" s="6"/>
    </row>
    <row r="25070" spans="55:55" hidden="1" x14ac:dyDescent="0.2">
      <c r="BC25070" s="6"/>
    </row>
    <row r="25071" spans="55:55" hidden="1" x14ac:dyDescent="0.2">
      <c r="BC25071" s="6"/>
    </row>
    <row r="25072" spans="55:55" hidden="1" x14ac:dyDescent="0.2">
      <c r="BC25072" s="6"/>
    </row>
    <row r="25073" spans="55:55" hidden="1" x14ac:dyDescent="0.2">
      <c r="BC25073" s="6"/>
    </row>
    <row r="25074" spans="55:55" hidden="1" x14ac:dyDescent="0.2">
      <c r="BC25074" s="6"/>
    </row>
    <row r="25075" spans="55:55" hidden="1" x14ac:dyDescent="0.2">
      <c r="BC25075" s="6"/>
    </row>
    <row r="25076" spans="55:55" hidden="1" x14ac:dyDescent="0.2">
      <c r="BC25076" s="6"/>
    </row>
    <row r="25077" spans="55:55" hidden="1" x14ac:dyDescent="0.2">
      <c r="BC25077" s="6"/>
    </row>
    <row r="25078" spans="55:55" hidden="1" x14ac:dyDescent="0.2">
      <c r="BC25078" s="6"/>
    </row>
    <row r="25079" spans="55:55" hidden="1" x14ac:dyDescent="0.2">
      <c r="BC25079" s="6"/>
    </row>
    <row r="25080" spans="55:55" hidden="1" x14ac:dyDescent="0.2">
      <c r="BC25080" s="6"/>
    </row>
    <row r="25081" spans="55:55" hidden="1" x14ac:dyDescent="0.2">
      <c r="BC25081" s="6"/>
    </row>
    <row r="25082" spans="55:55" hidden="1" x14ac:dyDescent="0.2">
      <c r="BC25082" s="6"/>
    </row>
    <row r="25083" spans="55:55" hidden="1" x14ac:dyDescent="0.2">
      <c r="BC25083" s="6"/>
    </row>
    <row r="25084" spans="55:55" hidden="1" x14ac:dyDescent="0.2">
      <c r="BC25084" s="6"/>
    </row>
    <row r="25085" spans="55:55" hidden="1" x14ac:dyDescent="0.2">
      <c r="BC25085" s="6"/>
    </row>
    <row r="25086" spans="55:55" hidden="1" x14ac:dyDescent="0.2">
      <c r="BC25086" s="6"/>
    </row>
    <row r="25087" spans="55:55" hidden="1" x14ac:dyDescent="0.2">
      <c r="BC25087" s="6"/>
    </row>
    <row r="25088" spans="55:55" hidden="1" x14ac:dyDescent="0.2">
      <c r="BC25088" s="6"/>
    </row>
    <row r="25089" spans="55:55" hidden="1" x14ac:dyDescent="0.2">
      <c r="BC25089" s="6"/>
    </row>
    <row r="25090" spans="55:55" hidden="1" x14ac:dyDescent="0.2">
      <c r="BC25090" s="6"/>
    </row>
    <row r="25091" spans="55:55" hidden="1" x14ac:dyDescent="0.2">
      <c r="BC25091" s="6"/>
    </row>
    <row r="25092" spans="55:55" hidden="1" x14ac:dyDescent="0.2">
      <c r="BC25092" s="6"/>
    </row>
    <row r="25093" spans="55:55" hidden="1" x14ac:dyDescent="0.2">
      <c r="BC25093" s="6"/>
    </row>
    <row r="25094" spans="55:55" hidden="1" x14ac:dyDescent="0.2">
      <c r="BC25094" s="6"/>
    </row>
    <row r="25095" spans="55:55" hidden="1" x14ac:dyDescent="0.2">
      <c r="BC25095" s="6"/>
    </row>
    <row r="25096" spans="55:55" hidden="1" x14ac:dyDescent="0.2">
      <c r="BC25096" s="6"/>
    </row>
    <row r="25097" spans="55:55" hidden="1" x14ac:dyDescent="0.2">
      <c r="BC25097" s="6"/>
    </row>
    <row r="25098" spans="55:55" hidden="1" x14ac:dyDescent="0.2">
      <c r="BC25098" s="6"/>
    </row>
    <row r="25099" spans="55:55" hidden="1" x14ac:dyDescent="0.2">
      <c r="BC25099" s="6"/>
    </row>
    <row r="25100" spans="55:55" hidden="1" x14ac:dyDescent="0.2">
      <c r="BC25100" s="6"/>
    </row>
    <row r="25101" spans="55:55" hidden="1" x14ac:dyDescent="0.2">
      <c r="BC25101" s="6"/>
    </row>
    <row r="25102" spans="55:55" hidden="1" x14ac:dyDescent="0.2">
      <c r="BC25102" s="6"/>
    </row>
    <row r="25103" spans="55:55" hidden="1" x14ac:dyDescent="0.2">
      <c r="BC25103" s="6"/>
    </row>
    <row r="25104" spans="55:55" hidden="1" x14ac:dyDescent="0.2">
      <c r="BC25104" s="6"/>
    </row>
    <row r="25105" spans="55:55" hidden="1" x14ac:dyDescent="0.2">
      <c r="BC25105" s="6"/>
    </row>
    <row r="25106" spans="55:55" hidden="1" x14ac:dyDescent="0.2">
      <c r="BC25106" s="6"/>
    </row>
    <row r="25107" spans="55:55" hidden="1" x14ac:dyDescent="0.2">
      <c r="BC25107" s="6"/>
    </row>
    <row r="25108" spans="55:55" hidden="1" x14ac:dyDescent="0.2">
      <c r="BC25108" s="6"/>
    </row>
    <row r="25109" spans="55:55" hidden="1" x14ac:dyDescent="0.2">
      <c r="BC25109" s="6"/>
    </row>
    <row r="25110" spans="55:55" hidden="1" x14ac:dyDescent="0.2">
      <c r="BC25110" s="6"/>
    </row>
    <row r="25111" spans="55:55" hidden="1" x14ac:dyDescent="0.2">
      <c r="BC25111" s="6"/>
    </row>
    <row r="25112" spans="55:55" hidden="1" x14ac:dyDescent="0.2">
      <c r="BC25112" s="6"/>
    </row>
    <row r="25113" spans="55:55" hidden="1" x14ac:dyDescent="0.2">
      <c r="BC25113" s="6"/>
    </row>
    <row r="25114" spans="55:55" hidden="1" x14ac:dyDescent="0.2">
      <c r="BC25114" s="6"/>
    </row>
    <row r="25115" spans="55:55" hidden="1" x14ac:dyDescent="0.2">
      <c r="BC25115" s="6"/>
    </row>
    <row r="25116" spans="55:55" hidden="1" x14ac:dyDescent="0.2">
      <c r="BC25116" s="6"/>
    </row>
    <row r="25117" spans="55:55" hidden="1" x14ac:dyDescent="0.2">
      <c r="BC25117" s="6"/>
    </row>
    <row r="25118" spans="55:55" hidden="1" x14ac:dyDescent="0.2">
      <c r="BC25118" s="6"/>
    </row>
    <row r="25119" spans="55:55" hidden="1" x14ac:dyDescent="0.2">
      <c r="BC25119" s="6"/>
    </row>
    <row r="25120" spans="55:55" hidden="1" x14ac:dyDescent="0.2">
      <c r="BC25120" s="6"/>
    </row>
    <row r="25121" spans="55:55" hidden="1" x14ac:dyDescent="0.2">
      <c r="BC25121" s="6"/>
    </row>
    <row r="25122" spans="55:55" hidden="1" x14ac:dyDescent="0.2">
      <c r="BC25122" s="6"/>
    </row>
    <row r="25123" spans="55:55" hidden="1" x14ac:dyDescent="0.2">
      <c r="BC25123" s="6"/>
    </row>
    <row r="25124" spans="55:55" hidden="1" x14ac:dyDescent="0.2">
      <c r="BC25124" s="6"/>
    </row>
    <row r="25125" spans="55:55" hidden="1" x14ac:dyDescent="0.2">
      <c r="BC25125" s="6"/>
    </row>
    <row r="25126" spans="55:55" hidden="1" x14ac:dyDescent="0.2">
      <c r="BC25126" s="6"/>
    </row>
    <row r="25127" spans="55:55" hidden="1" x14ac:dyDescent="0.2">
      <c r="BC25127" s="6"/>
    </row>
    <row r="25128" spans="55:55" hidden="1" x14ac:dyDescent="0.2">
      <c r="BC25128" s="6"/>
    </row>
    <row r="25129" spans="55:55" hidden="1" x14ac:dyDescent="0.2">
      <c r="BC25129" s="6"/>
    </row>
    <row r="25130" spans="55:55" hidden="1" x14ac:dyDescent="0.2">
      <c r="BC25130" s="6"/>
    </row>
    <row r="25131" spans="55:55" hidden="1" x14ac:dyDescent="0.2">
      <c r="BC25131" s="6"/>
    </row>
    <row r="25132" spans="55:55" hidden="1" x14ac:dyDescent="0.2">
      <c r="BC25132" s="6"/>
    </row>
    <row r="25133" spans="55:55" hidden="1" x14ac:dyDescent="0.2">
      <c r="BC25133" s="6"/>
    </row>
    <row r="25134" spans="55:55" hidden="1" x14ac:dyDescent="0.2">
      <c r="BC25134" s="6"/>
    </row>
    <row r="25135" spans="55:55" hidden="1" x14ac:dyDescent="0.2">
      <c r="BC25135" s="6"/>
    </row>
    <row r="25136" spans="55:55" hidden="1" x14ac:dyDescent="0.2">
      <c r="BC25136" s="6"/>
    </row>
    <row r="25137" spans="55:55" hidden="1" x14ac:dyDescent="0.2">
      <c r="BC25137" s="6"/>
    </row>
    <row r="25138" spans="55:55" hidden="1" x14ac:dyDescent="0.2">
      <c r="BC25138" s="6"/>
    </row>
    <row r="25139" spans="55:55" hidden="1" x14ac:dyDescent="0.2">
      <c r="BC25139" s="6"/>
    </row>
    <row r="25140" spans="55:55" hidden="1" x14ac:dyDescent="0.2">
      <c r="BC25140" s="6"/>
    </row>
    <row r="25141" spans="55:55" hidden="1" x14ac:dyDescent="0.2">
      <c r="BC25141" s="6"/>
    </row>
    <row r="25142" spans="55:55" hidden="1" x14ac:dyDescent="0.2">
      <c r="BC25142" s="6"/>
    </row>
    <row r="25143" spans="55:55" hidden="1" x14ac:dyDescent="0.2">
      <c r="BC25143" s="6"/>
    </row>
    <row r="25144" spans="55:55" hidden="1" x14ac:dyDescent="0.2">
      <c r="BC25144" s="6"/>
    </row>
    <row r="25145" spans="55:55" hidden="1" x14ac:dyDescent="0.2">
      <c r="BC25145" s="6"/>
    </row>
    <row r="25146" spans="55:55" hidden="1" x14ac:dyDescent="0.2">
      <c r="BC25146" s="6"/>
    </row>
    <row r="25147" spans="55:55" hidden="1" x14ac:dyDescent="0.2">
      <c r="BC25147" s="6"/>
    </row>
    <row r="25148" spans="55:55" hidden="1" x14ac:dyDescent="0.2">
      <c r="BC25148" s="6"/>
    </row>
    <row r="25149" spans="55:55" hidden="1" x14ac:dyDescent="0.2">
      <c r="BC25149" s="6"/>
    </row>
    <row r="25150" spans="55:55" hidden="1" x14ac:dyDescent="0.2">
      <c r="BC25150" s="6"/>
    </row>
    <row r="25151" spans="55:55" hidden="1" x14ac:dyDescent="0.2">
      <c r="BC25151" s="6"/>
    </row>
    <row r="25152" spans="55:55" hidden="1" x14ac:dyDescent="0.2">
      <c r="BC25152" s="6"/>
    </row>
    <row r="25153" spans="55:55" hidden="1" x14ac:dyDescent="0.2">
      <c r="BC25153" s="6"/>
    </row>
    <row r="25154" spans="55:55" hidden="1" x14ac:dyDescent="0.2">
      <c r="BC25154" s="6"/>
    </row>
    <row r="25155" spans="55:55" hidden="1" x14ac:dyDescent="0.2">
      <c r="BC25155" s="6"/>
    </row>
    <row r="25156" spans="55:55" hidden="1" x14ac:dyDescent="0.2">
      <c r="BC25156" s="6"/>
    </row>
    <row r="25157" spans="55:55" hidden="1" x14ac:dyDescent="0.2">
      <c r="BC25157" s="6"/>
    </row>
    <row r="25158" spans="55:55" hidden="1" x14ac:dyDescent="0.2">
      <c r="BC25158" s="6"/>
    </row>
    <row r="25159" spans="55:55" hidden="1" x14ac:dyDescent="0.2">
      <c r="BC25159" s="6"/>
    </row>
    <row r="25160" spans="55:55" hidden="1" x14ac:dyDescent="0.2">
      <c r="BC25160" s="6"/>
    </row>
    <row r="25161" spans="55:55" hidden="1" x14ac:dyDescent="0.2">
      <c r="BC25161" s="6"/>
    </row>
    <row r="25162" spans="55:55" hidden="1" x14ac:dyDescent="0.2">
      <c r="BC25162" s="6"/>
    </row>
    <row r="25163" spans="55:55" hidden="1" x14ac:dyDescent="0.2">
      <c r="BC25163" s="6"/>
    </row>
    <row r="25164" spans="55:55" hidden="1" x14ac:dyDescent="0.2">
      <c r="BC25164" s="6"/>
    </row>
    <row r="25165" spans="55:55" hidden="1" x14ac:dyDescent="0.2">
      <c r="BC25165" s="6"/>
    </row>
    <row r="25166" spans="55:55" hidden="1" x14ac:dyDescent="0.2">
      <c r="BC25166" s="6"/>
    </row>
    <row r="25167" spans="55:55" hidden="1" x14ac:dyDescent="0.2">
      <c r="BC25167" s="6"/>
    </row>
    <row r="25168" spans="55:55" hidden="1" x14ac:dyDescent="0.2">
      <c r="BC25168" s="6"/>
    </row>
    <row r="25169" spans="55:55" hidden="1" x14ac:dyDescent="0.2">
      <c r="BC25169" s="6"/>
    </row>
    <row r="25170" spans="55:55" hidden="1" x14ac:dyDescent="0.2">
      <c r="BC25170" s="6"/>
    </row>
    <row r="25171" spans="55:55" hidden="1" x14ac:dyDescent="0.2">
      <c r="BC25171" s="6"/>
    </row>
    <row r="25172" spans="55:55" hidden="1" x14ac:dyDescent="0.2">
      <c r="BC25172" s="6"/>
    </row>
    <row r="25173" spans="55:55" hidden="1" x14ac:dyDescent="0.2">
      <c r="BC25173" s="6"/>
    </row>
    <row r="25174" spans="55:55" hidden="1" x14ac:dyDescent="0.2">
      <c r="BC25174" s="6"/>
    </row>
    <row r="25175" spans="55:55" hidden="1" x14ac:dyDescent="0.2">
      <c r="BC25175" s="6"/>
    </row>
    <row r="25176" spans="55:55" hidden="1" x14ac:dyDescent="0.2">
      <c r="BC25176" s="6"/>
    </row>
    <row r="25177" spans="55:55" hidden="1" x14ac:dyDescent="0.2">
      <c r="BC25177" s="6"/>
    </row>
    <row r="25178" spans="55:55" hidden="1" x14ac:dyDescent="0.2">
      <c r="BC25178" s="6"/>
    </row>
    <row r="25179" spans="55:55" hidden="1" x14ac:dyDescent="0.2">
      <c r="BC25179" s="6"/>
    </row>
    <row r="25180" spans="55:55" hidden="1" x14ac:dyDescent="0.2">
      <c r="BC25180" s="6"/>
    </row>
    <row r="25181" spans="55:55" hidden="1" x14ac:dyDescent="0.2">
      <c r="BC25181" s="6"/>
    </row>
    <row r="25182" spans="55:55" hidden="1" x14ac:dyDescent="0.2">
      <c r="BC25182" s="6"/>
    </row>
    <row r="25183" spans="55:55" hidden="1" x14ac:dyDescent="0.2">
      <c r="BC25183" s="6"/>
    </row>
    <row r="25184" spans="55:55" hidden="1" x14ac:dyDescent="0.2">
      <c r="BC25184" s="6"/>
    </row>
    <row r="25185" spans="55:55" hidden="1" x14ac:dyDescent="0.2">
      <c r="BC25185" s="6"/>
    </row>
    <row r="25186" spans="55:55" hidden="1" x14ac:dyDescent="0.2">
      <c r="BC25186" s="6"/>
    </row>
    <row r="25187" spans="55:55" hidden="1" x14ac:dyDescent="0.2">
      <c r="BC25187" s="6"/>
    </row>
    <row r="25188" spans="55:55" hidden="1" x14ac:dyDescent="0.2">
      <c r="BC25188" s="6"/>
    </row>
    <row r="25189" spans="55:55" hidden="1" x14ac:dyDescent="0.2">
      <c r="BC25189" s="6"/>
    </row>
    <row r="25190" spans="55:55" hidden="1" x14ac:dyDescent="0.2">
      <c r="BC25190" s="6"/>
    </row>
    <row r="25191" spans="55:55" hidden="1" x14ac:dyDescent="0.2">
      <c r="BC25191" s="6"/>
    </row>
    <row r="25192" spans="55:55" hidden="1" x14ac:dyDescent="0.2">
      <c r="BC25192" s="6"/>
    </row>
    <row r="25193" spans="55:55" hidden="1" x14ac:dyDescent="0.2">
      <c r="BC25193" s="6"/>
    </row>
    <row r="25194" spans="55:55" hidden="1" x14ac:dyDescent="0.2">
      <c r="BC25194" s="6"/>
    </row>
    <row r="25195" spans="55:55" hidden="1" x14ac:dyDescent="0.2">
      <c r="BC25195" s="6"/>
    </row>
    <row r="25196" spans="55:55" hidden="1" x14ac:dyDescent="0.2">
      <c r="BC25196" s="6"/>
    </row>
    <row r="25197" spans="55:55" hidden="1" x14ac:dyDescent="0.2">
      <c r="BC25197" s="6"/>
    </row>
    <row r="25198" spans="55:55" hidden="1" x14ac:dyDescent="0.2">
      <c r="BC25198" s="6"/>
    </row>
    <row r="25199" spans="55:55" hidden="1" x14ac:dyDescent="0.2">
      <c r="BC25199" s="6"/>
    </row>
    <row r="25200" spans="55:55" hidden="1" x14ac:dyDescent="0.2">
      <c r="BC25200" s="6"/>
    </row>
    <row r="25201" spans="55:55" hidden="1" x14ac:dyDescent="0.2">
      <c r="BC25201" s="6"/>
    </row>
    <row r="25202" spans="55:55" hidden="1" x14ac:dyDescent="0.2">
      <c r="BC25202" s="6"/>
    </row>
    <row r="25203" spans="55:55" hidden="1" x14ac:dyDescent="0.2">
      <c r="BC25203" s="6"/>
    </row>
    <row r="25204" spans="55:55" hidden="1" x14ac:dyDescent="0.2">
      <c r="BC25204" s="6"/>
    </row>
    <row r="25205" spans="55:55" hidden="1" x14ac:dyDescent="0.2">
      <c r="BC25205" s="6"/>
    </row>
    <row r="25206" spans="55:55" hidden="1" x14ac:dyDescent="0.2">
      <c r="BC25206" s="6"/>
    </row>
    <row r="25207" spans="55:55" hidden="1" x14ac:dyDescent="0.2">
      <c r="BC25207" s="6"/>
    </row>
    <row r="25208" spans="55:55" hidden="1" x14ac:dyDescent="0.2">
      <c r="BC25208" s="6"/>
    </row>
    <row r="25209" spans="55:55" hidden="1" x14ac:dyDescent="0.2">
      <c r="BC25209" s="6"/>
    </row>
    <row r="25210" spans="55:55" hidden="1" x14ac:dyDescent="0.2">
      <c r="BC25210" s="6"/>
    </row>
    <row r="25211" spans="55:55" hidden="1" x14ac:dyDescent="0.2">
      <c r="BC25211" s="6"/>
    </row>
    <row r="25212" spans="55:55" hidden="1" x14ac:dyDescent="0.2">
      <c r="BC25212" s="6"/>
    </row>
    <row r="25213" spans="55:55" hidden="1" x14ac:dyDescent="0.2">
      <c r="BC25213" s="6"/>
    </row>
    <row r="25214" spans="55:55" hidden="1" x14ac:dyDescent="0.2">
      <c r="BC25214" s="6"/>
    </row>
    <row r="25215" spans="55:55" hidden="1" x14ac:dyDescent="0.2">
      <c r="BC25215" s="6"/>
    </row>
    <row r="25216" spans="55:55" hidden="1" x14ac:dyDescent="0.2">
      <c r="BC25216" s="6"/>
    </row>
    <row r="25217" spans="55:55" hidden="1" x14ac:dyDescent="0.2">
      <c r="BC25217" s="6"/>
    </row>
    <row r="25218" spans="55:55" hidden="1" x14ac:dyDescent="0.2">
      <c r="BC25218" s="6"/>
    </row>
    <row r="25219" spans="55:55" hidden="1" x14ac:dyDescent="0.2">
      <c r="BC25219" s="6"/>
    </row>
    <row r="25220" spans="55:55" hidden="1" x14ac:dyDescent="0.2">
      <c r="BC25220" s="6"/>
    </row>
    <row r="25221" spans="55:55" hidden="1" x14ac:dyDescent="0.2">
      <c r="BC25221" s="6"/>
    </row>
    <row r="25222" spans="55:55" hidden="1" x14ac:dyDescent="0.2">
      <c r="BC25222" s="6"/>
    </row>
    <row r="25223" spans="55:55" hidden="1" x14ac:dyDescent="0.2">
      <c r="BC25223" s="6"/>
    </row>
    <row r="25224" spans="55:55" hidden="1" x14ac:dyDescent="0.2">
      <c r="BC25224" s="6"/>
    </row>
    <row r="25225" spans="55:55" hidden="1" x14ac:dyDescent="0.2">
      <c r="BC25225" s="6"/>
    </row>
    <row r="25226" spans="55:55" hidden="1" x14ac:dyDescent="0.2">
      <c r="BC25226" s="6"/>
    </row>
    <row r="25227" spans="55:55" hidden="1" x14ac:dyDescent="0.2">
      <c r="BC25227" s="6"/>
    </row>
    <row r="25228" spans="55:55" hidden="1" x14ac:dyDescent="0.2">
      <c r="BC25228" s="6"/>
    </row>
    <row r="25229" spans="55:55" hidden="1" x14ac:dyDescent="0.2">
      <c r="BC25229" s="6"/>
    </row>
    <row r="25230" spans="55:55" hidden="1" x14ac:dyDescent="0.2">
      <c r="BC25230" s="6"/>
    </row>
    <row r="25231" spans="55:55" hidden="1" x14ac:dyDescent="0.2">
      <c r="BC25231" s="6"/>
    </row>
    <row r="25232" spans="55:55" hidden="1" x14ac:dyDescent="0.2">
      <c r="BC25232" s="6"/>
    </row>
    <row r="25233" spans="55:55" hidden="1" x14ac:dyDescent="0.2">
      <c r="BC25233" s="6"/>
    </row>
    <row r="25234" spans="55:55" hidden="1" x14ac:dyDescent="0.2">
      <c r="BC25234" s="6"/>
    </row>
    <row r="25235" spans="55:55" hidden="1" x14ac:dyDescent="0.2">
      <c r="BC25235" s="6"/>
    </row>
    <row r="25236" spans="55:55" hidden="1" x14ac:dyDescent="0.2">
      <c r="BC25236" s="6"/>
    </row>
    <row r="25237" spans="55:55" hidden="1" x14ac:dyDescent="0.2">
      <c r="BC25237" s="6"/>
    </row>
    <row r="25238" spans="55:55" hidden="1" x14ac:dyDescent="0.2">
      <c r="BC25238" s="6"/>
    </row>
    <row r="25239" spans="55:55" hidden="1" x14ac:dyDescent="0.2">
      <c r="BC25239" s="6"/>
    </row>
    <row r="25240" spans="55:55" hidden="1" x14ac:dyDescent="0.2">
      <c r="BC25240" s="6"/>
    </row>
    <row r="25241" spans="55:55" hidden="1" x14ac:dyDescent="0.2">
      <c r="BC25241" s="6"/>
    </row>
    <row r="25242" spans="55:55" hidden="1" x14ac:dyDescent="0.2">
      <c r="BC25242" s="6"/>
    </row>
    <row r="25243" spans="55:55" hidden="1" x14ac:dyDescent="0.2">
      <c r="BC25243" s="6"/>
    </row>
    <row r="25244" spans="55:55" hidden="1" x14ac:dyDescent="0.2">
      <c r="BC25244" s="6"/>
    </row>
    <row r="25245" spans="55:55" hidden="1" x14ac:dyDescent="0.2">
      <c r="BC25245" s="6"/>
    </row>
    <row r="25246" spans="55:55" hidden="1" x14ac:dyDescent="0.2">
      <c r="BC25246" s="6"/>
    </row>
    <row r="25247" spans="55:55" hidden="1" x14ac:dyDescent="0.2">
      <c r="BC25247" s="6"/>
    </row>
    <row r="25248" spans="55:55" hidden="1" x14ac:dyDescent="0.2">
      <c r="BC25248" s="6"/>
    </row>
    <row r="25249" spans="55:55" hidden="1" x14ac:dyDescent="0.2">
      <c r="BC25249" s="6"/>
    </row>
    <row r="25250" spans="55:55" hidden="1" x14ac:dyDescent="0.2">
      <c r="BC25250" s="6"/>
    </row>
    <row r="25251" spans="55:55" hidden="1" x14ac:dyDescent="0.2">
      <c r="BC25251" s="6"/>
    </row>
    <row r="25252" spans="55:55" hidden="1" x14ac:dyDescent="0.2">
      <c r="BC25252" s="6"/>
    </row>
    <row r="25253" spans="55:55" hidden="1" x14ac:dyDescent="0.2">
      <c r="BC25253" s="6"/>
    </row>
    <row r="25254" spans="55:55" hidden="1" x14ac:dyDescent="0.2">
      <c r="BC25254" s="6"/>
    </row>
    <row r="25255" spans="55:55" hidden="1" x14ac:dyDescent="0.2">
      <c r="BC25255" s="6"/>
    </row>
    <row r="25256" spans="55:55" hidden="1" x14ac:dyDescent="0.2">
      <c r="BC25256" s="6"/>
    </row>
    <row r="25257" spans="55:55" hidden="1" x14ac:dyDescent="0.2">
      <c r="BC25257" s="6"/>
    </row>
    <row r="25258" spans="55:55" hidden="1" x14ac:dyDescent="0.2">
      <c r="BC25258" s="6"/>
    </row>
    <row r="25259" spans="55:55" hidden="1" x14ac:dyDescent="0.2">
      <c r="BC25259" s="6"/>
    </row>
    <row r="25260" spans="55:55" hidden="1" x14ac:dyDescent="0.2">
      <c r="BC25260" s="6"/>
    </row>
    <row r="25261" spans="55:55" hidden="1" x14ac:dyDescent="0.2">
      <c r="BC25261" s="6"/>
    </row>
    <row r="25262" spans="55:55" hidden="1" x14ac:dyDescent="0.2">
      <c r="BC25262" s="6"/>
    </row>
    <row r="25263" spans="55:55" hidden="1" x14ac:dyDescent="0.2">
      <c r="BC25263" s="6"/>
    </row>
    <row r="25264" spans="55:55" hidden="1" x14ac:dyDescent="0.2">
      <c r="BC25264" s="6"/>
    </row>
    <row r="25265" spans="55:55" hidden="1" x14ac:dyDescent="0.2">
      <c r="BC25265" s="6"/>
    </row>
    <row r="25266" spans="55:55" hidden="1" x14ac:dyDescent="0.2">
      <c r="BC25266" s="6"/>
    </row>
    <row r="25267" spans="55:55" hidden="1" x14ac:dyDescent="0.2">
      <c r="BC25267" s="6"/>
    </row>
    <row r="25268" spans="55:55" hidden="1" x14ac:dyDescent="0.2">
      <c r="BC25268" s="6"/>
    </row>
    <row r="25269" spans="55:55" hidden="1" x14ac:dyDescent="0.2">
      <c r="BC25269" s="6"/>
    </row>
    <row r="25270" spans="55:55" hidden="1" x14ac:dyDescent="0.2">
      <c r="BC25270" s="6"/>
    </row>
    <row r="25271" spans="55:55" hidden="1" x14ac:dyDescent="0.2">
      <c r="BC25271" s="6"/>
    </row>
    <row r="25272" spans="55:55" hidden="1" x14ac:dyDescent="0.2">
      <c r="BC25272" s="6"/>
    </row>
    <row r="25273" spans="55:55" hidden="1" x14ac:dyDescent="0.2">
      <c r="BC25273" s="6"/>
    </row>
    <row r="25274" spans="55:55" hidden="1" x14ac:dyDescent="0.2">
      <c r="BC25274" s="6"/>
    </row>
    <row r="25275" spans="55:55" hidden="1" x14ac:dyDescent="0.2">
      <c r="BC25275" s="6"/>
    </row>
    <row r="25276" spans="55:55" hidden="1" x14ac:dyDescent="0.2">
      <c r="BC25276" s="6"/>
    </row>
    <row r="25277" spans="55:55" hidden="1" x14ac:dyDescent="0.2">
      <c r="BC25277" s="6"/>
    </row>
    <row r="25278" spans="55:55" hidden="1" x14ac:dyDescent="0.2">
      <c r="BC25278" s="6"/>
    </row>
    <row r="25279" spans="55:55" hidden="1" x14ac:dyDescent="0.2">
      <c r="BC25279" s="6"/>
    </row>
    <row r="25280" spans="55:55" hidden="1" x14ac:dyDescent="0.2">
      <c r="BC25280" s="6"/>
    </row>
    <row r="25281" spans="55:55" hidden="1" x14ac:dyDescent="0.2">
      <c r="BC25281" s="6"/>
    </row>
    <row r="25282" spans="55:55" hidden="1" x14ac:dyDescent="0.2">
      <c r="BC25282" s="6"/>
    </row>
    <row r="25283" spans="55:55" hidden="1" x14ac:dyDescent="0.2">
      <c r="BC25283" s="6"/>
    </row>
    <row r="25284" spans="55:55" hidden="1" x14ac:dyDescent="0.2">
      <c r="BC25284" s="6"/>
    </row>
    <row r="25285" spans="55:55" hidden="1" x14ac:dyDescent="0.2">
      <c r="BC25285" s="6"/>
    </row>
    <row r="25286" spans="55:55" hidden="1" x14ac:dyDescent="0.2">
      <c r="BC25286" s="6"/>
    </row>
    <row r="25287" spans="55:55" hidden="1" x14ac:dyDescent="0.2">
      <c r="BC25287" s="6"/>
    </row>
    <row r="25288" spans="55:55" hidden="1" x14ac:dyDescent="0.2">
      <c r="BC25288" s="6"/>
    </row>
    <row r="25289" spans="55:55" hidden="1" x14ac:dyDescent="0.2">
      <c r="BC25289" s="6"/>
    </row>
    <row r="25290" spans="55:55" hidden="1" x14ac:dyDescent="0.2">
      <c r="BC25290" s="6"/>
    </row>
    <row r="25291" spans="55:55" hidden="1" x14ac:dyDescent="0.2">
      <c r="BC25291" s="6"/>
    </row>
    <row r="25292" spans="55:55" hidden="1" x14ac:dyDescent="0.2">
      <c r="BC25292" s="6"/>
    </row>
    <row r="25293" spans="55:55" hidden="1" x14ac:dyDescent="0.2">
      <c r="BC25293" s="6"/>
    </row>
    <row r="25294" spans="55:55" hidden="1" x14ac:dyDescent="0.2">
      <c r="BC25294" s="6"/>
    </row>
    <row r="25295" spans="55:55" hidden="1" x14ac:dyDescent="0.2">
      <c r="BC25295" s="6"/>
    </row>
    <row r="25296" spans="55:55" hidden="1" x14ac:dyDescent="0.2">
      <c r="BC25296" s="6"/>
    </row>
    <row r="25297" spans="55:55" hidden="1" x14ac:dyDescent="0.2">
      <c r="BC25297" s="6"/>
    </row>
    <row r="25298" spans="55:55" hidden="1" x14ac:dyDescent="0.2">
      <c r="BC25298" s="6"/>
    </row>
    <row r="25299" spans="55:55" hidden="1" x14ac:dyDescent="0.2">
      <c r="BC25299" s="6"/>
    </row>
    <row r="25300" spans="55:55" hidden="1" x14ac:dyDescent="0.2">
      <c r="BC25300" s="6"/>
    </row>
    <row r="25301" spans="55:55" hidden="1" x14ac:dyDescent="0.2">
      <c r="BC25301" s="6"/>
    </row>
    <row r="25302" spans="55:55" hidden="1" x14ac:dyDescent="0.2">
      <c r="BC25302" s="6"/>
    </row>
    <row r="25303" spans="55:55" hidden="1" x14ac:dyDescent="0.2">
      <c r="BC25303" s="6"/>
    </row>
    <row r="25304" spans="55:55" hidden="1" x14ac:dyDescent="0.2">
      <c r="BC25304" s="6"/>
    </row>
    <row r="25305" spans="55:55" hidden="1" x14ac:dyDescent="0.2">
      <c r="BC25305" s="6"/>
    </row>
    <row r="25306" spans="55:55" hidden="1" x14ac:dyDescent="0.2">
      <c r="BC25306" s="6"/>
    </row>
    <row r="25307" spans="55:55" hidden="1" x14ac:dyDescent="0.2">
      <c r="BC25307" s="6"/>
    </row>
    <row r="25308" spans="55:55" hidden="1" x14ac:dyDescent="0.2">
      <c r="BC25308" s="6"/>
    </row>
    <row r="25309" spans="55:55" hidden="1" x14ac:dyDescent="0.2">
      <c r="BC25309" s="6"/>
    </row>
    <row r="25310" spans="55:55" hidden="1" x14ac:dyDescent="0.2">
      <c r="BC25310" s="6"/>
    </row>
    <row r="25311" spans="55:55" hidden="1" x14ac:dyDescent="0.2">
      <c r="BC25311" s="6"/>
    </row>
    <row r="25312" spans="55:55" hidden="1" x14ac:dyDescent="0.2">
      <c r="BC25312" s="6"/>
    </row>
    <row r="25313" spans="55:55" hidden="1" x14ac:dyDescent="0.2">
      <c r="BC25313" s="6"/>
    </row>
    <row r="25314" spans="55:55" hidden="1" x14ac:dyDescent="0.2">
      <c r="BC25314" s="6"/>
    </row>
    <row r="25315" spans="55:55" hidden="1" x14ac:dyDescent="0.2">
      <c r="BC25315" s="6"/>
    </row>
    <row r="25316" spans="55:55" hidden="1" x14ac:dyDescent="0.2">
      <c r="BC25316" s="6"/>
    </row>
    <row r="25317" spans="55:55" hidden="1" x14ac:dyDescent="0.2">
      <c r="BC25317" s="6"/>
    </row>
    <row r="25318" spans="55:55" hidden="1" x14ac:dyDescent="0.2">
      <c r="BC25318" s="6"/>
    </row>
    <row r="25319" spans="55:55" hidden="1" x14ac:dyDescent="0.2">
      <c r="BC25319" s="6"/>
    </row>
    <row r="25320" spans="55:55" hidden="1" x14ac:dyDescent="0.2">
      <c r="BC25320" s="6"/>
    </row>
    <row r="25321" spans="55:55" hidden="1" x14ac:dyDescent="0.2">
      <c r="BC25321" s="6"/>
    </row>
    <row r="25322" spans="55:55" hidden="1" x14ac:dyDescent="0.2">
      <c r="BC25322" s="6"/>
    </row>
    <row r="25323" spans="55:55" hidden="1" x14ac:dyDescent="0.2">
      <c r="BC25323" s="6"/>
    </row>
    <row r="25324" spans="55:55" hidden="1" x14ac:dyDescent="0.2">
      <c r="BC25324" s="6"/>
    </row>
    <row r="25325" spans="55:55" hidden="1" x14ac:dyDescent="0.2">
      <c r="BC25325" s="6"/>
    </row>
    <row r="25326" spans="55:55" hidden="1" x14ac:dyDescent="0.2">
      <c r="BC25326" s="6"/>
    </row>
    <row r="25327" spans="55:55" hidden="1" x14ac:dyDescent="0.2">
      <c r="BC25327" s="6"/>
    </row>
    <row r="25328" spans="55:55" hidden="1" x14ac:dyDescent="0.2">
      <c r="BC25328" s="6"/>
    </row>
    <row r="25329" spans="55:55" hidden="1" x14ac:dyDescent="0.2">
      <c r="BC25329" s="6"/>
    </row>
    <row r="25330" spans="55:55" hidden="1" x14ac:dyDescent="0.2">
      <c r="BC25330" s="6"/>
    </row>
    <row r="25331" spans="55:55" hidden="1" x14ac:dyDescent="0.2">
      <c r="BC25331" s="6"/>
    </row>
    <row r="25332" spans="55:55" hidden="1" x14ac:dyDescent="0.2">
      <c r="BC25332" s="6"/>
    </row>
    <row r="25333" spans="55:55" hidden="1" x14ac:dyDescent="0.2">
      <c r="BC25333" s="6"/>
    </row>
    <row r="25334" spans="55:55" hidden="1" x14ac:dyDescent="0.2">
      <c r="BC25334" s="6"/>
    </row>
    <row r="25335" spans="55:55" hidden="1" x14ac:dyDescent="0.2">
      <c r="BC25335" s="6"/>
    </row>
    <row r="25336" spans="55:55" hidden="1" x14ac:dyDescent="0.2">
      <c r="BC25336" s="6"/>
    </row>
    <row r="25337" spans="55:55" hidden="1" x14ac:dyDescent="0.2">
      <c r="BC25337" s="6"/>
    </row>
    <row r="25338" spans="55:55" hidden="1" x14ac:dyDescent="0.2">
      <c r="BC25338" s="6"/>
    </row>
    <row r="25339" spans="55:55" hidden="1" x14ac:dyDescent="0.2">
      <c r="BC25339" s="6"/>
    </row>
    <row r="25340" spans="55:55" hidden="1" x14ac:dyDescent="0.2">
      <c r="BC25340" s="6"/>
    </row>
    <row r="25341" spans="55:55" hidden="1" x14ac:dyDescent="0.2">
      <c r="BC25341" s="6"/>
    </row>
    <row r="25342" spans="55:55" hidden="1" x14ac:dyDescent="0.2">
      <c r="BC25342" s="6"/>
    </row>
    <row r="25343" spans="55:55" hidden="1" x14ac:dyDescent="0.2">
      <c r="BC25343" s="6"/>
    </row>
    <row r="25344" spans="55:55" hidden="1" x14ac:dyDescent="0.2">
      <c r="BC25344" s="6"/>
    </row>
    <row r="25345" spans="55:55" hidden="1" x14ac:dyDescent="0.2">
      <c r="BC25345" s="6"/>
    </row>
    <row r="25346" spans="55:55" hidden="1" x14ac:dyDescent="0.2">
      <c r="BC25346" s="6"/>
    </row>
    <row r="25347" spans="55:55" hidden="1" x14ac:dyDescent="0.2">
      <c r="BC25347" s="6"/>
    </row>
    <row r="25348" spans="55:55" hidden="1" x14ac:dyDescent="0.2">
      <c r="BC25348" s="6"/>
    </row>
    <row r="25349" spans="55:55" hidden="1" x14ac:dyDescent="0.2">
      <c r="BC25349" s="6"/>
    </row>
    <row r="25350" spans="55:55" hidden="1" x14ac:dyDescent="0.2">
      <c r="BC25350" s="6"/>
    </row>
    <row r="25351" spans="55:55" hidden="1" x14ac:dyDescent="0.2">
      <c r="BC25351" s="6"/>
    </row>
    <row r="25352" spans="55:55" hidden="1" x14ac:dyDescent="0.2">
      <c r="BC25352" s="6"/>
    </row>
    <row r="25353" spans="55:55" hidden="1" x14ac:dyDescent="0.2">
      <c r="BC25353" s="6"/>
    </row>
    <row r="25354" spans="55:55" hidden="1" x14ac:dyDescent="0.2">
      <c r="BC25354" s="6"/>
    </row>
    <row r="25355" spans="55:55" hidden="1" x14ac:dyDescent="0.2">
      <c r="BC25355" s="6"/>
    </row>
    <row r="25356" spans="55:55" hidden="1" x14ac:dyDescent="0.2">
      <c r="BC25356" s="6"/>
    </row>
    <row r="25357" spans="55:55" hidden="1" x14ac:dyDescent="0.2">
      <c r="BC25357" s="6"/>
    </row>
    <row r="25358" spans="55:55" hidden="1" x14ac:dyDescent="0.2">
      <c r="BC25358" s="6"/>
    </row>
    <row r="25359" spans="55:55" hidden="1" x14ac:dyDescent="0.2">
      <c r="BC25359" s="6"/>
    </row>
    <row r="25360" spans="55:55" hidden="1" x14ac:dyDescent="0.2">
      <c r="BC25360" s="6"/>
    </row>
    <row r="25361" spans="55:55" hidden="1" x14ac:dyDescent="0.2">
      <c r="BC25361" s="6"/>
    </row>
    <row r="25362" spans="55:55" hidden="1" x14ac:dyDescent="0.2">
      <c r="BC25362" s="6"/>
    </row>
    <row r="25363" spans="55:55" hidden="1" x14ac:dyDescent="0.2">
      <c r="BC25363" s="6"/>
    </row>
    <row r="25364" spans="55:55" hidden="1" x14ac:dyDescent="0.2">
      <c r="BC25364" s="6"/>
    </row>
    <row r="25365" spans="55:55" hidden="1" x14ac:dyDescent="0.2">
      <c r="BC25365" s="6"/>
    </row>
    <row r="25366" spans="55:55" hidden="1" x14ac:dyDescent="0.2">
      <c r="BC25366" s="6"/>
    </row>
    <row r="25367" spans="55:55" hidden="1" x14ac:dyDescent="0.2">
      <c r="BC25367" s="6"/>
    </row>
    <row r="25368" spans="55:55" hidden="1" x14ac:dyDescent="0.2">
      <c r="BC25368" s="6"/>
    </row>
    <row r="25369" spans="55:55" hidden="1" x14ac:dyDescent="0.2">
      <c r="BC25369" s="6"/>
    </row>
    <row r="25370" spans="55:55" hidden="1" x14ac:dyDescent="0.2">
      <c r="BC25370" s="6"/>
    </row>
    <row r="25371" spans="55:55" hidden="1" x14ac:dyDescent="0.2">
      <c r="BC25371" s="6"/>
    </row>
    <row r="25372" spans="55:55" hidden="1" x14ac:dyDescent="0.2">
      <c r="BC25372" s="6"/>
    </row>
    <row r="25373" spans="55:55" hidden="1" x14ac:dyDescent="0.2">
      <c r="BC25373" s="6"/>
    </row>
    <row r="25374" spans="55:55" hidden="1" x14ac:dyDescent="0.2">
      <c r="BC25374" s="6"/>
    </row>
    <row r="25375" spans="55:55" hidden="1" x14ac:dyDescent="0.2">
      <c r="BC25375" s="6"/>
    </row>
    <row r="25376" spans="55:55" hidden="1" x14ac:dyDescent="0.2">
      <c r="BC25376" s="6"/>
    </row>
    <row r="25377" spans="55:55" hidden="1" x14ac:dyDescent="0.2">
      <c r="BC25377" s="6"/>
    </row>
    <row r="25378" spans="55:55" hidden="1" x14ac:dyDescent="0.2">
      <c r="BC25378" s="6"/>
    </row>
    <row r="25379" spans="55:55" hidden="1" x14ac:dyDescent="0.2">
      <c r="BC25379" s="6"/>
    </row>
    <row r="25380" spans="55:55" hidden="1" x14ac:dyDescent="0.2">
      <c r="BC25380" s="6"/>
    </row>
    <row r="25381" spans="55:55" hidden="1" x14ac:dyDescent="0.2">
      <c r="BC25381" s="6"/>
    </row>
    <row r="25382" spans="55:55" hidden="1" x14ac:dyDescent="0.2">
      <c r="BC25382" s="6"/>
    </row>
    <row r="25383" spans="55:55" hidden="1" x14ac:dyDescent="0.2">
      <c r="BC25383" s="6"/>
    </row>
    <row r="25384" spans="55:55" hidden="1" x14ac:dyDescent="0.2">
      <c r="BC25384" s="6"/>
    </row>
    <row r="25385" spans="55:55" hidden="1" x14ac:dyDescent="0.2">
      <c r="BC25385" s="6"/>
    </row>
    <row r="25386" spans="55:55" hidden="1" x14ac:dyDescent="0.2">
      <c r="BC25386" s="6"/>
    </row>
    <row r="25387" spans="55:55" hidden="1" x14ac:dyDescent="0.2">
      <c r="BC25387" s="6"/>
    </row>
    <row r="25388" spans="55:55" hidden="1" x14ac:dyDescent="0.2">
      <c r="BC25388" s="6"/>
    </row>
    <row r="25389" spans="55:55" hidden="1" x14ac:dyDescent="0.2">
      <c r="BC25389" s="6"/>
    </row>
    <row r="25390" spans="55:55" hidden="1" x14ac:dyDescent="0.2">
      <c r="BC25390" s="6"/>
    </row>
    <row r="25391" spans="55:55" hidden="1" x14ac:dyDescent="0.2">
      <c r="BC25391" s="6"/>
    </row>
    <row r="25392" spans="55:55" hidden="1" x14ac:dyDescent="0.2">
      <c r="BC25392" s="6"/>
    </row>
    <row r="25393" spans="55:55" hidden="1" x14ac:dyDescent="0.2">
      <c r="BC25393" s="6"/>
    </row>
    <row r="25394" spans="55:55" hidden="1" x14ac:dyDescent="0.2">
      <c r="BC25394" s="6"/>
    </row>
    <row r="25395" spans="55:55" hidden="1" x14ac:dyDescent="0.2">
      <c r="BC25395" s="6"/>
    </row>
    <row r="25396" spans="55:55" hidden="1" x14ac:dyDescent="0.2">
      <c r="BC25396" s="6"/>
    </row>
    <row r="25397" spans="55:55" hidden="1" x14ac:dyDescent="0.2">
      <c r="BC25397" s="6"/>
    </row>
    <row r="25398" spans="55:55" hidden="1" x14ac:dyDescent="0.2">
      <c r="BC25398" s="6"/>
    </row>
    <row r="25399" spans="55:55" hidden="1" x14ac:dyDescent="0.2">
      <c r="BC25399" s="6"/>
    </row>
    <row r="25400" spans="55:55" hidden="1" x14ac:dyDescent="0.2">
      <c r="BC25400" s="6"/>
    </row>
    <row r="25401" spans="55:55" hidden="1" x14ac:dyDescent="0.2">
      <c r="BC25401" s="6"/>
    </row>
    <row r="25402" spans="55:55" hidden="1" x14ac:dyDescent="0.2">
      <c r="BC25402" s="6"/>
    </row>
    <row r="25403" spans="55:55" hidden="1" x14ac:dyDescent="0.2">
      <c r="BC25403" s="6"/>
    </row>
    <row r="25404" spans="55:55" hidden="1" x14ac:dyDescent="0.2">
      <c r="BC25404" s="6"/>
    </row>
    <row r="25405" spans="55:55" hidden="1" x14ac:dyDescent="0.2">
      <c r="BC25405" s="6"/>
    </row>
    <row r="25406" spans="55:55" hidden="1" x14ac:dyDescent="0.2">
      <c r="BC25406" s="6"/>
    </row>
    <row r="25407" spans="55:55" hidden="1" x14ac:dyDescent="0.2">
      <c r="BC25407" s="6"/>
    </row>
    <row r="25408" spans="55:55" hidden="1" x14ac:dyDescent="0.2">
      <c r="BC25408" s="6"/>
    </row>
    <row r="25409" spans="55:55" hidden="1" x14ac:dyDescent="0.2">
      <c r="BC25409" s="6"/>
    </row>
    <row r="25410" spans="55:55" hidden="1" x14ac:dyDescent="0.2">
      <c r="BC25410" s="6"/>
    </row>
    <row r="25411" spans="55:55" hidden="1" x14ac:dyDescent="0.2">
      <c r="BC25411" s="6"/>
    </row>
    <row r="25412" spans="55:55" hidden="1" x14ac:dyDescent="0.2">
      <c r="BC25412" s="6"/>
    </row>
    <row r="25413" spans="55:55" hidden="1" x14ac:dyDescent="0.2">
      <c r="BC25413" s="6"/>
    </row>
    <row r="25414" spans="55:55" hidden="1" x14ac:dyDescent="0.2">
      <c r="BC25414" s="6"/>
    </row>
    <row r="25415" spans="55:55" hidden="1" x14ac:dyDescent="0.2">
      <c r="BC25415" s="6"/>
    </row>
    <row r="25416" spans="55:55" hidden="1" x14ac:dyDescent="0.2">
      <c r="BC25416" s="6"/>
    </row>
    <row r="25417" spans="55:55" hidden="1" x14ac:dyDescent="0.2">
      <c r="BC25417" s="6"/>
    </row>
    <row r="25418" spans="55:55" hidden="1" x14ac:dyDescent="0.2">
      <c r="BC25418" s="6"/>
    </row>
    <row r="25419" spans="55:55" hidden="1" x14ac:dyDescent="0.2">
      <c r="BC25419" s="6"/>
    </row>
    <row r="25420" spans="55:55" hidden="1" x14ac:dyDescent="0.2">
      <c r="BC25420" s="6"/>
    </row>
    <row r="25421" spans="55:55" hidden="1" x14ac:dyDescent="0.2">
      <c r="BC25421" s="6"/>
    </row>
    <row r="25422" spans="55:55" hidden="1" x14ac:dyDescent="0.2">
      <c r="BC25422" s="6"/>
    </row>
    <row r="25423" spans="55:55" hidden="1" x14ac:dyDescent="0.2">
      <c r="BC25423" s="6"/>
    </row>
    <row r="25424" spans="55:55" hidden="1" x14ac:dyDescent="0.2">
      <c r="BC25424" s="6"/>
    </row>
    <row r="25425" spans="55:55" hidden="1" x14ac:dyDescent="0.2">
      <c r="BC25425" s="6"/>
    </row>
    <row r="25426" spans="55:55" hidden="1" x14ac:dyDescent="0.2">
      <c r="BC25426" s="6"/>
    </row>
    <row r="25427" spans="55:55" hidden="1" x14ac:dyDescent="0.2">
      <c r="BC25427" s="6"/>
    </row>
    <row r="25428" spans="55:55" hidden="1" x14ac:dyDescent="0.2">
      <c r="BC25428" s="6"/>
    </row>
    <row r="25429" spans="55:55" hidden="1" x14ac:dyDescent="0.2">
      <c r="BC25429" s="6"/>
    </row>
    <row r="25430" spans="55:55" hidden="1" x14ac:dyDescent="0.2">
      <c r="BC25430" s="6"/>
    </row>
    <row r="25431" spans="55:55" hidden="1" x14ac:dyDescent="0.2">
      <c r="BC25431" s="6"/>
    </row>
    <row r="25432" spans="55:55" hidden="1" x14ac:dyDescent="0.2">
      <c r="BC25432" s="6"/>
    </row>
    <row r="25433" spans="55:55" hidden="1" x14ac:dyDescent="0.2">
      <c r="BC25433" s="6"/>
    </row>
    <row r="25434" spans="55:55" hidden="1" x14ac:dyDescent="0.2">
      <c r="BC25434" s="6"/>
    </row>
    <row r="25435" spans="55:55" hidden="1" x14ac:dyDescent="0.2">
      <c r="BC25435" s="6"/>
    </row>
    <row r="25436" spans="55:55" hidden="1" x14ac:dyDescent="0.2">
      <c r="BC25436" s="6"/>
    </row>
    <row r="25437" spans="55:55" hidden="1" x14ac:dyDescent="0.2">
      <c r="BC25437" s="6"/>
    </row>
    <row r="25438" spans="55:55" hidden="1" x14ac:dyDescent="0.2">
      <c r="BC25438" s="6"/>
    </row>
    <row r="25439" spans="55:55" hidden="1" x14ac:dyDescent="0.2">
      <c r="BC25439" s="6"/>
    </row>
    <row r="25440" spans="55:55" hidden="1" x14ac:dyDescent="0.2">
      <c r="BC25440" s="6"/>
    </row>
    <row r="25441" spans="55:55" hidden="1" x14ac:dyDescent="0.2">
      <c r="BC25441" s="6"/>
    </row>
    <row r="25442" spans="55:55" hidden="1" x14ac:dyDescent="0.2">
      <c r="BC25442" s="6"/>
    </row>
    <row r="25443" spans="55:55" hidden="1" x14ac:dyDescent="0.2">
      <c r="BC25443" s="6"/>
    </row>
    <row r="25444" spans="55:55" hidden="1" x14ac:dyDescent="0.2">
      <c r="BC25444" s="6"/>
    </row>
    <row r="25445" spans="55:55" hidden="1" x14ac:dyDescent="0.2">
      <c r="BC25445" s="6"/>
    </row>
    <row r="25446" spans="55:55" hidden="1" x14ac:dyDescent="0.2">
      <c r="BC25446" s="6"/>
    </row>
    <row r="25447" spans="55:55" hidden="1" x14ac:dyDescent="0.2">
      <c r="BC25447" s="6"/>
    </row>
    <row r="25448" spans="55:55" hidden="1" x14ac:dyDescent="0.2">
      <c r="BC25448" s="6"/>
    </row>
    <row r="25449" spans="55:55" hidden="1" x14ac:dyDescent="0.2">
      <c r="BC25449" s="6"/>
    </row>
    <row r="25450" spans="55:55" hidden="1" x14ac:dyDescent="0.2">
      <c r="BC25450" s="6"/>
    </row>
    <row r="25451" spans="55:55" hidden="1" x14ac:dyDescent="0.2">
      <c r="BC25451" s="6"/>
    </row>
    <row r="25452" spans="55:55" hidden="1" x14ac:dyDescent="0.2">
      <c r="BC25452" s="6"/>
    </row>
    <row r="25453" spans="55:55" hidden="1" x14ac:dyDescent="0.2">
      <c r="BC25453" s="6"/>
    </row>
    <row r="25454" spans="55:55" hidden="1" x14ac:dyDescent="0.2">
      <c r="BC25454" s="6"/>
    </row>
    <row r="25455" spans="55:55" hidden="1" x14ac:dyDescent="0.2">
      <c r="BC25455" s="6"/>
    </row>
    <row r="25456" spans="55:55" hidden="1" x14ac:dyDescent="0.2">
      <c r="BC25456" s="6"/>
    </row>
    <row r="25457" spans="55:55" hidden="1" x14ac:dyDescent="0.2">
      <c r="BC25457" s="6"/>
    </row>
    <row r="25458" spans="55:55" hidden="1" x14ac:dyDescent="0.2">
      <c r="BC25458" s="6"/>
    </row>
    <row r="25459" spans="55:55" hidden="1" x14ac:dyDescent="0.2">
      <c r="BC25459" s="6"/>
    </row>
    <row r="25460" spans="55:55" hidden="1" x14ac:dyDescent="0.2">
      <c r="BC25460" s="6"/>
    </row>
    <row r="25461" spans="55:55" hidden="1" x14ac:dyDescent="0.2">
      <c r="BC25461" s="6"/>
    </row>
    <row r="25462" spans="55:55" hidden="1" x14ac:dyDescent="0.2">
      <c r="BC25462" s="6"/>
    </row>
    <row r="25463" spans="55:55" hidden="1" x14ac:dyDescent="0.2">
      <c r="BC25463" s="6"/>
    </row>
    <row r="25464" spans="55:55" hidden="1" x14ac:dyDescent="0.2">
      <c r="BC25464" s="6"/>
    </row>
    <row r="25465" spans="55:55" hidden="1" x14ac:dyDescent="0.2">
      <c r="BC25465" s="6"/>
    </row>
    <row r="25466" spans="55:55" hidden="1" x14ac:dyDescent="0.2">
      <c r="BC25466" s="6"/>
    </row>
    <row r="25467" spans="55:55" hidden="1" x14ac:dyDescent="0.2">
      <c r="BC25467" s="6"/>
    </row>
    <row r="25468" spans="55:55" hidden="1" x14ac:dyDescent="0.2">
      <c r="BC25468" s="6"/>
    </row>
    <row r="25469" spans="55:55" hidden="1" x14ac:dyDescent="0.2">
      <c r="BC25469" s="6"/>
    </row>
    <row r="25470" spans="55:55" hidden="1" x14ac:dyDescent="0.2">
      <c r="BC25470" s="6"/>
    </row>
    <row r="25471" spans="55:55" hidden="1" x14ac:dyDescent="0.2">
      <c r="BC25471" s="6"/>
    </row>
    <row r="25472" spans="55:55" hidden="1" x14ac:dyDescent="0.2">
      <c r="BC25472" s="6"/>
    </row>
    <row r="25473" spans="55:55" hidden="1" x14ac:dyDescent="0.2">
      <c r="BC25473" s="6"/>
    </row>
    <row r="25474" spans="55:55" hidden="1" x14ac:dyDescent="0.2">
      <c r="BC25474" s="6"/>
    </row>
    <row r="25475" spans="55:55" hidden="1" x14ac:dyDescent="0.2">
      <c r="BC25475" s="6"/>
    </row>
    <row r="25476" spans="55:55" hidden="1" x14ac:dyDescent="0.2">
      <c r="BC25476" s="6"/>
    </row>
    <row r="25477" spans="55:55" hidden="1" x14ac:dyDescent="0.2">
      <c r="BC25477" s="6"/>
    </row>
    <row r="25478" spans="55:55" hidden="1" x14ac:dyDescent="0.2">
      <c r="BC25478" s="6"/>
    </row>
    <row r="25479" spans="55:55" hidden="1" x14ac:dyDescent="0.2">
      <c r="BC25479" s="6"/>
    </row>
    <row r="25480" spans="55:55" hidden="1" x14ac:dyDescent="0.2">
      <c r="BC25480" s="6"/>
    </row>
    <row r="25481" spans="55:55" hidden="1" x14ac:dyDescent="0.2">
      <c r="BC25481" s="6"/>
    </row>
    <row r="25482" spans="55:55" hidden="1" x14ac:dyDescent="0.2">
      <c r="BC25482" s="6"/>
    </row>
    <row r="25483" spans="55:55" hidden="1" x14ac:dyDescent="0.2">
      <c r="BC25483" s="6"/>
    </row>
    <row r="25484" spans="55:55" hidden="1" x14ac:dyDescent="0.2">
      <c r="BC25484" s="6"/>
    </row>
    <row r="25485" spans="55:55" hidden="1" x14ac:dyDescent="0.2">
      <c r="BC25485" s="6"/>
    </row>
    <row r="25486" spans="55:55" hidden="1" x14ac:dyDescent="0.2">
      <c r="BC25486" s="6"/>
    </row>
    <row r="25487" spans="55:55" hidden="1" x14ac:dyDescent="0.2">
      <c r="BC25487" s="6"/>
    </row>
    <row r="25488" spans="55:55" hidden="1" x14ac:dyDescent="0.2">
      <c r="BC25488" s="6"/>
    </row>
    <row r="25489" spans="55:55" hidden="1" x14ac:dyDescent="0.2">
      <c r="BC25489" s="6"/>
    </row>
    <row r="25490" spans="55:55" hidden="1" x14ac:dyDescent="0.2">
      <c r="BC25490" s="6"/>
    </row>
    <row r="25491" spans="55:55" hidden="1" x14ac:dyDescent="0.2">
      <c r="BC25491" s="6"/>
    </row>
    <row r="25492" spans="55:55" hidden="1" x14ac:dyDescent="0.2">
      <c r="BC25492" s="6"/>
    </row>
    <row r="25493" spans="55:55" hidden="1" x14ac:dyDescent="0.2">
      <c r="BC25493" s="6"/>
    </row>
    <row r="25494" spans="55:55" hidden="1" x14ac:dyDescent="0.2">
      <c r="BC25494" s="6"/>
    </row>
    <row r="25495" spans="55:55" hidden="1" x14ac:dyDescent="0.2">
      <c r="BC25495" s="6"/>
    </row>
    <row r="25496" spans="55:55" hidden="1" x14ac:dyDescent="0.2">
      <c r="BC25496" s="6"/>
    </row>
    <row r="25497" spans="55:55" hidden="1" x14ac:dyDescent="0.2">
      <c r="BC25497" s="6"/>
    </row>
    <row r="25498" spans="55:55" hidden="1" x14ac:dyDescent="0.2">
      <c r="BC25498" s="6"/>
    </row>
    <row r="25499" spans="55:55" hidden="1" x14ac:dyDescent="0.2">
      <c r="BC25499" s="6"/>
    </row>
    <row r="25500" spans="55:55" hidden="1" x14ac:dyDescent="0.2">
      <c r="BC25500" s="6"/>
    </row>
    <row r="25501" spans="55:55" hidden="1" x14ac:dyDescent="0.2">
      <c r="BC25501" s="6"/>
    </row>
    <row r="25502" spans="55:55" hidden="1" x14ac:dyDescent="0.2">
      <c r="BC25502" s="6"/>
    </row>
    <row r="25503" spans="55:55" hidden="1" x14ac:dyDescent="0.2">
      <c r="BC25503" s="6"/>
    </row>
    <row r="25504" spans="55:55" hidden="1" x14ac:dyDescent="0.2">
      <c r="BC25504" s="6"/>
    </row>
    <row r="25505" spans="55:55" hidden="1" x14ac:dyDescent="0.2">
      <c r="BC25505" s="6"/>
    </row>
    <row r="25506" spans="55:55" hidden="1" x14ac:dyDescent="0.2">
      <c r="BC25506" s="6"/>
    </row>
    <row r="25507" spans="55:55" hidden="1" x14ac:dyDescent="0.2">
      <c r="BC25507" s="6"/>
    </row>
    <row r="25508" spans="55:55" hidden="1" x14ac:dyDescent="0.2">
      <c r="BC25508" s="6"/>
    </row>
    <row r="25509" spans="55:55" hidden="1" x14ac:dyDescent="0.2">
      <c r="BC25509" s="6"/>
    </row>
    <row r="25510" spans="55:55" hidden="1" x14ac:dyDescent="0.2">
      <c r="BC25510" s="6"/>
    </row>
    <row r="25511" spans="55:55" hidden="1" x14ac:dyDescent="0.2">
      <c r="BC25511" s="6"/>
    </row>
    <row r="25512" spans="55:55" hidden="1" x14ac:dyDescent="0.2">
      <c r="BC25512" s="6"/>
    </row>
    <row r="25513" spans="55:55" hidden="1" x14ac:dyDescent="0.2">
      <c r="BC25513" s="6"/>
    </row>
    <row r="25514" spans="55:55" hidden="1" x14ac:dyDescent="0.2">
      <c r="BC25514" s="6"/>
    </row>
    <row r="25515" spans="55:55" hidden="1" x14ac:dyDescent="0.2">
      <c r="BC25515" s="6"/>
    </row>
    <row r="25516" spans="55:55" hidden="1" x14ac:dyDescent="0.2">
      <c r="BC25516" s="6"/>
    </row>
    <row r="25517" spans="55:55" hidden="1" x14ac:dyDescent="0.2">
      <c r="BC25517" s="6"/>
    </row>
    <row r="25518" spans="55:55" hidden="1" x14ac:dyDescent="0.2">
      <c r="BC25518" s="6"/>
    </row>
    <row r="25519" spans="55:55" hidden="1" x14ac:dyDescent="0.2">
      <c r="BC25519" s="6"/>
    </row>
    <row r="25520" spans="55:55" hidden="1" x14ac:dyDescent="0.2">
      <c r="BC25520" s="6"/>
    </row>
    <row r="25521" spans="55:55" hidden="1" x14ac:dyDescent="0.2">
      <c r="BC25521" s="6"/>
    </row>
    <row r="25522" spans="55:55" hidden="1" x14ac:dyDescent="0.2">
      <c r="BC25522" s="6"/>
    </row>
    <row r="25523" spans="55:55" hidden="1" x14ac:dyDescent="0.2">
      <c r="BC25523" s="6"/>
    </row>
    <row r="25524" spans="55:55" hidden="1" x14ac:dyDescent="0.2">
      <c r="BC25524" s="6"/>
    </row>
    <row r="25525" spans="55:55" hidden="1" x14ac:dyDescent="0.2">
      <c r="BC25525" s="6"/>
    </row>
    <row r="25526" spans="55:55" hidden="1" x14ac:dyDescent="0.2">
      <c r="BC25526" s="6"/>
    </row>
    <row r="25527" spans="55:55" hidden="1" x14ac:dyDescent="0.2">
      <c r="BC25527" s="6"/>
    </row>
    <row r="25528" spans="55:55" hidden="1" x14ac:dyDescent="0.2">
      <c r="BC25528" s="6"/>
    </row>
    <row r="25529" spans="55:55" hidden="1" x14ac:dyDescent="0.2">
      <c r="BC25529" s="6"/>
    </row>
    <row r="25530" spans="55:55" hidden="1" x14ac:dyDescent="0.2">
      <c r="BC25530" s="6"/>
    </row>
    <row r="25531" spans="55:55" hidden="1" x14ac:dyDescent="0.2">
      <c r="BC25531" s="6"/>
    </row>
    <row r="25532" spans="55:55" hidden="1" x14ac:dyDescent="0.2">
      <c r="BC25532" s="6"/>
    </row>
    <row r="25533" spans="55:55" hidden="1" x14ac:dyDescent="0.2">
      <c r="BC25533" s="6"/>
    </row>
    <row r="25534" spans="55:55" hidden="1" x14ac:dyDescent="0.2">
      <c r="BC25534" s="6"/>
    </row>
    <row r="25535" spans="55:55" hidden="1" x14ac:dyDescent="0.2">
      <c r="BC25535" s="6"/>
    </row>
    <row r="25536" spans="55:55" hidden="1" x14ac:dyDescent="0.2">
      <c r="BC25536" s="6"/>
    </row>
    <row r="25537" spans="55:55" hidden="1" x14ac:dyDescent="0.2">
      <c r="BC25537" s="6"/>
    </row>
    <row r="25538" spans="55:55" hidden="1" x14ac:dyDescent="0.2">
      <c r="BC25538" s="6"/>
    </row>
    <row r="25539" spans="55:55" hidden="1" x14ac:dyDescent="0.2">
      <c r="BC25539" s="6"/>
    </row>
    <row r="25540" spans="55:55" hidden="1" x14ac:dyDescent="0.2">
      <c r="BC25540" s="6"/>
    </row>
    <row r="25541" spans="55:55" hidden="1" x14ac:dyDescent="0.2">
      <c r="BC25541" s="6"/>
    </row>
    <row r="25542" spans="55:55" hidden="1" x14ac:dyDescent="0.2">
      <c r="BC25542" s="6"/>
    </row>
    <row r="25543" spans="55:55" hidden="1" x14ac:dyDescent="0.2">
      <c r="BC25543" s="6"/>
    </row>
    <row r="25544" spans="55:55" hidden="1" x14ac:dyDescent="0.2">
      <c r="BC25544" s="6"/>
    </row>
    <row r="25545" spans="55:55" hidden="1" x14ac:dyDescent="0.2">
      <c r="BC25545" s="6"/>
    </row>
    <row r="25546" spans="55:55" hidden="1" x14ac:dyDescent="0.2">
      <c r="BC25546" s="6"/>
    </row>
    <row r="25547" spans="55:55" hidden="1" x14ac:dyDescent="0.2">
      <c r="BC25547" s="6"/>
    </row>
    <row r="25548" spans="55:55" hidden="1" x14ac:dyDescent="0.2">
      <c r="BC25548" s="6"/>
    </row>
    <row r="25549" spans="55:55" hidden="1" x14ac:dyDescent="0.2">
      <c r="BC25549" s="6"/>
    </row>
    <row r="25550" spans="55:55" hidden="1" x14ac:dyDescent="0.2">
      <c r="BC25550" s="6"/>
    </row>
    <row r="25551" spans="55:55" hidden="1" x14ac:dyDescent="0.2">
      <c r="BC25551" s="6"/>
    </row>
    <row r="25552" spans="55:55" hidden="1" x14ac:dyDescent="0.2">
      <c r="BC25552" s="6"/>
    </row>
    <row r="25553" spans="55:55" hidden="1" x14ac:dyDescent="0.2">
      <c r="BC25553" s="6"/>
    </row>
    <row r="25554" spans="55:55" hidden="1" x14ac:dyDescent="0.2">
      <c r="BC25554" s="6"/>
    </row>
    <row r="25555" spans="55:55" hidden="1" x14ac:dyDescent="0.2">
      <c r="BC25555" s="6"/>
    </row>
    <row r="25556" spans="55:55" hidden="1" x14ac:dyDescent="0.2">
      <c r="BC25556" s="6"/>
    </row>
    <row r="25557" spans="55:55" hidden="1" x14ac:dyDescent="0.2">
      <c r="BC25557" s="6"/>
    </row>
    <row r="25558" spans="55:55" hidden="1" x14ac:dyDescent="0.2">
      <c r="BC25558" s="6"/>
    </row>
    <row r="25559" spans="55:55" hidden="1" x14ac:dyDescent="0.2">
      <c r="BC25559" s="6"/>
    </row>
    <row r="25560" spans="55:55" hidden="1" x14ac:dyDescent="0.2">
      <c r="BC25560" s="6"/>
    </row>
    <row r="25561" spans="55:55" hidden="1" x14ac:dyDescent="0.2">
      <c r="BC25561" s="6"/>
    </row>
    <row r="25562" spans="55:55" hidden="1" x14ac:dyDescent="0.2">
      <c r="BC25562" s="6"/>
    </row>
    <row r="25563" spans="55:55" hidden="1" x14ac:dyDescent="0.2">
      <c r="BC25563" s="6"/>
    </row>
    <row r="25564" spans="55:55" hidden="1" x14ac:dyDescent="0.2">
      <c r="BC25564" s="6"/>
    </row>
    <row r="25565" spans="55:55" hidden="1" x14ac:dyDescent="0.2">
      <c r="BC25565" s="6"/>
    </row>
    <row r="25566" spans="55:55" hidden="1" x14ac:dyDescent="0.2">
      <c r="BC25566" s="6"/>
    </row>
    <row r="25567" spans="55:55" hidden="1" x14ac:dyDescent="0.2">
      <c r="BC25567" s="6"/>
    </row>
    <row r="25568" spans="55:55" hidden="1" x14ac:dyDescent="0.2">
      <c r="BC25568" s="6"/>
    </row>
    <row r="25569" spans="55:55" hidden="1" x14ac:dyDescent="0.2">
      <c r="BC25569" s="6"/>
    </row>
    <row r="25570" spans="55:55" hidden="1" x14ac:dyDescent="0.2">
      <c r="BC25570" s="6"/>
    </row>
    <row r="25571" spans="55:55" hidden="1" x14ac:dyDescent="0.2">
      <c r="BC25571" s="6"/>
    </row>
    <row r="25572" spans="55:55" hidden="1" x14ac:dyDescent="0.2">
      <c r="BC25572" s="6"/>
    </row>
    <row r="25573" spans="55:55" hidden="1" x14ac:dyDescent="0.2">
      <c r="BC25573" s="6"/>
    </row>
    <row r="25574" spans="55:55" hidden="1" x14ac:dyDescent="0.2">
      <c r="BC25574" s="6"/>
    </row>
    <row r="25575" spans="55:55" hidden="1" x14ac:dyDescent="0.2">
      <c r="BC25575" s="6"/>
    </row>
    <row r="25576" spans="55:55" hidden="1" x14ac:dyDescent="0.2">
      <c r="BC25576" s="6"/>
    </row>
    <row r="25577" spans="55:55" hidden="1" x14ac:dyDescent="0.2">
      <c r="BC25577" s="6"/>
    </row>
    <row r="25578" spans="55:55" hidden="1" x14ac:dyDescent="0.2">
      <c r="BC25578" s="6"/>
    </row>
    <row r="25579" spans="55:55" hidden="1" x14ac:dyDescent="0.2">
      <c r="BC25579" s="6"/>
    </row>
    <row r="25580" spans="55:55" hidden="1" x14ac:dyDescent="0.2">
      <c r="BC25580" s="6"/>
    </row>
    <row r="25581" spans="55:55" hidden="1" x14ac:dyDescent="0.2">
      <c r="BC25581" s="6"/>
    </row>
    <row r="25582" spans="55:55" hidden="1" x14ac:dyDescent="0.2">
      <c r="BC25582" s="6"/>
    </row>
    <row r="25583" spans="55:55" hidden="1" x14ac:dyDescent="0.2">
      <c r="BC25583" s="6"/>
    </row>
    <row r="25584" spans="55:55" hidden="1" x14ac:dyDescent="0.2">
      <c r="BC25584" s="6"/>
    </row>
    <row r="25585" spans="55:55" hidden="1" x14ac:dyDescent="0.2">
      <c r="BC25585" s="6"/>
    </row>
    <row r="25586" spans="55:55" hidden="1" x14ac:dyDescent="0.2">
      <c r="BC25586" s="6"/>
    </row>
    <row r="25587" spans="55:55" hidden="1" x14ac:dyDescent="0.2">
      <c r="BC25587" s="6"/>
    </row>
    <row r="25588" spans="55:55" hidden="1" x14ac:dyDescent="0.2">
      <c r="BC25588" s="6"/>
    </row>
    <row r="25589" spans="55:55" hidden="1" x14ac:dyDescent="0.2">
      <c r="BC25589" s="6"/>
    </row>
    <row r="25590" spans="55:55" hidden="1" x14ac:dyDescent="0.2">
      <c r="BC25590" s="6"/>
    </row>
    <row r="25591" spans="55:55" hidden="1" x14ac:dyDescent="0.2">
      <c r="BC25591" s="6"/>
    </row>
    <row r="25592" spans="55:55" hidden="1" x14ac:dyDescent="0.2">
      <c r="BC25592" s="6"/>
    </row>
    <row r="25593" spans="55:55" hidden="1" x14ac:dyDescent="0.2">
      <c r="BC25593" s="6"/>
    </row>
    <row r="25594" spans="55:55" hidden="1" x14ac:dyDescent="0.2">
      <c r="BC25594" s="6"/>
    </row>
    <row r="25595" spans="55:55" hidden="1" x14ac:dyDescent="0.2">
      <c r="BC25595" s="6"/>
    </row>
    <row r="25596" spans="55:55" hidden="1" x14ac:dyDescent="0.2">
      <c r="BC25596" s="6"/>
    </row>
    <row r="25597" spans="55:55" hidden="1" x14ac:dyDescent="0.2">
      <c r="BC25597" s="6"/>
    </row>
    <row r="25598" spans="55:55" hidden="1" x14ac:dyDescent="0.2">
      <c r="BC25598" s="6"/>
    </row>
    <row r="25599" spans="55:55" hidden="1" x14ac:dyDescent="0.2">
      <c r="BC25599" s="6"/>
    </row>
    <row r="25600" spans="55:55" hidden="1" x14ac:dyDescent="0.2">
      <c r="BC25600" s="6"/>
    </row>
    <row r="25601" spans="55:55" hidden="1" x14ac:dyDescent="0.2">
      <c r="BC25601" s="6"/>
    </row>
    <row r="25602" spans="55:55" hidden="1" x14ac:dyDescent="0.2">
      <c r="BC25602" s="6"/>
    </row>
    <row r="25603" spans="55:55" hidden="1" x14ac:dyDescent="0.2">
      <c r="BC25603" s="6"/>
    </row>
    <row r="25604" spans="55:55" hidden="1" x14ac:dyDescent="0.2">
      <c r="BC25604" s="6"/>
    </row>
    <row r="25605" spans="55:55" hidden="1" x14ac:dyDescent="0.2">
      <c r="BC25605" s="6"/>
    </row>
    <row r="25606" spans="55:55" hidden="1" x14ac:dyDescent="0.2">
      <c r="BC25606" s="6"/>
    </row>
    <row r="25607" spans="55:55" hidden="1" x14ac:dyDescent="0.2">
      <c r="BC25607" s="6"/>
    </row>
    <row r="25608" spans="55:55" hidden="1" x14ac:dyDescent="0.2">
      <c r="BC25608" s="6"/>
    </row>
    <row r="25609" spans="55:55" hidden="1" x14ac:dyDescent="0.2">
      <c r="BC25609" s="6"/>
    </row>
    <row r="25610" spans="55:55" hidden="1" x14ac:dyDescent="0.2">
      <c r="BC25610" s="6"/>
    </row>
    <row r="25611" spans="55:55" hidden="1" x14ac:dyDescent="0.2">
      <c r="BC25611" s="6"/>
    </row>
    <row r="25612" spans="55:55" hidden="1" x14ac:dyDescent="0.2">
      <c r="BC25612" s="6"/>
    </row>
    <row r="25613" spans="55:55" hidden="1" x14ac:dyDescent="0.2">
      <c r="BC25613" s="6"/>
    </row>
    <row r="25614" spans="55:55" hidden="1" x14ac:dyDescent="0.2">
      <c r="BC25614" s="6"/>
    </row>
    <row r="25615" spans="55:55" hidden="1" x14ac:dyDescent="0.2">
      <c r="BC25615" s="6"/>
    </row>
    <row r="25616" spans="55:55" hidden="1" x14ac:dyDescent="0.2">
      <c r="BC25616" s="6"/>
    </row>
    <row r="25617" spans="55:55" hidden="1" x14ac:dyDescent="0.2">
      <c r="BC25617" s="6"/>
    </row>
    <row r="25618" spans="55:55" hidden="1" x14ac:dyDescent="0.2">
      <c r="BC25618" s="6"/>
    </row>
    <row r="25619" spans="55:55" hidden="1" x14ac:dyDescent="0.2">
      <c r="BC25619" s="6"/>
    </row>
    <row r="25620" spans="55:55" hidden="1" x14ac:dyDescent="0.2">
      <c r="BC25620" s="6"/>
    </row>
    <row r="25621" spans="55:55" hidden="1" x14ac:dyDescent="0.2">
      <c r="BC25621" s="6"/>
    </row>
    <row r="25622" spans="55:55" hidden="1" x14ac:dyDescent="0.2">
      <c r="BC25622" s="6"/>
    </row>
    <row r="25623" spans="55:55" hidden="1" x14ac:dyDescent="0.2">
      <c r="BC25623" s="6"/>
    </row>
    <row r="25624" spans="55:55" hidden="1" x14ac:dyDescent="0.2">
      <c r="BC25624" s="6"/>
    </row>
    <row r="25625" spans="55:55" hidden="1" x14ac:dyDescent="0.2">
      <c r="BC25625" s="6"/>
    </row>
    <row r="25626" spans="55:55" hidden="1" x14ac:dyDescent="0.2">
      <c r="BC25626" s="6"/>
    </row>
    <row r="25627" spans="55:55" hidden="1" x14ac:dyDescent="0.2">
      <c r="BC25627" s="6"/>
    </row>
    <row r="25628" spans="55:55" hidden="1" x14ac:dyDescent="0.2">
      <c r="BC25628" s="6"/>
    </row>
    <row r="25629" spans="55:55" hidden="1" x14ac:dyDescent="0.2">
      <c r="BC25629" s="6"/>
    </row>
    <row r="25630" spans="55:55" hidden="1" x14ac:dyDescent="0.2">
      <c r="BC25630" s="6"/>
    </row>
    <row r="25631" spans="55:55" hidden="1" x14ac:dyDescent="0.2">
      <c r="BC25631" s="6"/>
    </row>
    <row r="25632" spans="55:55" hidden="1" x14ac:dyDescent="0.2">
      <c r="BC25632" s="6"/>
    </row>
    <row r="25633" spans="55:55" hidden="1" x14ac:dyDescent="0.2">
      <c r="BC25633" s="6"/>
    </row>
    <row r="25634" spans="55:55" hidden="1" x14ac:dyDescent="0.2">
      <c r="BC25634" s="6"/>
    </row>
    <row r="25635" spans="55:55" hidden="1" x14ac:dyDescent="0.2">
      <c r="BC25635" s="6"/>
    </row>
    <row r="25636" spans="55:55" hidden="1" x14ac:dyDescent="0.2">
      <c r="BC25636" s="6"/>
    </row>
    <row r="25637" spans="55:55" hidden="1" x14ac:dyDescent="0.2">
      <c r="BC25637" s="6"/>
    </row>
    <row r="25638" spans="55:55" hidden="1" x14ac:dyDescent="0.2">
      <c r="BC25638" s="6"/>
    </row>
    <row r="25639" spans="55:55" hidden="1" x14ac:dyDescent="0.2">
      <c r="BC25639" s="6"/>
    </row>
    <row r="25640" spans="55:55" hidden="1" x14ac:dyDescent="0.2">
      <c r="BC25640" s="6"/>
    </row>
    <row r="25641" spans="55:55" hidden="1" x14ac:dyDescent="0.2">
      <c r="BC25641" s="6"/>
    </row>
    <row r="25642" spans="55:55" hidden="1" x14ac:dyDescent="0.2">
      <c r="BC25642" s="6"/>
    </row>
    <row r="25643" spans="55:55" hidden="1" x14ac:dyDescent="0.2">
      <c r="BC25643" s="6"/>
    </row>
    <row r="25644" spans="55:55" hidden="1" x14ac:dyDescent="0.2">
      <c r="BC25644" s="6"/>
    </row>
    <row r="25645" spans="55:55" hidden="1" x14ac:dyDescent="0.2">
      <c r="BC25645" s="6"/>
    </row>
    <row r="25646" spans="55:55" hidden="1" x14ac:dyDescent="0.2">
      <c r="BC25646" s="6"/>
    </row>
    <row r="25647" spans="55:55" hidden="1" x14ac:dyDescent="0.2">
      <c r="BC25647" s="6"/>
    </row>
    <row r="25648" spans="55:55" hidden="1" x14ac:dyDescent="0.2">
      <c r="BC25648" s="6"/>
    </row>
    <row r="25649" spans="55:55" hidden="1" x14ac:dyDescent="0.2">
      <c r="BC25649" s="6"/>
    </row>
    <row r="25650" spans="55:55" hidden="1" x14ac:dyDescent="0.2">
      <c r="BC25650" s="6"/>
    </row>
    <row r="25651" spans="55:55" hidden="1" x14ac:dyDescent="0.2">
      <c r="BC25651" s="6"/>
    </row>
    <row r="25652" spans="55:55" hidden="1" x14ac:dyDescent="0.2">
      <c r="BC25652" s="6"/>
    </row>
    <row r="25653" spans="55:55" hidden="1" x14ac:dyDescent="0.2">
      <c r="BC25653" s="6"/>
    </row>
    <row r="25654" spans="55:55" hidden="1" x14ac:dyDescent="0.2">
      <c r="BC25654" s="6"/>
    </row>
    <row r="25655" spans="55:55" hidden="1" x14ac:dyDescent="0.2">
      <c r="BC25655" s="6"/>
    </row>
    <row r="25656" spans="55:55" hidden="1" x14ac:dyDescent="0.2">
      <c r="BC25656" s="6"/>
    </row>
    <row r="25657" spans="55:55" hidden="1" x14ac:dyDescent="0.2">
      <c r="BC25657" s="6"/>
    </row>
    <row r="25658" spans="55:55" hidden="1" x14ac:dyDescent="0.2">
      <c r="BC25658" s="6"/>
    </row>
    <row r="25659" spans="55:55" hidden="1" x14ac:dyDescent="0.2">
      <c r="BC25659" s="6"/>
    </row>
    <row r="25660" spans="55:55" hidden="1" x14ac:dyDescent="0.2">
      <c r="BC25660" s="6"/>
    </row>
    <row r="25661" spans="55:55" hidden="1" x14ac:dyDescent="0.2">
      <c r="BC25661" s="6"/>
    </row>
    <row r="25662" spans="55:55" hidden="1" x14ac:dyDescent="0.2">
      <c r="BC25662" s="6"/>
    </row>
    <row r="25663" spans="55:55" hidden="1" x14ac:dyDescent="0.2">
      <c r="BC25663" s="6"/>
    </row>
    <row r="25664" spans="55:55" hidden="1" x14ac:dyDescent="0.2">
      <c r="BC25664" s="6"/>
    </row>
    <row r="25665" spans="55:55" hidden="1" x14ac:dyDescent="0.2">
      <c r="BC25665" s="6"/>
    </row>
    <row r="25666" spans="55:55" hidden="1" x14ac:dyDescent="0.2">
      <c r="BC25666" s="6"/>
    </row>
    <row r="25667" spans="55:55" hidden="1" x14ac:dyDescent="0.2">
      <c r="BC25667" s="6"/>
    </row>
    <row r="25668" spans="55:55" hidden="1" x14ac:dyDescent="0.2">
      <c r="BC25668" s="6"/>
    </row>
    <row r="25669" spans="55:55" hidden="1" x14ac:dyDescent="0.2">
      <c r="BC25669" s="6"/>
    </row>
    <row r="25670" spans="55:55" hidden="1" x14ac:dyDescent="0.2">
      <c r="BC25670" s="6"/>
    </row>
    <row r="25671" spans="55:55" hidden="1" x14ac:dyDescent="0.2">
      <c r="BC25671" s="6"/>
    </row>
    <row r="25672" spans="55:55" hidden="1" x14ac:dyDescent="0.2">
      <c r="BC25672" s="6"/>
    </row>
    <row r="25673" spans="55:55" hidden="1" x14ac:dyDescent="0.2">
      <c r="BC25673" s="6"/>
    </row>
    <row r="25674" spans="55:55" hidden="1" x14ac:dyDescent="0.2">
      <c r="BC25674" s="6"/>
    </row>
    <row r="25675" spans="55:55" hidden="1" x14ac:dyDescent="0.2">
      <c r="BC25675" s="6"/>
    </row>
    <row r="25676" spans="55:55" hidden="1" x14ac:dyDescent="0.2">
      <c r="BC25676" s="6"/>
    </row>
    <row r="25677" spans="55:55" hidden="1" x14ac:dyDescent="0.2">
      <c r="BC25677" s="6"/>
    </row>
    <row r="25678" spans="55:55" hidden="1" x14ac:dyDescent="0.2">
      <c r="BC25678" s="6"/>
    </row>
    <row r="25679" spans="55:55" hidden="1" x14ac:dyDescent="0.2">
      <c r="BC25679" s="6"/>
    </row>
    <row r="25680" spans="55:55" hidden="1" x14ac:dyDescent="0.2">
      <c r="BC25680" s="6"/>
    </row>
    <row r="25681" spans="55:55" hidden="1" x14ac:dyDescent="0.2">
      <c r="BC25681" s="6"/>
    </row>
    <row r="25682" spans="55:55" hidden="1" x14ac:dyDescent="0.2">
      <c r="BC25682" s="6"/>
    </row>
    <row r="25683" spans="55:55" hidden="1" x14ac:dyDescent="0.2">
      <c r="BC25683" s="6"/>
    </row>
    <row r="25684" spans="55:55" hidden="1" x14ac:dyDescent="0.2">
      <c r="BC25684" s="6"/>
    </row>
    <row r="25685" spans="55:55" hidden="1" x14ac:dyDescent="0.2">
      <c r="BC25685" s="6"/>
    </row>
    <row r="25686" spans="55:55" hidden="1" x14ac:dyDescent="0.2">
      <c r="BC25686" s="6"/>
    </row>
    <row r="25687" spans="55:55" hidden="1" x14ac:dyDescent="0.2">
      <c r="BC25687" s="6"/>
    </row>
    <row r="25688" spans="55:55" hidden="1" x14ac:dyDescent="0.2">
      <c r="BC25688" s="6"/>
    </row>
    <row r="25689" spans="55:55" hidden="1" x14ac:dyDescent="0.2">
      <c r="BC25689" s="6"/>
    </row>
    <row r="25690" spans="55:55" hidden="1" x14ac:dyDescent="0.2">
      <c r="BC25690" s="6"/>
    </row>
    <row r="25691" spans="55:55" hidden="1" x14ac:dyDescent="0.2">
      <c r="BC25691" s="6"/>
    </row>
    <row r="25692" spans="55:55" hidden="1" x14ac:dyDescent="0.2">
      <c r="BC25692" s="6"/>
    </row>
    <row r="25693" spans="55:55" hidden="1" x14ac:dyDescent="0.2">
      <c r="BC25693" s="6"/>
    </row>
    <row r="25694" spans="55:55" hidden="1" x14ac:dyDescent="0.2">
      <c r="BC25694" s="6"/>
    </row>
    <row r="25695" spans="55:55" hidden="1" x14ac:dyDescent="0.2">
      <c r="BC25695" s="6"/>
    </row>
    <row r="25696" spans="55:55" hidden="1" x14ac:dyDescent="0.2">
      <c r="BC25696" s="6"/>
    </row>
    <row r="25697" spans="55:55" hidden="1" x14ac:dyDescent="0.2">
      <c r="BC25697" s="6"/>
    </row>
    <row r="25698" spans="55:55" hidden="1" x14ac:dyDescent="0.2">
      <c r="BC25698" s="6"/>
    </row>
    <row r="25699" spans="55:55" hidden="1" x14ac:dyDescent="0.2">
      <c r="BC25699" s="6"/>
    </row>
    <row r="25700" spans="55:55" hidden="1" x14ac:dyDescent="0.2">
      <c r="BC25700" s="6"/>
    </row>
    <row r="25701" spans="55:55" hidden="1" x14ac:dyDescent="0.2">
      <c r="BC25701" s="6"/>
    </row>
    <row r="25702" spans="55:55" hidden="1" x14ac:dyDescent="0.2">
      <c r="BC25702" s="6"/>
    </row>
    <row r="25703" spans="55:55" hidden="1" x14ac:dyDescent="0.2">
      <c r="BC25703" s="6"/>
    </row>
    <row r="25704" spans="55:55" hidden="1" x14ac:dyDescent="0.2">
      <c r="BC25704" s="6"/>
    </row>
    <row r="25705" spans="55:55" hidden="1" x14ac:dyDescent="0.2">
      <c r="BC25705" s="6"/>
    </row>
    <row r="25706" spans="55:55" hidden="1" x14ac:dyDescent="0.2">
      <c r="BC25706" s="6"/>
    </row>
    <row r="25707" spans="55:55" hidden="1" x14ac:dyDescent="0.2">
      <c r="BC25707" s="6"/>
    </row>
    <row r="25708" spans="55:55" hidden="1" x14ac:dyDescent="0.2">
      <c r="BC25708" s="6"/>
    </row>
    <row r="25709" spans="55:55" hidden="1" x14ac:dyDescent="0.2">
      <c r="BC25709" s="6"/>
    </row>
    <row r="25710" spans="55:55" hidden="1" x14ac:dyDescent="0.2">
      <c r="BC25710" s="6"/>
    </row>
    <row r="25711" spans="55:55" hidden="1" x14ac:dyDescent="0.2">
      <c r="BC25711" s="6"/>
    </row>
    <row r="25712" spans="55:55" hidden="1" x14ac:dyDescent="0.2">
      <c r="BC25712" s="6"/>
    </row>
    <row r="25713" spans="55:55" hidden="1" x14ac:dyDescent="0.2">
      <c r="BC25713" s="6"/>
    </row>
    <row r="25714" spans="55:55" hidden="1" x14ac:dyDescent="0.2">
      <c r="BC25714" s="6"/>
    </row>
    <row r="25715" spans="55:55" hidden="1" x14ac:dyDescent="0.2">
      <c r="BC25715" s="6"/>
    </row>
    <row r="25716" spans="55:55" hidden="1" x14ac:dyDescent="0.2">
      <c r="BC25716" s="6"/>
    </row>
    <row r="25717" spans="55:55" hidden="1" x14ac:dyDescent="0.2">
      <c r="BC25717" s="6"/>
    </row>
    <row r="25718" spans="55:55" hidden="1" x14ac:dyDescent="0.2">
      <c r="BC25718" s="6"/>
    </row>
    <row r="25719" spans="55:55" hidden="1" x14ac:dyDescent="0.2">
      <c r="BC25719" s="6"/>
    </row>
    <row r="25720" spans="55:55" hidden="1" x14ac:dyDescent="0.2">
      <c r="BC25720" s="6"/>
    </row>
    <row r="25721" spans="55:55" hidden="1" x14ac:dyDescent="0.2">
      <c r="BC25721" s="6"/>
    </row>
    <row r="25722" spans="55:55" hidden="1" x14ac:dyDescent="0.2">
      <c r="BC25722" s="6"/>
    </row>
    <row r="25723" spans="55:55" hidden="1" x14ac:dyDescent="0.2">
      <c r="BC25723" s="6"/>
    </row>
    <row r="25724" spans="55:55" hidden="1" x14ac:dyDescent="0.2">
      <c r="BC25724" s="6"/>
    </row>
    <row r="25725" spans="55:55" hidden="1" x14ac:dyDescent="0.2">
      <c r="BC25725" s="6"/>
    </row>
    <row r="25726" spans="55:55" hidden="1" x14ac:dyDescent="0.2">
      <c r="BC25726" s="6"/>
    </row>
    <row r="25727" spans="55:55" hidden="1" x14ac:dyDescent="0.2">
      <c r="BC25727" s="6"/>
    </row>
    <row r="25728" spans="55:55" hidden="1" x14ac:dyDescent="0.2">
      <c r="BC25728" s="6"/>
    </row>
    <row r="25729" spans="55:55" hidden="1" x14ac:dyDescent="0.2">
      <c r="BC25729" s="6"/>
    </row>
    <row r="25730" spans="55:55" hidden="1" x14ac:dyDescent="0.2">
      <c r="BC25730" s="6"/>
    </row>
    <row r="25731" spans="55:55" hidden="1" x14ac:dyDescent="0.2">
      <c r="BC25731" s="6"/>
    </row>
    <row r="25732" spans="55:55" hidden="1" x14ac:dyDescent="0.2">
      <c r="BC25732" s="6"/>
    </row>
    <row r="25733" spans="55:55" hidden="1" x14ac:dyDescent="0.2">
      <c r="BC25733" s="6"/>
    </row>
    <row r="25734" spans="55:55" hidden="1" x14ac:dyDescent="0.2">
      <c r="BC25734" s="6"/>
    </row>
    <row r="25735" spans="55:55" hidden="1" x14ac:dyDescent="0.2">
      <c r="BC25735" s="6"/>
    </row>
    <row r="25736" spans="55:55" hidden="1" x14ac:dyDescent="0.2">
      <c r="BC25736" s="6"/>
    </row>
    <row r="25737" spans="55:55" hidden="1" x14ac:dyDescent="0.2">
      <c r="BC25737" s="6"/>
    </row>
    <row r="25738" spans="55:55" hidden="1" x14ac:dyDescent="0.2">
      <c r="BC25738" s="6"/>
    </row>
    <row r="25739" spans="55:55" hidden="1" x14ac:dyDescent="0.2">
      <c r="BC25739" s="6"/>
    </row>
    <row r="25740" spans="55:55" hidden="1" x14ac:dyDescent="0.2">
      <c r="BC25740" s="6"/>
    </row>
    <row r="25741" spans="55:55" hidden="1" x14ac:dyDescent="0.2">
      <c r="BC25741" s="6"/>
    </row>
    <row r="25742" spans="55:55" hidden="1" x14ac:dyDescent="0.2">
      <c r="BC25742" s="6"/>
    </row>
    <row r="25743" spans="55:55" hidden="1" x14ac:dyDescent="0.2">
      <c r="BC25743" s="6"/>
    </row>
    <row r="25744" spans="55:55" hidden="1" x14ac:dyDescent="0.2">
      <c r="BC25744" s="6"/>
    </row>
    <row r="25745" spans="55:55" hidden="1" x14ac:dyDescent="0.2">
      <c r="BC25745" s="6"/>
    </row>
    <row r="25746" spans="55:55" hidden="1" x14ac:dyDescent="0.2">
      <c r="BC25746" s="6"/>
    </row>
    <row r="25747" spans="55:55" hidden="1" x14ac:dyDescent="0.2">
      <c r="BC25747" s="6"/>
    </row>
    <row r="25748" spans="55:55" hidden="1" x14ac:dyDescent="0.2">
      <c r="BC25748" s="6"/>
    </row>
    <row r="25749" spans="55:55" hidden="1" x14ac:dyDescent="0.2">
      <c r="BC25749" s="6"/>
    </row>
    <row r="25750" spans="55:55" hidden="1" x14ac:dyDescent="0.2">
      <c r="BC25750" s="6"/>
    </row>
    <row r="25751" spans="55:55" hidden="1" x14ac:dyDescent="0.2">
      <c r="BC25751" s="6"/>
    </row>
    <row r="25752" spans="55:55" hidden="1" x14ac:dyDescent="0.2">
      <c r="BC25752" s="6"/>
    </row>
    <row r="25753" spans="55:55" hidden="1" x14ac:dyDescent="0.2">
      <c r="BC25753" s="6"/>
    </row>
    <row r="25754" spans="55:55" hidden="1" x14ac:dyDescent="0.2">
      <c r="BC25754" s="6"/>
    </row>
    <row r="25755" spans="55:55" hidden="1" x14ac:dyDescent="0.2">
      <c r="BC25755" s="6"/>
    </row>
    <row r="25756" spans="55:55" hidden="1" x14ac:dyDescent="0.2">
      <c r="BC25756" s="6"/>
    </row>
    <row r="25757" spans="55:55" hidden="1" x14ac:dyDescent="0.2">
      <c r="BC25757" s="6"/>
    </row>
    <row r="25758" spans="55:55" hidden="1" x14ac:dyDescent="0.2">
      <c r="BC25758" s="6"/>
    </row>
    <row r="25759" spans="55:55" hidden="1" x14ac:dyDescent="0.2">
      <c r="BC25759" s="6"/>
    </row>
    <row r="25760" spans="55:55" hidden="1" x14ac:dyDescent="0.2">
      <c r="BC25760" s="6"/>
    </row>
    <row r="25761" spans="55:55" hidden="1" x14ac:dyDescent="0.2">
      <c r="BC25761" s="6"/>
    </row>
    <row r="25762" spans="55:55" hidden="1" x14ac:dyDescent="0.2">
      <c r="BC25762" s="6"/>
    </row>
    <row r="25763" spans="55:55" hidden="1" x14ac:dyDescent="0.2">
      <c r="BC25763" s="6"/>
    </row>
    <row r="25764" spans="55:55" hidden="1" x14ac:dyDescent="0.2">
      <c r="BC25764" s="6"/>
    </row>
    <row r="25765" spans="55:55" hidden="1" x14ac:dyDescent="0.2">
      <c r="BC25765" s="6"/>
    </row>
    <row r="25766" spans="55:55" hidden="1" x14ac:dyDescent="0.2">
      <c r="BC25766" s="6"/>
    </row>
    <row r="25767" spans="55:55" hidden="1" x14ac:dyDescent="0.2">
      <c r="BC25767" s="6"/>
    </row>
    <row r="25768" spans="55:55" hidden="1" x14ac:dyDescent="0.2">
      <c r="BC25768" s="6"/>
    </row>
    <row r="25769" spans="55:55" hidden="1" x14ac:dyDescent="0.2">
      <c r="BC25769" s="6"/>
    </row>
    <row r="25770" spans="55:55" hidden="1" x14ac:dyDescent="0.2">
      <c r="BC25770" s="6"/>
    </row>
    <row r="25771" spans="55:55" hidden="1" x14ac:dyDescent="0.2">
      <c r="BC25771" s="6"/>
    </row>
    <row r="25772" spans="55:55" hidden="1" x14ac:dyDescent="0.2">
      <c r="BC25772" s="6"/>
    </row>
    <row r="25773" spans="55:55" hidden="1" x14ac:dyDescent="0.2">
      <c r="BC25773" s="6"/>
    </row>
    <row r="25774" spans="55:55" hidden="1" x14ac:dyDescent="0.2">
      <c r="BC25774" s="6"/>
    </row>
    <row r="25775" spans="55:55" hidden="1" x14ac:dyDescent="0.2">
      <c r="BC25775" s="6"/>
    </row>
    <row r="25776" spans="55:55" hidden="1" x14ac:dyDescent="0.2">
      <c r="BC25776" s="6"/>
    </row>
    <row r="25777" spans="55:55" hidden="1" x14ac:dyDescent="0.2">
      <c r="BC25777" s="6"/>
    </row>
    <row r="25778" spans="55:55" hidden="1" x14ac:dyDescent="0.2">
      <c r="BC25778" s="6"/>
    </row>
    <row r="25779" spans="55:55" hidden="1" x14ac:dyDescent="0.2">
      <c r="BC25779" s="6"/>
    </row>
    <row r="25780" spans="55:55" hidden="1" x14ac:dyDescent="0.2">
      <c r="BC25780" s="6"/>
    </row>
    <row r="25781" spans="55:55" hidden="1" x14ac:dyDescent="0.2">
      <c r="BC25781" s="6"/>
    </row>
    <row r="25782" spans="55:55" hidden="1" x14ac:dyDescent="0.2">
      <c r="BC25782" s="6"/>
    </row>
    <row r="25783" spans="55:55" hidden="1" x14ac:dyDescent="0.2">
      <c r="BC25783" s="6"/>
    </row>
    <row r="25784" spans="55:55" hidden="1" x14ac:dyDescent="0.2">
      <c r="BC25784" s="6"/>
    </row>
    <row r="25785" spans="55:55" hidden="1" x14ac:dyDescent="0.2">
      <c r="BC25785" s="6"/>
    </row>
    <row r="25786" spans="55:55" hidden="1" x14ac:dyDescent="0.2">
      <c r="BC25786" s="6"/>
    </row>
    <row r="25787" spans="55:55" hidden="1" x14ac:dyDescent="0.2">
      <c r="BC25787" s="6"/>
    </row>
    <row r="25788" spans="55:55" hidden="1" x14ac:dyDescent="0.2">
      <c r="BC25788" s="6"/>
    </row>
    <row r="25789" spans="55:55" hidden="1" x14ac:dyDescent="0.2">
      <c r="BC25789" s="6"/>
    </row>
    <row r="25790" spans="55:55" hidden="1" x14ac:dyDescent="0.2">
      <c r="BC25790" s="6"/>
    </row>
    <row r="25791" spans="55:55" hidden="1" x14ac:dyDescent="0.2">
      <c r="BC25791" s="6"/>
    </row>
    <row r="25792" spans="55:55" hidden="1" x14ac:dyDescent="0.2">
      <c r="BC25792" s="6"/>
    </row>
    <row r="25793" spans="55:55" hidden="1" x14ac:dyDescent="0.2">
      <c r="BC25793" s="6"/>
    </row>
    <row r="25794" spans="55:55" hidden="1" x14ac:dyDescent="0.2">
      <c r="BC25794" s="6"/>
    </row>
    <row r="25795" spans="55:55" hidden="1" x14ac:dyDescent="0.2">
      <c r="BC25795" s="6"/>
    </row>
    <row r="25796" spans="55:55" hidden="1" x14ac:dyDescent="0.2">
      <c r="BC25796" s="6"/>
    </row>
    <row r="25797" spans="55:55" hidden="1" x14ac:dyDescent="0.2">
      <c r="BC25797" s="6"/>
    </row>
    <row r="25798" spans="55:55" hidden="1" x14ac:dyDescent="0.2">
      <c r="BC25798" s="6"/>
    </row>
    <row r="25799" spans="55:55" hidden="1" x14ac:dyDescent="0.2">
      <c r="BC25799" s="6"/>
    </row>
    <row r="25800" spans="55:55" hidden="1" x14ac:dyDescent="0.2">
      <c r="BC25800" s="6"/>
    </row>
    <row r="25801" spans="55:55" hidden="1" x14ac:dyDescent="0.2">
      <c r="BC25801" s="6"/>
    </row>
    <row r="25802" spans="55:55" hidden="1" x14ac:dyDescent="0.2">
      <c r="BC25802" s="6"/>
    </row>
    <row r="25803" spans="55:55" hidden="1" x14ac:dyDescent="0.2">
      <c r="BC25803" s="6"/>
    </row>
    <row r="25804" spans="55:55" hidden="1" x14ac:dyDescent="0.2">
      <c r="BC25804" s="6"/>
    </row>
    <row r="25805" spans="55:55" hidden="1" x14ac:dyDescent="0.2">
      <c r="BC25805" s="6"/>
    </row>
    <row r="25806" spans="55:55" hidden="1" x14ac:dyDescent="0.2">
      <c r="BC25806" s="6"/>
    </row>
    <row r="25807" spans="55:55" hidden="1" x14ac:dyDescent="0.2">
      <c r="BC25807" s="6"/>
    </row>
    <row r="25808" spans="55:55" hidden="1" x14ac:dyDescent="0.2">
      <c r="BC25808" s="6"/>
    </row>
    <row r="25809" spans="55:55" hidden="1" x14ac:dyDescent="0.2">
      <c r="BC25809" s="6"/>
    </row>
    <row r="25810" spans="55:55" hidden="1" x14ac:dyDescent="0.2">
      <c r="BC25810" s="6"/>
    </row>
    <row r="25811" spans="55:55" hidden="1" x14ac:dyDescent="0.2">
      <c r="BC25811" s="6"/>
    </row>
    <row r="25812" spans="55:55" hidden="1" x14ac:dyDescent="0.2">
      <c r="BC25812" s="6"/>
    </row>
    <row r="25813" spans="55:55" hidden="1" x14ac:dyDescent="0.2">
      <c r="BC25813" s="6"/>
    </row>
    <row r="25814" spans="55:55" hidden="1" x14ac:dyDescent="0.2">
      <c r="BC25814" s="6"/>
    </row>
    <row r="25815" spans="55:55" hidden="1" x14ac:dyDescent="0.2">
      <c r="BC25815" s="6"/>
    </row>
    <row r="25816" spans="55:55" hidden="1" x14ac:dyDescent="0.2">
      <c r="BC25816" s="6"/>
    </row>
    <row r="25817" spans="55:55" hidden="1" x14ac:dyDescent="0.2">
      <c r="BC25817" s="6"/>
    </row>
    <row r="25818" spans="55:55" hidden="1" x14ac:dyDescent="0.2">
      <c r="BC25818" s="6"/>
    </row>
    <row r="25819" spans="55:55" hidden="1" x14ac:dyDescent="0.2">
      <c r="BC25819" s="6"/>
    </row>
    <row r="25820" spans="55:55" hidden="1" x14ac:dyDescent="0.2">
      <c r="BC25820" s="6"/>
    </row>
    <row r="25821" spans="55:55" hidden="1" x14ac:dyDescent="0.2">
      <c r="BC25821" s="6"/>
    </row>
    <row r="25822" spans="55:55" hidden="1" x14ac:dyDescent="0.2">
      <c r="BC25822" s="6"/>
    </row>
    <row r="25823" spans="55:55" hidden="1" x14ac:dyDescent="0.2">
      <c r="BC25823" s="6"/>
    </row>
    <row r="25824" spans="55:55" hidden="1" x14ac:dyDescent="0.2">
      <c r="BC25824" s="6"/>
    </row>
    <row r="25825" spans="55:55" hidden="1" x14ac:dyDescent="0.2">
      <c r="BC25825" s="6"/>
    </row>
    <row r="25826" spans="55:55" hidden="1" x14ac:dyDescent="0.2">
      <c r="BC25826" s="6"/>
    </row>
    <row r="25827" spans="55:55" hidden="1" x14ac:dyDescent="0.2">
      <c r="BC25827" s="6"/>
    </row>
    <row r="25828" spans="55:55" hidden="1" x14ac:dyDescent="0.2">
      <c r="BC25828" s="6"/>
    </row>
    <row r="25829" spans="55:55" hidden="1" x14ac:dyDescent="0.2">
      <c r="BC25829" s="6"/>
    </row>
    <row r="25830" spans="55:55" hidden="1" x14ac:dyDescent="0.2">
      <c r="BC25830" s="6"/>
    </row>
    <row r="25831" spans="55:55" hidden="1" x14ac:dyDescent="0.2">
      <c r="BC25831" s="6"/>
    </row>
    <row r="25832" spans="55:55" hidden="1" x14ac:dyDescent="0.2">
      <c r="BC25832" s="6"/>
    </row>
    <row r="25833" spans="55:55" hidden="1" x14ac:dyDescent="0.2">
      <c r="BC25833" s="6"/>
    </row>
    <row r="25834" spans="55:55" hidden="1" x14ac:dyDescent="0.2">
      <c r="BC25834" s="6"/>
    </row>
    <row r="25835" spans="55:55" hidden="1" x14ac:dyDescent="0.2">
      <c r="BC25835" s="6"/>
    </row>
    <row r="25836" spans="55:55" hidden="1" x14ac:dyDescent="0.2">
      <c r="BC25836" s="6"/>
    </row>
    <row r="25837" spans="55:55" hidden="1" x14ac:dyDescent="0.2">
      <c r="BC25837" s="6"/>
    </row>
    <row r="25838" spans="55:55" hidden="1" x14ac:dyDescent="0.2">
      <c r="BC25838" s="6"/>
    </row>
    <row r="25839" spans="55:55" hidden="1" x14ac:dyDescent="0.2">
      <c r="BC25839" s="6"/>
    </row>
    <row r="25840" spans="55:55" hidden="1" x14ac:dyDescent="0.2">
      <c r="BC25840" s="6"/>
    </row>
    <row r="25841" spans="55:55" hidden="1" x14ac:dyDescent="0.2">
      <c r="BC25841" s="6"/>
    </row>
    <row r="25842" spans="55:55" hidden="1" x14ac:dyDescent="0.2">
      <c r="BC25842" s="6"/>
    </row>
    <row r="25843" spans="55:55" hidden="1" x14ac:dyDescent="0.2">
      <c r="BC25843" s="6"/>
    </row>
    <row r="25844" spans="55:55" hidden="1" x14ac:dyDescent="0.2">
      <c r="BC25844" s="6"/>
    </row>
    <row r="25845" spans="55:55" hidden="1" x14ac:dyDescent="0.2">
      <c r="BC25845" s="6"/>
    </row>
    <row r="25846" spans="55:55" hidden="1" x14ac:dyDescent="0.2">
      <c r="BC25846" s="6"/>
    </row>
    <row r="25847" spans="55:55" hidden="1" x14ac:dyDescent="0.2">
      <c r="BC25847" s="6"/>
    </row>
    <row r="25848" spans="55:55" hidden="1" x14ac:dyDescent="0.2">
      <c r="BC25848" s="6"/>
    </row>
    <row r="25849" spans="55:55" hidden="1" x14ac:dyDescent="0.2">
      <c r="BC25849" s="6"/>
    </row>
    <row r="25850" spans="55:55" hidden="1" x14ac:dyDescent="0.2">
      <c r="BC25850" s="6"/>
    </row>
    <row r="25851" spans="55:55" hidden="1" x14ac:dyDescent="0.2">
      <c r="BC25851" s="6"/>
    </row>
    <row r="25852" spans="55:55" hidden="1" x14ac:dyDescent="0.2">
      <c r="BC25852" s="6"/>
    </row>
    <row r="25853" spans="55:55" hidden="1" x14ac:dyDescent="0.2">
      <c r="BC25853" s="6"/>
    </row>
    <row r="25854" spans="55:55" hidden="1" x14ac:dyDescent="0.2">
      <c r="BC25854" s="6"/>
    </row>
    <row r="25855" spans="55:55" hidden="1" x14ac:dyDescent="0.2">
      <c r="BC25855" s="6"/>
    </row>
    <row r="25856" spans="55:55" hidden="1" x14ac:dyDescent="0.2">
      <c r="BC25856" s="6"/>
    </row>
    <row r="25857" spans="55:55" hidden="1" x14ac:dyDescent="0.2">
      <c r="BC25857" s="6"/>
    </row>
    <row r="25858" spans="55:55" hidden="1" x14ac:dyDescent="0.2">
      <c r="BC25858" s="6"/>
    </row>
    <row r="25859" spans="55:55" hidden="1" x14ac:dyDescent="0.2">
      <c r="BC25859" s="6"/>
    </row>
    <row r="25860" spans="55:55" hidden="1" x14ac:dyDescent="0.2">
      <c r="BC25860" s="6"/>
    </row>
    <row r="25861" spans="55:55" hidden="1" x14ac:dyDescent="0.2">
      <c r="BC25861" s="6"/>
    </row>
    <row r="25862" spans="55:55" hidden="1" x14ac:dyDescent="0.2">
      <c r="BC25862" s="6"/>
    </row>
    <row r="25863" spans="55:55" hidden="1" x14ac:dyDescent="0.2">
      <c r="BC25863" s="6"/>
    </row>
    <row r="25864" spans="55:55" hidden="1" x14ac:dyDescent="0.2">
      <c r="BC25864" s="6"/>
    </row>
    <row r="25865" spans="55:55" hidden="1" x14ac:dyDescent="0.2">
      <c r="BC25865" s="6"/>
    </row>
    <row r="25866" spans="55:55" hidden="1" x14ac:dyDescent="0.2">
      <c r="BC25866" s="6"/>
    </row>
    <row r="25867" spans="55:55" hidden="1" x14ac:dyDescent="0.2">
      <c r="BC25867" s="6"/>
    </row>
    <row r="25868" spans="55:55" hidden="1" x14ac:dyDescent="0.2">
      <c r="BC25868" s="6"/>
    </row>
    <row r="25869" spans="55:55" hidden="1" x14ac:dyDescent="0.2">
      <c r="BC25869" s="6"/>
    </row>
    <row r="25870" spans="55:55" hidden="1" x14ac:dyDescent="0.2">
      <c r="BC25870" s="6"/>
    </row>
    <row r="25871" spans="55:55" hidden="1" x14ac:dyDescent="0.2">
      <c r="BC25871" s="6"/>
    </row>
    <row r="25872" spans="55:55" hidden="1" x14ac:dyDescent="0.2">
      <c r="BC25872" s="6"/>
    </row>
    <row r="25873" spans="55:55" hidden="1" x14ac:dyDescent="0.2">
      <c r="BC25873" s="6"/>
    </row>
    <row r="25874" spans="55:55" hidden="1" x14ac:dyDescent="0.2">
      <c r="BC25874" s="6"/>
    </row>
    <row r="25875" spans="55:55" hidden="1" x14ac:dyDescent="0.2">
      <c r="BC25875" s="6"/>
    </row>
    <row r="25876" spans="55:55" hidden="1" x14ac:dyDescent="0.2">
      <c r="BC25876" s="6"/>
    </row>
    <row r="25877" spans="55:55" hidden="1" x14ac:dyDescent="0.2">
      <c r="BC25877" s="6"/>
    </row>
    <row r="25878" spans="55:55" hidden="1" x14ac:dyDescent="0.2">
      <c r="BC25878" s="6"/>
    </row>
    <row r="25879" spans="55:55" hidden="1" x14ac:dyDescent="0.2">
      <c r="BC25879" s="6"/>
    </row>
    <row r="25880" spans="55:55" hidden="1" x14ac:dyDescent="0.2">
      <c r="BC25880" s="6"/>
    </row>
    <row r="25881" spans="55:55" hidden="1" x14ac:dyDescent="0.2">
      <c r="BC25881" s="6"/>
    </row>
    <row r="25882" spans="55:55" hidden="1" x14ac:dyDescent="0.2">
      <c r="BC25882" s="6"/>
    </row>
    <row r="25883" spans="55:55" hidden="1" x14ac:dyDescent="0.2">
      <c r="BC25883" s="6"/>
    </row>
    <row r="25884" spans="55:55" hidden="1" x14ac:dyDescent="0.2">
      <c r="BC25884" s="6"/>
    </row>
    <row r="25885" spans="55:55" hidden="1" x14ac:dyDescent="0.2">
      <c r="BC25885" s="6"/>
    </row>
    <row r="25886" spans="55:55" hidden="1" x14ac:dyDescent="0.2">
      <c r="BC25886" s="6"/>
    </row>
    <row r="25887" spans="55:55" hidden="1" x14ac:dyDescent="0.2">
      <c r="BC25887" s="6"/>
    </row>
    <row r="25888" spans="55:55" hidden="1" x14ac:dyDescent="0.2">
      <c r="BC25888" s="6"/>
    </row>
    <row r="25889" spans="55:55" hidden="1" x14ac:dyDescent="0.2">
      <c r="BC25889" s="6"/>
    </row>
    <row r="25890" spans="55:55" hidden="1" x14ac:dyDescent="0.2">
      <c r="BC25890" s="6"/>
    </row>
    <row r="25891" spans="55:55" hidden="1" x14ac:dyDescent="0.2">
      <c r="BC25891" s="6"/>
    </row>
    <row r="25892" spans="55:55" hidden="1" x14ac:dyDescent="0.2">
      <c r="BC25892" s="6"/>
    </row>
    <row r="25893" spans="55:55" hidden="1" x14ac:dyDescent="0.2">
      <c r="BC25893" s="6"/>
    </row>
    <row r="25894" spans="55:55" hidden="1" x14ac:dyDescent="0.2">
      <c r="BC25894" s="6"/>
    </row>
    <row r="25895" spans="55:55" hidden="1" x14ac:dyDescent="0.2">
      <c r="BC25895" s="6"/>
    </row>
    <row r="25896" spans="55:55" hidden="1" x14ac:dyDescent="0.2">
      <c r="BC25896" s="6"/>
    </row>
    <row r="25897" spans="55:55" hidden="1" x14ac:dyDescent="0.2">
      <c r="BC25897" s="6"/>
    </row>
    <row r="25898" spans="55:55" hidden="1" x14ac:dyDescent="0.2">
      <c r="BC25898" s="6"/>
    </row>
    <row r="25899" spans="55:55" hidden="1" x14ac:dyDescent="0.2">
      <c r="BC25899" s="6"/>
    </row>
    <row r="25900" spans="55:55" hidden="1" x14ac:dyDescent="0.2">
      <c r="BC25900" s="6"/>
    </row>
    <row r="25901" spans="55:55" hidden="1" x14ac:dyDescent="0.2">
      <c r="BC25901" s="6"/>
    </row>
    <row r="25902" spans="55:55" hidden="1" x14ac:dyDescent="0.2">
      <c r="BC25902" s="6"/>
    </row>
    <row r="25903" spans="55:55" hidden="1" x14ac:dyDescent="0.2">
      <c r="BC25903" s="6"/>
    </row>
    <row r="25904" spans="55:55" hidden="1" x14ac:dyDescent="0.2">
      <c r="BC25904" s="6"/>
    </row>
    <row r="25905" spans="55:55" hidden="1" x14ac:dyDescent="0.2">
      <c r="BC25905" s="6"/>
    </row>
    <row r="25906" spans="55:55" hidden="1" x14ac:dyDescent="0.2">
      <c r="BC25906" s="6"/>
    </row>
    <row r="25907" spans="55:55" hidden="1" x14ac:dyDescent="0.2">
      <c r="BC25907" s="6"/>
    </row>
    <row r="25908" spans="55:55" hidden="1" x14ac:dyDescent="0.2">
      <c r="BC25908" s="6"/>
    </row>
    <row r="25909" spans="55:55" hidden="1" x14ac:dyDescent="0.2">
      <c r="BC25909" s="6"/>
    </row>
    <row r="25910" spans="55:55" hidden="1" x14ac:dyDescent="0.2">
      <c r="BC25910" s="6"/>
    </row>
    <row r="25911" spans="55:55" hidden="1" x14ac:dyDescent="0.2">
      <c r="BC25911" s="6"/>
    </row>
    <row r="25912" spans="55:55" hidden="1" x14ac:dyDescent="0.2">
      <c r="BC25912" s="6"/>
    </row>
    <row r="25913" spans="55:55" hidden="1" x14ac:dyDescent="0.2">
      <c r="BC25913" s="6"/>
    </row>
    <row r="25914" spans="55:55" hidden="1" x14ac:dyDescent="0.2">
      <c r="BC25914" s="6"/>
    </row>
    <row r="25915" spans="55:55" hidden="1" x14ac:dyDescent="0.2">
      <c r="BC25915" s="6"/>
    </row>
    <row r="25916" spans="55:55" hidden="1" x14ac:dyDescent="0.2">
      <c r="BC25916" s="6"/>
    </row>
    <row r="25917" spans="55:55" hidden="1" x14ac:dyDescent="0.2">
      <c r="BC25917" s="6"/>
    </row>
    <row r="25918" spans="55:55" hidden="1" x14ac:dyDescent="0.2">
      <c r="BC25918" s="6"/>
    </row>
    <row r="25919" spans="55:55" hidden="1" x14ac:dyDescent="0.2">
      <c r="BC25919" s="6"/>
    </row>
    <row r="25920" spans="55:55" hidden="1" x14ac:dyDescent="0.2">
      <c r="BC25920" s="6"/>
    </row>
    <row r="25921" spans="55:55" hidden="1" x14ac:dyDescent="0.2">
      <c r="BC25921" s="6"/>
    </row>
    <row r="25922" spans="55:55" hidden="1" x14ac:dyDescent="0.2">
      <c r="BC25922" s="6"/>
    </row>
    <row r="25923" spans="55:55" hidden="1" x14ac:dyDescent="0.2">
      <c r="BC25923" s="6"/>
    </row>
    <row r="25924" spans="55:55" hidden="1" x14ac:dyDescent="0.2">
      <c r="BC25924" s="6"/>
    </row>
    <row r="25925" spans="55:55" hidden="1" x14ac:dyDescent="0.2">
      <c r="BC25925" s="6"/>
    </row>
    <row r="25926" spans="55:55" hidden="1" x14ac:dyDescent="0.2">
      <c r="BC25926" s="6"/>
    </row>
    <row r="25927" spans="55:55" hidden="1" x14ac:dyDescent="0.2">
      <c r="BC25927" s="6"/>
    </row>
    <row r="25928" spans="55:55" hidden="1" x14ac:dyDescent="0.2">
      <c r="BC25928" s="6"/>
    </row>
    <row r="25929" spans="55:55" hidden="1" x14ac:dyDescent="0.2">
      <c r="BC25929" s="6"/>
    </row>
    <row r="25930" spans="55:55" hidden="1" x14ac:dyDescent="0.2">
      <c r="BC25930" s="6"/>
    </row>
    <row r="25931" spans="55:55" hidden="1" x14ac:dyDescent="0.2">
      <c r="BC25931" s="6"/>
    </row>
    <row r="25932" spans="55:55" hidden="1" x14ac:dyDescent="0.2">
      <c r="BC25932" s="6"/>
    </row>
    <row r="25933" spans="55:55" hidden="1" x14ac:dyDescent="0.2">
      <c r="BC25933" s="6"/>
    </row>
    <row r="25934" spans="55:55" hidden="1" x14ac:dyDescent="0.2">
      <c r="BC25934" s="6"/>
    </row>
    <row r="25935" spans="55:55" hidden="1" x14ac:dyDescent="0.2">
      <c r="BC25935" s="6"/>
    </row>
    <row r="25936" spans="55:55" hidden="1" x14ac:dyDescent="0.2">
      <c r="BC25936" s="6"/>
    </row>
    <row r="25937" spans="55:55" hidden="1" x14ac:dyDescent="0.2">
      <c r="BC25937" s="6"/>
    </row>
    <row r="25938" spans="55:55" hidden="1" x14ac:dyDescent="0.2">
      <c r="BC25938" s="6"/>
    </row>
    <row r="25939" spans="55:55" hidden="1" x14ac:dyDescent="0.2">
      <c r="BC25939" s="6"/>
    </row>
    <row r="25940" spans="55:55" hidden="1" x14ac:dyDescent="0.2">
      <c r="BC25940" s="6"/>
    </row>
    <row r="25941" spans="55:55" hidden="1" x14ac:dyDescent="0.2">
      <c r="BC25941" s="6"/>
    </row>
    <row r="25942" spans="55:55" hidden="1" x14ac:dyDescent="0.2">
      <c r="BC25942" s="6"/>
    </row>
    <row r="25943" spans="55:55" hidden="1" x14ac:dyDescent="0.2">
      <c r="BC25943" s="6"/>
    </row>
    <row r="25944" spans="55:55" hidden="1" x14ac:dyDescent="0.2">
      <c r="BC25944" s="6"/>
    </row>
    <row r="25945" spans="55:55" hidden="1" x14ac:dyDescent="0.2">
      <c r="BC25945" s="6"/>
    </row>
    <row r="25946" spans="55:55" hidden="1" x14ac:dyDescent="0.2">
      <c r="BC25946" s="6"/>
    </row>
    <row r="25947" spans="55:55" hidden="1" x14ac:dyDescent="0.2">
      <c r="BC25947" s="6"/>
    </row>
    <row r="25948" spans="55:55" hidden="1" x14ac:dyDescent="0.2">
      <c r="BC25948" s="6"/>
    </row>
    <row r="25949" spans="55:55" hidden="1" x14ac:dyDescent="0.2">
      <c r="BC25949" s="6"/>
    </row>
    <row r="25950" spans="55:55" hidden="1" x14ac:dyDescent="0.2">
      <c r="BC25950" s="6"/>
    </row>
    <row r="25951" spans="55:55" hidden="1" x14ac:dyDescent="0.2">
      <c r="BC25951" s="6"/>
    </row>
    <row r="25952" spans="55:55" hidden="1" x14ac:dyDescent="0.2">
      <c r="BC25952" s="6"/>
    </row>
    <row r="25953" spans="55:55" hidden="1" x14ac:dyDescent="0.2">
      <c r="BC25953" s="6"/>
    </row>
    <row r="25954" spans="55:55" hidden="1" x14ac:dyDescent="0.2">
      <c r="BC25954" s="6"/>
    </row>
    <row r="25955" spans="55:55" hidden="1" x14ac:dyDescent="0.2">
      <c r="BC25955" s="6"/>
    </row>
    <row r="25956" spans="55:55" hidden="1" x14ac:dyDescent="0.2">
      <c r="BC25956" s="6"/>
    </row>
    <row r="25957" spans="55:55" hidden="1" x14ac:dyDescent="0.2">
      <c r="BC25957" s="6"/>
    </row>
    <row r="25958" spans="55:55" hidden="1" x14ac:dyDescent="0.2">
      <c r="BC25958" s="6"/>
    </row>
    <row r="25959" spans="55:55" hidden="1" x14ac:dyDescent="0.2">
      <c r="BC25959" s="6"/>
    </row>
    <row r="25960" spans="55:55" hidden="1" x14ac:dyDescent="0.2">
      <c r="BC25960" s="6"/>
    </row>
    <row r="25961" spans="55:55" hidden="1" x14ac:dyDescent="0.2">
      <c r="BC25961" s="6"/>
    </row>
    <row r="25962" spans="55:55" hidden="1" x14ac:dyDescent="0.2">
      <c r="BC25962" s="6"/>
    </row>
    <row r="25963" spans="55:55" hidden="1" x14ac:dyDescent="0.2">
      <c r="BC25963" s="6"/>
    </row>
    <row r="25964" spans="55:55" hidden="1" x14ac:dyDescent="0.2">
      <c r="BC25964" s="6"/>
    </row>
    <row r="25965" spans="55:55" hidden="1" x14ac:dyDescent="0.2">
      <c r="BC25965" s="6"/>
    </row>
    <row r="25966" spans="55:55" hidden="1" x14ac:dyDescent="0.2">
      <c r="BC25966" s="6"/>
    </row>
    <row r="25967" spans="55:55" hidden="1" x14ac:dyDescent="0.2">
      <c r="BC25967" s="6"/>
    </row>
    <row r="25968" spans="55:55" hidden="1" x14ac:dyDescent="0.2">
      <c r="BC25968" s="6"/>
    </row>
    <row r="25969" spans="55:55" hidden="1" x14ac:dyDescent="0.2">
      <c r="BC25969" s="6"/>
    </row>
    <row r="25970" spans="55:55" hidden="1" x14ac:dyDescent="0.2">
      <c r="BC25970" s="6"/>
    </row>
    <row r="25971" spans="55:55" hidden="1" x14ac:dyDescent="0.2">
      <c r="BC25971" s="6"/>
    </row>
    <row r="25972" spans="55:55" hidden="1" x14ac:dyDescent="0.2">
      <c r="BC25972" s="6"/>
    </row>
    <row r="25973" spans="55:55" hidden="1" x14ac:dyDescent="0.2">
      <c r="BC25973" s="6"/>
    </row>
    <row r="25974" spans="55:55" hidden="1" x14ac:dyDescent="0.2">
      <c r="BC25974" s="6"/>
    </row>
    <row r="25975" spans="55:55" hidden="1" x14ac:dyDescent="0.2">
      <c r="BC25975" s="6"/>
    </row>
    <row r="25976" spans="55:55" hidden="1" x14ac:dyDescent="0.2">
      <c r="BC25976" s="6"/>
    </row>
    <row r="25977" spans="55:55" hidden="1" x14ac:dyDescent="0.2">
      <c r="BC25977" s="6"/>
    </row>
    <row r="25978" spans="55:55" hidden="1" x14ac:dyDescent="0.2">
      <c r="BC25978" s="6"/>
    </row>
    <row r="25979" spans="55:55" hidden="1" x14ac:dyDescent="0.2">
      <c r="BC25979" s="6"/>
    </row>
    <row r="25980" spans="55:55" hidden="1" x14ac:dyDescent="0.2">
      <c r="BC25980" s="6"/>
    </row>
    <row r="25981" spans="55:55" hidden="1" x14ac:dyDescent="0.2">
      <c r="BC25981" s="6"/>
    </row>
    <row r="25982" spans="55:55" hidden="1" x14ac:dyDescent="0.2">
      <c r="BC25982" s="6"/>
    </row>
    <row r="25983" spans="55:55" hidden="1" x14ac:dyDescent="0.2">
      <c r="BC25983" s="6"/>
    </row>
    <row r="25984" spans="55:55" hidden="1" x14ac:dyDescent="0.2">
      <c r="BC25984" s="6"/>
    </row>
    <row r="25985" spans="55:55" hidden="1" x14ac:dyDescent="0.2">
      <c r="BC25985" s="6"/>
    </row>
    <row r="25986" spans="55:55" hidden="1" x14ac:dyDescent="0.2">
      <c r="BC25986" s="6"/>
    </row>
    <row r="25987" spans="55:55" hidden="1" x14ac:dyDescent="0.2">
      <c r="BC25987" s="6"/>
    </row>
    <row r="25988" spans="55:55" hidden="1" x14ac:dyDescent="0.2">
      <c r="BC25988" s="6"/>
    </row>
    <row r="25989" spans="55:55" hidden="1" x14ac:dyDescent="0.2">
      <c r="BC25989" s="6"/>
    </row>
    <row r="25990" spans="55:55" hidden="1" x14ac:dyDescent="0.2">
      <c r="BC25990" s="6"/>
    </row>
    <row r="25991" spans="55:55" hidden="1" x14ac:dyDescent="0.2">
      <c r="BC25991" s="6"/>
    </row>
    <row r="25992" spans="55:55" hidden="1" x14ac:dyDescent="0.2">
      <c r="BC25992" s="6"/>
    </row>
    <row r="25993" spans="55:55" hidden="1" x14ac:dyDescent="0.2">
      <c r="BC25993" s="6"/>
    </row>
    <row r="25994" spans="55:55" hidden="1" x14ac:dyDescent="0.2">
      <c r="BC25994" s="6"/>
    </row>
    <row r="25995" spans="55:55" hidden="1" x14ac:dyDescent="0.2">
      <c r="BC25995" s="6"/>
    </row>
    <row r="25996" spans="55:55" hidden="1" x14ac:dyDescent="0.2">
      <c r="BC25996" s="6"/>
    </row>
    <row r="25997" spans="55:55" hidden="1" x14ac:dyDescent="0.2">
      <c r="BC25997" s="6"/>
    </row>
    <row r="25998" spans="55:55" hidden="1" x14ac:dyDescent="0.2">
      <c r="BC25998" s="6"/>
    </row>
    <row r="25999" spans="55:55" hidden="1" x14ac:dyDescent="0.2">
      <c r="BC25999" s="6"/>
    </row>
    <row r="26000" spans="55:55" hidden="1" x14ac:dyDescent="0.2">
      <c r="BC26000" s="6"/>
    </row>
    <row r="26001" spans="55:55" hidden="1" x14ac:dyDescent="0.2">
      <c r="BC26001" s="6"/>
    </row>
    <row r="26002" spans="55:55" hidden="1" x14ac:dyDescent="0.2">
      <c r="BC26002" s="6"/>
    </row>
    <row r="26003" spans="55:55" hidden="1" x14ac:dyDescent="0.2">
      <c r="BC26003" s="6"/>
    </row>
    <row r="26004" spans="55:55" hidden="1" x14ac:dyDescent="0.2">
      <c r="BC26004" s="6"/>
    </row>
    <row r="26005" spans="55:55" hidden="1" x14ac:dyDescent="0.2">
      <c r="BC26005" s="6"/>
    </row>
    <row r="26006" spans="55:55" hidden="1" x14ac:dyDescent="0.2">
      <c r="BC26006" s="6"/>
    </row>
    <row r="26007" spans="55:55" hidden="1" x14ac:dyDescent="0.2">
      <c r="BC26007" s="6"/>
    </row>
    <row r="26008" spans="55:55" hidden="1" x14ac:dyDescent="0.2">
      <c r="BC26008" s="6"/>
    </row>
    <row r="26009" spans="55:55" hidden="1" x14ac:dyDescent="0.2">
      <c r="BC26009" s="6"/>
    </row>
    <row r="26010" spans="55:55" hidden="1" x14ac:dyDescent="0.2">
      <c r="BC26010" s="6"/>
    </row>
    <row r="26011" spans="55:55" hidden="1" x14ac:dyDescent="0.2">
      <c r="BC26011" s="6"/>
    </row>
    <row r="26012" spans="55:55" hidden="1" x14ac:dyDescent="0.2">
      <c r="BC26012" s="6"/>
    </row>
    <row r="26013" spans="55:55" hidden="1" x14ac:dyDescent="0.2">
      <c r="BC26013" s="6"/>
    </row>
    <row r="26014" spans="55:55" hidden="1" x14ac:dyDescent="0.2">
      <c r="BC26014" s="6"/>
    </row>
    <row r="26015" spans="55:55" hidden="1" x14ac:dyDescent="0.2">
      <c r="BC26015" s="6"/>
    </row>
    <row r="26016" spans="55:55" hidden="1" x14ac:dyDescent="0.2">
      <c r="BC26016" s="6"/>
    </row>
    <row r="26017" spans="55:55" hidden="1" x14ac:dyDescent="0.2">
      <c r="BC26017" s="6"/>
    </row>
    <row r="26018" spans="55:55" hidden="1" x14ac:dyDescent="0.2">
      <c r="BC26018" s="6"/>
    </row>
    <row r="26019" spans="55:55" hidden="1" x14ac:dyDescent="0.2">
      <c r="BC26019" s="6"/>
    </row>
    <row r="26020" spans="55:55" hidden="1" x14ac:dyDescent="0.2">
      <c r="BC26020" s="6"/>
    </row>
    <row r="26021" spans="55:55" hidden="1" x14ac:dyDescent="0.2">
      <c r="BC26021" s="6"/>
    </row>
    <row r="26022" spans="55:55" hidden="1" x14ac:dyDescent="0.2">
      <c r="BC26022" s="6"/>
    </row>
    <row r="26023" spans="55:55" hidden="1" x14ac:dyDescent="0.2">
      <c r="BC26023" s="6"/>
    </row>
    <row r="26024" spans="55:55" hidden="1" x14ac:dyDescent="0.2">
      <c r="BC26024" s="6"/>
    </row>
    <row r="26025" spans="55:55" hidden="1" x14ac:dyDescent="0.2">
      <c r="BC26025" s="6"/>
    </row>
    <row r="26026" spans="55:55" hidden="1" x14ac:dyDescent="0.2">
      <c r="BC26026" s="6"/>
    </row>
    <row r="26027" spans="55:55" hidden="1" x14ac:dyDescent="0.2">
      <c r="BC26027" s="6"/>
    </row>
    <row r="26028" spans="55:55" hidden="1" x14ac:dyDescent="0.2">
      <c r="BC26028" s="6"/>
    </row>
    <row r="26029" spans="55:55" hidden="1" x14ac:dyDescent="0.2">
      <c r="BC26029" s="6"/>
    </row>
    <row r="26030" spans="55:55" hidden="1" x14ac:dyDescent="0.2">
      <c r="BC26030" s="6"/>
    </row>
    <row r="26031" spans="55:55" hidden="1" x14ac:dyDescent="0.2">
      <c r="BC26031" s="6"/>
    </row>
    <row r="26032" spans="55:55" hidden="1" x14ac:dyDescent="0.2">
      <c r="BC26032" s="6"/>
    </row>
    <row r="26033" spans="55:55" hidden="1" x14ac:dyDescent="0.2">
      <c r="BC26033" s="6"/>
    </row>
    <row r="26034" spans="55:55" hidden="1" x14ac:dyDescent="0.2">
      <c r="BC26034" s="6"/>
    </row>
    <row r="26035" spans="55:55" hidden="1" x14ac:dyDescent="0.2">
      <c r="BC26035" s="6"/>
    </row>
    <row r="26036" spans="55:55" hidden="1" x14ac:dyDescent="0.2">
      <c r="BC26036" s="6"/>
    </row>
    <row r="26037" spans="55:55" hidden="1" x14ac:dyDescent="0.2">
      <c r="BC26037" s="6"/>
    </row>
    <row r="26038" spans="55:55" hidden="1" x14ac:dyDescent="0.2">
      <c r="BC26038" s="6"/>
    </row>
    <row r="26039" spans="55:55" hidden="1" x14ac:dyDescent="0.2">
      <c r="BC26039" s="6"/>
    </row>
    <row r="26040" spans="55:55" hidden="1" x14ac:dyDescent="0.2">
      <c r="BC26040" s="6"/>
    </row>
    <row r="26041" spans="55:55" hidden="1" x14ac:dyDescent="0.2">
      <c r="BC26041" s="6"/>
    </row>
    <row r="26042" spans="55:55" hidden="1" x14ac:dyDescent="0.2">
      <c r="BC26042" s="6"/>
    </row>
    <row r="26043" spans="55:55" hidden="1" x14ac:dyDescent="0.2">
      <c r="BC26043" s="6"/>
    </row>
    <row r="26044" spans="55:55" hidden="1" x14ac:dyDescent="0.2">
      <c r="BC26044" s="6"/>
    </row>
    <row r="26045" spans="55:55" hidden="1" x14ac:dyDescent="0.2">
      <c r="BC26045" s="6"/>
    </row>
    <row r="26046" spans="55:55" hidden="1" x14ac:dyDescent="0.2">
      <c r="BC26046" s="6"/>
    </row>
    <row r="26047" spans="55:55" hidden="1" x14ac:dyDescent="0.2">
      <c r="BC26047" s="6"/>
    </row>
    <row r="26048" spans="55:55" hidden="1" x14ac:dyDescent="0.2">
      <c r="BC26048" s="6"/>
    </row>
    <row r="26049" spans="55:55" hidden="1" x14ac:dyDescent="0.2">
      <c r="BC26049" s="6"/>
    </row>
    <row r="26050" spans="55:55" hidden="1" x14ac:dyDescent="0.2">
      <c r="BC26050" s="6"/>
    </row>
    <row r="26051" spans="55:55" hidden="1" x14ac:dyDescent="0.2">
      <c r="BC26051" s="6"/>
    </row>
    <row r="26052" spans="55:55" hidden="1" x14ac:dyDescent="0.2">
      <c r="BC26052" s="6"/>
    </row>
    <row r="26053" spans="55:55" hidden="1" x14ac:dyDescent="0.2">
      <c r="BC26053" s="6"/>
    </row>
    <row r="26054" spans="55:55" hidden="1" x14ac:dyDescent="0.2">
      <c r="BC26054" s="6"/>
    </row>
    <row r="26055" spans="55:55" hidden="1" x14ac:dyDescent="0.2">
      <c r="BC26055" s="6"/>
    </row>
    <row r="26056" spans="55:55" hidden="1" x14ac:dyDescent="0.2">
      <c r="BC26056" s="6"/>
    </row>
    <row r="26057" spans="55:55" hidden="1" x14ac:dyDescent="0.2">
      <c r="BC26057" s="6"/>
    </row>
    <row r="26058" spans="55:55" hidden="1" x14ac:dyDescent="0.2">
      <c r="BC26058" s="6"/>
    </row>
    <row r="26059" spans="55:55" hidden="1" x14ac:dyDescent="0.2">
      <c r="BC26059" s="6"/>
    </row>
    <row r="26060" spans="55:55" hidden="1" x14ac:dyDescent="0.2">
      <c r="BC26060" s="6"/>
    </row>
    <row r="26061" spans="55:55" hidden="1" x14ac:dyDescent="0.2">
      <c r="BC26061" s="6"/>
    </row>
    <row r="26062" spans="55:55" hidden="1" x14ac:dyDescent="0.2">
      <c r="BC26062" s="6"/>
    </row>
    <row r="26063" spans="55:55" hidden="1" x14ac:dyDescent="0.2">
      <c r="BC26063" s="6"/>
    </row>
    <row r="26064" spans="55:55" hidden="1" x14ac:dyDescent="0.2">
      <c r="BC26064" s="6"/>
    </row>
    <row r="26065" spans="55:55" hidden="1" x14ac:dyDescent="0.2">
      <c r="BC26065" s="6"/>
    </row>
    <row r="26066" spans="55:55" hidden="1" x14ac:dyDescent="0.2">
      <c r="BC26066" s="6"/>
    </row>
    <row r="26067" spans="55:55" hidden="1" x14ac:dyDescent="0.2">
      <c r="BC26067" s="6"/>
    </row>
    <row r="26068" spans="55:55" hidden="1" x14ac:dyDescent="0.2">
      <c r="BC26068" s="6"/>
    </row>
    <row r="26069" spans="55:55" hidden="1" x14ac:dyDescent="0.2">
      <c r="BC26069" s="6"/>
    </row>
    <row r="26070" spans="55:55" hidden="1" x14ac:dyDescent="0.2">
      <c r="BC26070" s="6"/>
    </row>
    <row r="26071" spans="55:55" hidden="1" x14ac:dyDescent="0.2">
      <c r="BC26071" s="6"/>
    </row>
    <row r="26072" spans="55:55" hidden="1" x14ac:dyDescent="0.2">
      <c r="BC26072" s="6"/>
    </row>
    <row r="26073" spans="55:55" hidden="1" x14ac:dyDescent="0.2">
      <c r="BC26073" s="6"/>
    </row>
    <row r="26074" spans="55:55" hidden="1" x14ac:dyDescent="0.2">
      <c r="BC26074" s="6"/>
    </row>
    <row r="26075" spans="55:55" hidden="1" x14ac:dyDescent="0.2">
      <c r="BC26075" s="6"/>
    </row>
    <row r="26076" spans="55:55" hidden="1" x14ac:dyDescent="0.2">
      <c r="BC26076" s="6"/>
    </row>
    <row r="26077" spans="55:55" hidden="1" x14ac:dyDescent="0.2">
      <c r="BC26077" s="6"/>
    </row>
    <row r="26078" spans="55:55" hidden="1" x14ac:dyDescent="0.2">
      <c r="BC26078" s="6"/>
    </row>
    <row r="26079" spans="55:55" hidden="1" x14ac:dyDescent="0.2">
      <c r="BC26079" s="6"/>
    </row>
    <row r="26080" spans="55:55" hidden="1" x14ac:dyDescent="0.2">
      <c r="BC26080" s="6"/>
    </row>
    <row r="26081" spans="55:55" hidden="1" x14ac:dyDescent="0.2">
      <c r="BC26081" s="6"/>
    </row>
    <row r="26082" spans="55:55" hidden="1" x14ac:dyDescent="0.2">
      <c r="BC26082" s="6"/>
    </row>
    <row r="26083" spans="55:55" hidden="1" x14ac:dyDescent="0.2">
      <c r="BC26083" s="6"/>
    </row>
    <row r="26084" spans="55:55" hidden="1" x14ac:dyDescent="0.2">
      <c r="BC26084" s="6"/>
    </row>
    <row r="26085" spans="55:55" hidden="1" x14ac:dyDescent="0.2">
      <c r="BC26085" s="6"/>
    </row>
    <row r="26086" spans="55:55" hidden="1" x14ac:dyDescent="0.2">
      <c r="BC26086" s="6"/>
    </row>
    <row r="26087" spans="55:55" hidden="1" x14ac:dyDescent="0.2">
      <c r="BC26087" s="6"/>
    </row>
    <row r="26088" spans="55:55" hidden="1" x14ac:dyDescent="0.2">
      <c r="BC26088" s="6"/>
    </row>
    <row r="26089" spans="55:55" hidden="1" x14ac:dyDescent="0.2">
      <c r="BC26089" s="6"/>
    </row>
    <row r="26090" spans="55:55" hidden="1" x14ac:dyDescent="0.2">
      <c r="BC26090" s="6"/>
    </row>
    <row r="26091" spans="55:55" hidden="1" x14ac:dyDescent="0.2">
      <c r="BC26091" s="6"/>
    </row>
    <row r="26092" spans="55:55" hidden="1" x14ac:dyDescent="0.2">
      <c r="BC26092" s="6"/>
    </row>
    <row r="26093" spans="55:55" hidden="1" x14ac:dyDescent="0.2">
      <c r="BC26093" s="6"/>
    </row>
    <row r="26094" spans="55:55" hidden="1" x14ac:dyDescent="0.2">
      <c r="BC26094" s="6"/>
    </row>
    <row r="26095" spans="55:55" hidden="1" x14ac:dyDescent="0.2">
      <c r="BC26095" s="6"/>
    </row>
    <row r="26096" spans="55:55" hidden="1" x14ac:dyDescent="0.2">
      <c r="BC26096" s="6"/>
    </row>
    <row r="26097" spans="55:55" hidden="1" x14ac:dyDescent="0.2">
      <c r="BC26097" s="6"/>
    </row>
    <row r="26098" spans="55:55" hidden="1" x14ac:dyDescent="0.2">
      <c r="BC26098" s="6"/>
    </row>
    <row r="26099" spans="55:55" hidden="1" x14ac:dyDescent="0.2">
      <c r="BC26099" s="6"/>
    </row>
    <row r="26100" spans="55:55" hidden="1" x14ac:dyDescent="0.2">
      <c r="BC26100" s="6"/>
    </row>
    <row r="26101" spans="55:55" hidden="1" x14ac:dyDescent="0.2">
      <c r="BC26101" s="6"/>
    </row>
    <row r="26102" spans="55:55" hidden="1" x14ac:dyDescent="0.2">
      <c r="BC26102" s="6"/>
    </row>
    <row r="26103" spans="55:55" hidden="1" x14ac:dyDescent="0.2">
      <c r="BC26103" s="6"/>
    </row>
    <row r="26104" spans="55:55" hidden="1" x14ac:dyDescent="0.2">
      <c r="BC26104" s="6"/>
    </row>
    <row r="26105" spans="55:55" hidden="1" x14ac:dyDescent="0.2">
      <c r="BC26105" s="6"/>
    </row>
    <row r="26106" spans="55:55" hidden="1" x14ac:dyDescent="0.2">
      <c r="BC26106" s="6"/>
    </row>
    <row r="26107" spans="55:55" hidden="1" x14ac:dyDescent="0.2">
      <c r="BC26107" s="6"/>
    </row>
    <row r="26108" spans="55:55" hidden="1" x14ac:dyDescent="0.2">
      <c r="BC26108" s="6"/>
    </row>
    <row r="26109" spans="55:55" hidden="1" x14ac:dyDescent="0.2">
      <c r="BC26109" s="6"/>
    </row>
    <row r="26110" spans="55:55" hidden="1" x14ac:dyDescent="0.2">
      <c r="BC26110" s="6"/>
    </row>
    <row r="26111" spans="55:55" hidden="1" x14ac:dyDescent="0.2">
      <c r="BC26111" s="6"/>
    </row>
    <row r="26112" spans="55:55" hidden="1" x14ac:dyDescent="0.2">
      <c r="BC26112" s="6"/>
    </row>
    <row r="26113" spans="55:55" hidden="1" x14ac:dyDescent="0.2">
      <c r="BC26113" s="6"/>
    </row>
    <row r="26114" spans="55:55" hidden="1" x14ac:dyDescent="0.2">
      <c r="BC26114" s="6"/>
    </row>
    <row r="26115" spans="55:55" hidden="1" x14ac:dyDescent="0.2">
      <c r="BC26115" s="6"/>
    </row>
    <row r="26116" spans="55:55" hidden="1" x14ac:dyDescent="0.2">
      <c r="BC26116" s="6"/>
    </row>
    <row r="26117" spans="55:55" hidden="1" x14ac:dyDescent="0.2">
      <c r="BC26117" s="6"/>
    </row>
    <row r="26118" spans="55:55" hidden="1" x14ac:dyDescent="0.2">
      <c r="BC26118" s="6"/>
    </row>
    <row r="26119" spans="55:55" hidden="1" x14ac:dyDescent="0.2">
      <c r="BC26119" s="6"/>
    </row>
    <row r="26120" spans="55:55" hidden="1" x14ac:dyDescent="0.2">
      <c r="BC26120" s="6"/>
    </row>
    <row r="26121" spans="55:55" hidden="1" x14ac:dyDescent="0.2">
      <c r="BC26121" s="6"/>
    </row>
    <row r="26122" spans="55:55" hidden="1" x14ac:dyDescent="0.2">
      <c r="BC26122" s="6"/>
    </row>
    <row r="26123" spans="55:55" hidden="1" x14ac:dyDescent="0.2">
      <c r="BC26123" s="6"/>
    </row>
    <row r="26124" spans="55:55" hidden="1" x14ac:dyDescent="0.2">
      <c r="BC26124" s="6"/>
    </row>
    <row r="26125" spans="55:55" hidden="1" x14ac:dyDescent="0.2">
      <c r="BC26125" s="6"/>
    </row>
    <row r="26126" spans="55:55" hidden="1" x14ac:dyDescent="0.2">
      <c r="BC26126" s="6"/>
    </row>
    <row r="26127" spans="55:55" hidden="1" x14ac:dyDescent="0.2">
      <c r="BC26127" s="6"/>
    </row>
    <row r="26128" spans="55:55" hidden="1" x14ac:dyDescent="0.2">
      <c r="BC26128" s="6"/>
    </row>
    <row r="26129" spans="55:55" hidden="1" x14ac:dyDescent="0.2">
      <c r="BC26129" s="6"/>
    </row>
    <row r="26130" spans="55:55" hidden="1" x14ac:dyDescent="0.2">
      <c r="BC26130" s="6"/>
    </row>
    <row r="26131" spans="55:55" hidden="1" x14ac:dyDescent="0.2">
      <c r="BC26131" s="6"/>
    </row>
    <row r="26132" spans="55:55" hidden="1" x14ac:dyDescent="0.2">
      <c r="BC26132" s="6"/>
    </row>
    <row r="26133" spans="55:55" hidden="1" x14ac:dyDescent="0.2">
      <c r="BC26133" s="6"/>
    </row>
    <row r="26134" spans="55:55" hidden="1" x14ac:dyDescent="0.2">
      <c r="BC26134" s="6"/>
    </row>
    <row r="26135" spans="55:55" hidden="1" x14ac:dyDescent="0.2">
      <c r="BC26135" s="6"/>
    </row>
    <row r="26136" spans="55:55" hidden="1" x14ac:dyDescent="0.2">
      <c r="BC26136" s="6"/>
    </row>
    <row r="26137" spans="55:55" hidden="1" x14ac:dyDescent="0.2">
      <c r="BC26137" s="6"/>
    </row>
    <row r="26138" spans="55:55" hidden="1" x14ac:dyDescent="0.2">
      <c r="BC26138" s="6"/>
    </row>
    <row r="26139" spans="55:55" hidden="1" x14ac:dyDescent="0.2">
      <c r="BC26139" s="6"/>
    </row>
    <row r="26140" spans="55:55" hidden="1" x14ac:dyDescent="0.2">
      <c r="BC26140" s="6"/>
    </row>
    <row r="26141" spans="55:55" hidden="1" x14ac:dyDescent="0.2">
      <c r="BC26141" s="6"/>
    </row>
    <row r="26142" spans="55:55" hidden="1" x14ac:dyDescent="0.2">
      <c r="BC26142" s="6"/>
    </row>
    <row r="26143" spans="55:55" hidden="1" x14ac:dyDescent="0.2">
      <c r="BC26143" s="6"/>
    </row>
    <row r="26144" spans="55:55" hidden="1" x14ac:dyDescent="0.2">
      <c r="BC26144" s="6"/>
    </row>
    <row r="26145" spans="55:55" hidden="1" x14ac:dyDescent="0.2">
      <c r="BC26145" s="6"/>
    </row>
    <row r="26146" spans="55:55" hidden="1" x14ac:dyDescent="0.2">
      <c r="BC26146" s="6"/>
    </row>
    <row r="26147" spans="55:55" hidden="1" x14ac:dyDescent="0.2">
      <c r="BC26147" s="6"/>
    </row>
    <row r="26148" spans="55:55" hidden="1" x14ac:dyDescent="0.2">
      <c r="BC26148" s="6"/>
    </row>
    <row r="26149" spans="55:55" hidden="1" x14ac:dyDescent="0.2">
      <c r="BC26149" s="6"/>
    </row>
    <row r="26150" spans="55:55" hidden="1" x14ac:dyDescent="0.2">
      <c r="BC26150" s="6"/>
    </row>
    <row r="26151" spans="55:55" hidden="1" x14ac:dyDescent="0.2">
      <c r="BC26151" s="6"/>
    </row>
    <row r="26152" spans="55:55" hidden="1" x14ac:dyDescent="0.2">
      <c r="BC26152" s="6"/>
    </row>
    <row r="26153" spans="55:55" hidden="1" x14ac:dyDescent="0.2">
      <c r="BC26153" s="6"/>
    </row>
    <row r="26154" spans="55:55" hidden="1" x14ac:dyDescent="0.2">
      <c r="BC26154" s="6"/>
    </row>
    <row r="26155" spans="55:55" hidden="1" x14ac:dyDescent="0.2">
      <c r="BC26155" s="6"/>
    </row>
    <row r="26156" spans="55:55" hidden="1" x14ac:dyDescent="0.2">
      <c r="BC26156" s="6"/>
    </row>
    <row r="26157" spans="55:55" hidden="1" x14ac:dyDescent="0.2">
      <c r="BC26157" s="6"/>
    </row>
    <row r="26158" spans="55:55" hidden="1" x14ac:dyDescent="0.2">
      <c r="BC26158" s="6"/>
    </row>
    <row r="26159" spans="55:55" hidden="1" x14ac:dyDescent="0.2">
      <c r="BC26159" s="6"/>
    </row>
    <row r="26160" spans="55:55" hidden="1" x14ac:dyDescent="0.2">
      <c r="BC26160" s="6"/>
    </row>
    <row r="26161" spans="55:55" hidden="1" x14ac:dyDescent="0.2">
      <c r="BC26161" s="6"/>
    </row>
    <row r="26162" spans="55:55" hidden="1" x14ac:dyDescent="0.2">
      <c r="BC26162" s="6"/>
    </row>
    <row r="26163" spans="55:55" hidden="1" x14ac:dyDescent="0.2">
      <c r="BC26163" s="6"/>
    </row>
    <row r="26164" spans="55:55" hidden="1" x14ac:dyDescent="0.2">
      <c r="BC26164" s="6"/>
    </row>
    <row r="26165" spans="55:55" hidden="1" x14ac:dyDescent="0.2">
      <c r="BC26165" s="6"/>
    </row>
    <row r="26166" spans="55:55" hidden="1" x14ac:dyDescent="0.2">
      <c r="BC26166" s="6"/>
    </row>
    <row r="26167" spans="55:55" hidden="1" x14ac:dyDescent="0.2">
      <c r="BC26167" s="6"/>
    </row>
    <row r="26168" spans="55:55" hidden="1" x14ac:dyDescent="0.2">
      <c r="BC26168" s="6"/>
    </row>
    <row r="26169" spans="55:55" hidden="1" x14ac:dyDescent="0.2">
      <c r="BC26169" s="6"/>
    </row>
    <row r="26170" spans="55:55" hidden="1" x14ac:dyDescent="0.2">
      <c r="BC26170" s="6"/>
    </row>
    <row r="26171" spans="55:55" hidden="1" x14ac:dyDescent="0.2">
      <c r="BC26171" s="6"/>
    </row>
    <row r="26172" spans="55:55" hidden="1" x14ac:dyDescent="0.2">
      <c r="BC26172" s="6"/>
    </row>
    <row r="26173" spans="55:55" hidden="1" x14ac:dyDescent="0.2">
      <c r="BC26173" s="6"/>
    </row>
    <row r="26174" spans="55:55" hidden="1" x14ac:dyDescent="0.2">
      <c r="BC26174" s="6"/>
    </row>
    <row r="26175" spans="55:55" hidden="1" x14ac:dyDescent="0.2">
      <c r="BC26175" s="6"/>
    </row>
    <row r="26176" spans="55:55" hidden="1" x14ac:dyDescent="0.2">
      <c r="BC26176" s="6"/>
    </row>
    <row r="26177" spans="55:55" hidden="1" x14ac:dyDescent="0.2">
      <c r="BC26177" s="6"/>
    </row>
    <row r="26178" spans="55:55" hidden="1" x14ac:dyDescent="0.2">
      <c r="BC26178" s="6"/>
    </row>
    <row r="26179" spans="55:55" hidden="1" x14ac:dyDescent="0.2">
      <c r="BC26179" s="6"/>
    </row>
    <row r="26180" spans="55:55" hidden="1" x14ac:dyDescent="0.2">
      <c r="BC26180" s="6"/>
    </row>
    <row r="26181" spans="55:55" hidden="1" x14ac:dyDescent="0.2">
      <c r="BC26181" s="6"/>
    </row>
    <row r="26182" spans="55:55" hidden="1" x14ac:dyDescent="0.2">
      <c r="BC26182" s="6"/>
    </row>
    <row r="26183" spans="55:55" hidden="1" x14ac:dyDescent="0.2">
      <c r="BC26183" s="6"/>
    </row>
    <row r="26184" spans="55:55" hidden="1" x14ac:dyDescent="0.2">
      <c r="BC26184" s="6"/>
    </row>
    <row r="26185" spans="55:55" hidden="1" x14ac:dyDescent="0.2">
      <c r="BC26185" s="6"/>
    </row>
    <row r="26186" spans="55:55" hidden="1" x14ac:dyDescent="0.2">
      <c r="BC26186" s="6"/>
    </row>
    <row r="26187" spans="55:55" hidden="1" x14ac:dyDescent="0.2">
      <c r="BC26187" s="6"/>
    </row>
    <row r="26188" spans="55:55" hidden="1" x14ac:dyDescent="0.2">
      <c r="BC26188" s="6"/>
    </row>
    <row r="26189" spans="55:55" hidden="1" x14ac:dyDescent="0.2">
      <c r="BC26189" s="6"/>
    </row>
    <row r="26190" spans="55:55" hidden="1" x14ac:dyDescent="0.2">
      <c r="BC26190" s="6"/>
    </row>
    <row r="26191" spans="55:55" hidden="1" x14ac:dyDescent="0.2">
      <c r="BC26191" s="6"/>
    </row>
    <row r="26192" spans="55:55" hidden="1" x14ac:dyDescent="0.2">
      <c r="BC26192" s="6"/>
    </row>
    <row r="26193" spans="55:55" hidden="1" x14ac:dyDescent="0.2">
      <c r="BC26193" s="6"/>
    </row>
    <row r="26194" spans="55:55" hidden="1" x14ac:dyDescent="0.2">
      <c r="BC26194" s="6"/>
    </row>
    <row r="26195" spans="55:55" hidden="1" x14ac:dyDescent="0.2">
      <c r="BC26195" s="6"/>
    </row>
    <row r="26196" spans="55:55" hidden="1" x14ac:dyDescent="0.2">
      <c r="BC26196" s="6"/>
    </row>
    <row r="26197" spans="55:55" hidden="1" x14ac:dyDescent="0.2">
      <c r="BC26197" s="6"/>
    </row>
    <row r="26198" spans="55:55" hidden="1" x14ac:dyDescent="0.2">
      <c r="BC26198" s="6"/>
    </row>
    <row r="26199" spans="55:55" hidden="1" x14ac:dyDescent="0.2">
      <c r="BC26199" s="6"/>
    </row>
    <row r="26200" spans="55:55" hidden="1" x14ac:dyDescent="0.2">
      <c r="BC26200" s="6"/>
    </row>
    <row r="26201" spans="55:55" hidden="1" x14ac:dyDescent="0.2">
      <c r="BC26201" s="6"/>
    </row>
    <row r="26202" spans="55:55" hidden="1" x14ac:dyDescent="0.2">
      <c r="BC26202" s="6"/>
    </row>
    <row r="26203" spans="55:55" hidden="1" x14ac:dyDescent="0.2">
      <c r="BC26203" s="6"/>
    </row>
    <row r="26204" spans="55:55" hidden="1" x14ac:dyDescent="0.2">
      <c r="BC26204" s="6"/>
    </row>
    <row r="26205" spans="55:55" hidden="1" x14ac:dyDescent="0.2">
      <c r="BC26205" s="6"/>
    </row>
    <row r="26206" spans="55:55" hidden="1" x14ac:dyDescent="0.2">
      <c r="BC26206" s="6"/>
    </row>
    <row r="26207" spans="55:55" hidden="1" x14ac:dyDescent="0.2">
      <c r="BC26207" s="6"/>
    </row>
    <row r="26208" spans="55:55" hidden="1" x14ac:dyDescent="0.2">
      <c r="BC26208" s="6"/>
    </row>
    <row r="26209" spans="55:55" hidden="1" x14ac:dyDescent="0.2">
      <c r="BC26209" s="6"/>
    </row>
    <row r="26210" spans="55:55" hidden="1" x14ac:dyDescent="0.2">
      <c r="BC26210" s="6"/>
    </row>
    <row r="26211" spans="55:55" hidden="1" x14ac:dyDescent="0.2">
      <c r="BC26211" s="6"/>
    </row>
    <row r="26212" spans="55:55" hidden="1" x14ac:dyDescent="0.2">
      <c r="BC26212" s="6"/>
    </row>
    <row r="26213" spans="55:55" hidden="1" x14ac:dyDescent="0.2">
      <c r="BC26213" s="6"/>
    </row>
    <row r="26214" spans="55:55" hidden="1" x14ac:dyDescent="0.2">
      <c r="BC26214" s="6"/>
    </row>
    <row r="26215" spans="55:55" hidden="1" x14ac:dyDescent="0.2">
      <c r="BC26215" s="6"/>
    </row>
    <row r="26216" spans="55:55" hidden="1" x14ac:dyDescent="0.2">
      <c r="BC26216" s="6"/>
    </row>
    <row r="26217" spans="55:55" hidden="1" x14ac:dyDescent="0.2">
      <c r="BC26217" s="6"/>
    </row>
    <row r="26218" spans="55:55" hidden="1" x14ac:dyDescent="0.2">
      <c r="BC26218" s="6"/>
    </row>
    <row r="26219" spans="55:55" hidden="1" x14ac:dyDescent="0.2">
      <c r="BC26219" s="6"/>
    </row>
    <row r="26220" spans="55:55" hidden="1" x14ac:dyDescent="0.2">
      <c r="BC26220" s="6"/>
    </row>
    <row r="26221" spans="55:55" hidden="1" x14ac:dyDescent="0.2">
      <c r="BC26221" s="6"/>
    </row>
    <row r="26222" spans="55:55" hidden="1" x14ac:dyDescent="0.2">
      <c r="BC26222" s="6"/>
    </row>
    <row r="26223" spans="55:55" hidden="1" x14ac:dyDescent="0.2">
      <c r="BC26223" s="6"/>
    </row>
    <row r="26224" spans="55:55" hidden="1" x14ac:dyDescent="0.2">
      <c r="BC26224" s="6"/>
    </row>
    <row r="26225" spans="55:55" hidden="1" x14ac:dyDescent="0.2">
      <c r="BC26225" s="6"/>
    </row>
    <row r="26226" spans="55:55" hidden="1" x14ac:dyDescent="0.2">
      <c r="BC26226" s="6"/>
    </row>
    <row r="26227" spans="55:55" hidden="1" x14ac:dyDescent="0.2">
      <c r="BC26227" s="6"/>
    </row>
    <row r="26228" spans="55:55" hidden="1" x14ac:dyDescent="0.2">
      <c r="BC26228" s="6"/>
    </row>
    <row r="26229" spans="55:55" hidden="1" x14ac:dyDescent="0.2">
      <c r="BC26229" s="6"/>
    </row>
    <row r="26230" spans="55:55" hidden="1" x14ac:dyDescent="0.2">
      <c r="BC26230" s="6"/>
    </row>
    <row r="26231" spans="55:55" hidden="1" x14ac:dyDescent="0.2">
      <c r="BC26231" s="6"/>
    </row>
    <row r="26232" spans="55:55" hidden="1" x14ac:dyDescent="0.2">
      <c r="BC26232" s="6"/>
    </row>
    <row r="26233" spans="55:55" hidden="1" x14ac:dyDescent="0.2">
      <c r="BC26233" s="6"/>
    </row>
    <row r="26234" spans="55:55" hidden="1" x14ac:dyDescent="0.2">
      <c r="BC26234" s="6"/>
    </row>
    <row r="26235" spans="55:55" hidden="1" x14ac:dyDescent="0.2">
      <c r="BC26235" s="6"/>
    </row>
    <row r="26236" spans="55:55" hidden="1" x14ac:dyDescent="0.2">
      <c r="BC26236" s="6"/>
    </row>
    <row r="26237" spans="55:55" hidden="1" x14ac:dyDescent="0.2">
      <c r="BC26237" s="6"/>
    </row>
    <row r="26238" spans="55:55" hidden="1" x14ac:dyDescent="0.2">
      <c r="BC26238" s="6"/>
    </row>
    <row r="26239" spans="55:55" hidden="1" x14ac:dyDescent="0.2">
      <c r="BC26239" s="6"/>
    </row>
    <row r="26240" spans="55:55" hidden="1" x14ac:dyDescent="0.2">
      <c r="BC26240" s="6"/>
    </row>
    <row r="26241" spans="55:55" hidden="1" x14ac:dyDescent="0.2">
      <c r="BC26241" s="6"/>
    </row>
    <row r="26242" spans="55:55" hidden="1" x14ac:dyDescent="0.2">
      <c r="BC26242" s="6"/>
    </row>
    <row r="26243" spans="55:55" hidden="1" x14ac:dyDescent="0.2">
      <c r="BC26243" s="6"/>
    </row>
    <row r="26244" spans="55:55" hidden="1" x14ac:dyDescent="0.2">
      <c r="BC26244" s="6"/>
    </row>
    <row r="26245" spans="55:55" hidden="1" x14ac:dyDescent="0.2">
      <c r="BC26245" s="6"/>
    </row>
    <row r="26246" spans="55:55" hidden="1" x14ac:dyDescent="0.2">
      <c r="BC26246" s="6"/>
    </row>
    <row r="26247" spans="55:55" hidden="1" x14ac:dyDescent="0.2">
      <c r="BC26247" s="6"/>
    </row>
    <row r="26248" spans="55:55" hidden="1" x14ac:dyDescent="0.2">
      <c r="BC26248" s="6"/>
    </row>
    <row r="26249" spans="55:55" hidden="1" x14ac:dyDescent="0.2">
      <c r="BC26249" s="6"/>
    </row>
    <row r="26250" spans="55:55" hidden="1" x14ac:dyDescent="0.2">
      <c r="BC26250" s="6"/>
    </row>
    <row r="26251" spans="55:55" hidden="1" x14ac:dyDescent="0.2">
      <c r="BC26251" s="6"/>
    </row>
    <row r="26252" spans="55:55" hidden="1" x14ac:dyDescent="0.2">
      <c r="BC26252" s="6"/>
    </row>
    <row r="26253" spans="55:55" hidden="1" x14ac:dyDescent="0.2">
      <c r="BC26253" s="6"/>
    </row>
    <row r="26254" spans="55:55" hidden="1" x14ac:dyDescent="0.2">
      <c r="BC26254" s="6"/>
    </row>
    <row r="26255" spans="55:55" hidden="1" x14ac:dyDescent="0.2">
      <c r="BC26255" s="6"/>
    </row>
    <row r="26256" spans="55:55" hidden="1" x14ac:dyDescent="0.2">
      <c r="BC26256" s="6"/>
    </row>
    <row r="26257" spans="55:55" hidden="1" x14ac:dyDescent="0.2">
      <c r="BC26257" s="6"/>
    </row>
    <row r="26258" spans="55:55" hidden="1" x14ac:dyDescent="0.2">
      <c r="BC26258" s="6"/>
    </row>
    <row r="26259" spans="55:55" hidden="1" x14ac:dyDescent="0.2">
      <c r="BC26259" s="6"/>
    </row>
    <row r="26260" spans="55:55" hidden="1" x14ac:dyDescent="0.2">
      <c r="BC26260" s="6"/>
    </row>
    <row r="26261" spans="55:55" hidden="1" x14ac:dyDescent="0.2">
      <c r="BC26261" s="6"/>
    </row>
    <row r="26262" spans="55:55" hidden="1" x14ac:dyDescent="0.2">
      <c r="BC26262" s="6"/>
    </row>
    <row r="26263" spans="55:55" hidden="1" x14ac:dyDescent="0.2">
      <c r="BC26263" s="6"/>
    </row>
    <row r="26264" spans="55:55" hidden="1" x14ac:dyDescent="0.2">
      <c r="BC26264" s="6"/>
    </row>
    <row r="26265" spans="55:55" hidden="1" x14ac:dyDescent="0.2">
      <c r="BC26265" s="6"/>
    </row>
    <row r="26266" spans="55:55" hidden="1" x14ac:dyDescent="0.2">
      <c r="BC26266" s="6"/>
    </row>
    <row r="26267" spans="55:55" hidden="1" x14ac:dyDescent="0.2">
      <c r="BC26267" s="6"/>
    </row>
    <row r="26268" spans="55:55" hidden="1" x14ac:dyDescent="0.2">
      <c r="BC26268" s="6"/>
    </row>
    <row r="26269" spans="55:55" hidden="1" x14ac:dyDescent="0.2">
      <c r="BC26269" s="6"/>
    </row>
    <row r="26270" spans="55:55" hidden="1" x14ac:dyDescent="0.2">
      <c r="BC26270" s="6"/>
    </row>
    <row r="26271" spans="55:55" hidden="1" x14ac:dyDescent="0.2">
      <c r="BC26271" s="6"/>
    </row>
    <row r="26272" spans="55:55" hidden="1" x14ac:dyDescent="0.2">
      <c r="BC26272" s="6"/>
    </row>
    <row r="26273" spans="55:55" hidden="1" x14ac:dyDescent="0.2">
      <c r="BC26273" s="6"/>
    </row>
    <row r="26274" spans="55:55" hidden="1" x14ac:dyDescent="0.2">
      <c r="BC26274" s="6"/>
    </row>
    <row r="26275" spans="55:55" hidden="1" x14ac:dyDescent="0.2">
      <c r="BC26275" s="6"/>
    </row>
    <row r="26276" spans="55:55" hidden="1" x14ac:dyDescent="0.2">
      <c r="BC26276" s="6"/>
    </row>
    <row r="26277" spans="55:55" hidden="1" x14ac:dyDescent="0.2">
      <c r="BC26277" s="6"/>
    </row>
    <row r="26278" spans="55:55" hidden="1" x14ac:dyDescent="0.2">
      <c r="BC26278" s="6"/>
    </row>
    <row r="26279" spans="55:55" hidden="1" x14ac:dyDescent="0.2">
      <c r="BC26279" s="6"/>
    </row>
    <row r="26280" spans="55:55" hidden="1" x14ac:dyDescent="0.2">
      <c r="BC26280" s="6"/>
    </row>
    <row r="26281" spans="55:55" hidden="1" x14ac:dyDescent="0.2">
      <c r="BC26281" s="6"/>
    </row>
    <row r="26282" spans="55:55" hidden="1" x14ac:dyDescent="0.2">
      <c r="BC26282" s="6"/>
    </row>
    <row r="26283" spans="55:55" hidden="1" x14ac:dyDescent="0.2">
      <c r="BC26283" s="6"/>
    </row>
    <row r="26284" spans="55:55" hidden="1" x14ac:dyDescent="0.2">
      <c r="BC26284" s="6"/>
    </row>
    <row r="26285" spans="55:55" hidden="1" x14ac:dyDescent="0.2">
      <c r="BC26285" s="6"/>
    </row>
    <row r="26286" spans="55:55" hidden="1" x14ac:dyDescent="0.2">
      <c r="BC26286" s="6"/>
    </row>
    <row r="26287" spans="55:55" hidden="1" x14ac:dyDescent="0.2">
      <c r="BC26287" s="6"/>
    </row>
    <row r="26288" spans="55:55" hidden="1" x14ac:dyDescent="0.2">
      <c r="BC26288" s="6"/>
    </row>
    <row r="26289" spans="55:55" hidden="1" x14ac:dyDescent="0.2">
      <c r="BC26289" s="6"/>
    </row>
    <row r="26290" spans="55:55" hidden="1" x14ac:dyDescent="0.2">
      <c r="BC26290" s="6"/>
    </row>
    <row r="26291" spans="55:55" hidden="1" x14ac:dyDescent="0.2">
      <c r="BC26291" s="6"/>
    </row>
    <row r="26292" spans="55:55" hidden="1" x14ac:dyDescent="0.2">
      <c r="BC26292" s="6"/>
    </row>
    <row r="26293" spans="55:55" hidden="1" x14ac:dyDescent="0.2">
      <c r="BC26293" s="6"/>
    </row>
    <row r="26294" spans="55:55" hidden="1" x14ac:dyDescent="0.2">
      <c r="BC26294" s="6"/>
    </row>
    <row r="26295" spans="55:55" hidden="1" x14ac:dyDescent="0.2">
      <c r="BC26295" s="6"/>
    </row>
    <row r="26296" spans="55:55" hidden="1" x14ac:dyDescent="0.2">
      <c r="BC26296" s="6"/>
    </row>
    <row r="26297" spans="55:55" hidden="1" x14ac:dyDescent="0.2">
      <c r="BC26297" s="6"/>
    </row>
    <row r="26298" spans="55:55" hidden="1" x14ac:dyDescent="0.2">
      <c r="BC26298" s="6"/>
    </row>
    <row r="26299" spans="55:55" hidden="1" x14ac:dyDescent="0.2">
      <c r="BC26299" s="6"/>
    </row>
    <row r="26300" spans="55:55" hidden="1" x14ac:dyDescent="0.2">
      <c r="BC26300" s="6"/>
    </row>
    <row r="26301" spans="55:55" hidden="1" x14ac:dyDescent="0.2">
      <c r="BC26301" s="6"/>
    </row>
    <row r="26302" spans="55:55" hidden="1" x14ac:dyDescent="0.2">
      <c r="BC26302" s="6"/>
    </row>
    <row r="26303" spans="55:55" hidden="1" x14ac:dyDescent="0.2">
      <c r="BC26303" s="6"/>
    </row>
    <row r="26304" spans="55:55" hidden="1" x14ac:dyDescent="0.2">
      <c r="BC26304" s="6"/>
    </row>
    <row r="26305" spans="55:55" hidden="1" x14ac:dyDescent="0.2">
      <c r="BC26305" s="6"/>
    </row>
    <row r="26306" spans="55:55" hidden="1" x14ac:dyDescent="0.2">
      <c r="BC26306" s="6"/>
    </row>
    <row r="26307" spans="55:55" hidden="1" x14ac:dyDescent="0.2">
      <c r="BC26307" s="6"/>
    </row>
    <row r="26308" spans="55:55" hidden="1" x14ac:dyDescent="0.2">
      <c r="BC26308" s="6"/>
    </row>
    <row r="26309" spans="55:55" hidden="1" x14ac:dyDescent="0.2">
      <c r="BC26309" s="6"/>
    </row>
    <row r="26310" spans="55:55" hidden="1" x14ac:dyDescent="0.2">
      <c r="BC26310" s="6"/>
    </row>
    <row r="26311" spans="55:55" hidden="1" x14ac:dyDescent="0.2">
      <c r="BC26311" s="6"/>
    </row>
    <row r="26312" spans="55:55" hidden="1" x14ac:dyDescent="0.2">
      <c r="BC26312" s="6"/>
    </row>
    <row r="26313" spans="55:55" hidden="1" x14ac:dyDescent="0.2">
      <c r="BC26313" s="6"/>
    </row>
    <row r="26314" spans="55:55" hidden="1" x14ac:dyDescent="0.2">
      <c r="BC26314" s="6"/>
    </row>
    <row r="26315" spans="55:55" hidden="1" x14ac:dyDescent="0.2">
      <c r="BC26315" s="6"/>
    </row>
    <row r="26316" spans="55:55" hidden="1" x14ac:dyDescent="0.2">
      <c r="BC26316" s="6"/>
    </row>
    <row r="26317" spans="55:55" hidden="1" x14ac:dyDescent="0.2">
      <c r="BC26317" s="6"/>
    </row>
    <row r="26318" spans="55:55" hidden="1" x14ac:dyDescent="0.2">
      <c r="BC26318" s="6"/>
    </row>
    <row r="26319" spans="55:55" hidden="1" x14ac:dyDescent="0.2">
      <c r="BC26319" s="6"/>
    </row>
    <row r="26320" spans="55:55" hidden="1" x14ac:dyDescent="0.2">
      <c r="BC26320" s="6"/>
    </row>
    <row r="26321" spans="55:55" hidden="1" x14ac:dyDescent="0.2">
      <c r="BC26321" s="6"/>
    </row>
    <row r="26322" spans="55:55" hidden="1" x14ac:dyDescent="0.2">
      <c r="BC26322" s="6"/>
    </row>
    <row r="26323" spans="55:55" hidden="1" x14ac:dyDescent="0.2">
      <c r="BC26323" s="6"/>
    </row>
    <row r="26324" spans="55:55" hidden="1" x14ac:dyDescent="0.2">
      <c r="BC26324" s="6"/>
    </row>
    <row r="26325" spans="55:55" hidden="1" x14ac:dyDescent="0.2">
      <c r="BC26325" s="6"/>
    </row>
    <row r="26326" spans="55:55" hidden="1" x14ac:dyDescent="0.2">
      <c r="BC26326" s="6"/>
    </row>
    <row r="26327" spans="55:55" hidden="1" x14ac:dyDescent="0.2">
      <c r="BC26327" s="6"/>
    </row>
    <row r="26328" spans="55:55" hidden="1" x14ac:dyDescent="0.2">
      <c r="BC26328" s="6"/>
    </row>
    <row r="26329" spans="55:55" hidden="1" x14ac:dyDescent="0.2">
      <c r="BC26329" s="6"/>
    </row>
    <row r="26330" spans="55:55" hidden="1" x14ac:dyDescent="0.2">
      <c r="BC26330" s="6"/>
    </row>
    <row r="26331" spans="55:55" hidden="1" x14ac:dyDescent="0.2">
      <c r="BC26331" s="6"/>
    </row>
    <row r="26332" spans="55:55" hidden="1" x14ac:dyDescent="0.2">
      <c r="BC26332" s="6"/>
    </row>
    <row r="26333" spans="55:55" hidden="1" x14ac:dyDescent="0.2">
      <c r="BC26333" s="6"/>
    </row>
    <row r="26334" spans="55:55" hidden="1" x14ac:dyDescent="0.2">
      <c r="BC26334" s="6"/>
    </row>
    <row r="26335" spans="55:55" hidden="1" x14ac:dyDescent="0.2">
      <c r="BC26335" s="6"/>
    </row>
    <row r="26336" spans="55:55" hidden="1" x14ac:dyDescent="0.2">
      <c r="BC26336" s="6"/>
    </row>
    <row r="26337" spans="55:55" hidden="1" x14ac:dyDescent="0.2">
      <c r="BC26337" s="6"/>
    </row>
    <row r="26338" spans="55:55" hidden="1" x14ac:dyDescent="0.2">
      <c r="BC26338" s="6"/>
    </row>
    <row r="26339" spans="55:55" hidden="1" x14ac:dyDescent="0.2">
      <c r="BC26339" s="6"/>
    </row>
    <row r="26340" spans="55:55" hidden="1" x14ac:dyDescent="0.2">
      <c r="BC26340" s="6"/>
    </row>
    <row r="26341" spans="55:55" hidden="1" x14ac:dyDescent="0.2">
      <c r="BC26341" s="6"/>
    </row>
    <row r="26342" spans="55:55" hidden="1" x14ac:dyDescent="0.2">
      <c r="BC26342" s="6"/>
    </row>
    <row r="26343" spans="55:55" hidden="1" x14ac:dyDescent="0.2">
      <c r="BC26343" s="6"/>
    </row>
    <row r="26344" spans="55:55" hidden="1" x14ac:dyDescent="0.2">
      <c r="BC26344" s="6"/>
    </row>
    <row r="26345" spans="55:55" hidden="1" x14ac:dyDescent="0.2">
      <c r="BC26345" s="6"/>
    </row>
    <row r="26346" spans="55:55" hidden="1" x14ac:dyDescent="0.2">
      <c r="BC26346" s="6"/>
    </row>
    <row r="26347" spans="55:55" hidden="1" x14ac:dyDescent="0.2">
      <c r="BC26347" s="6"/>
    </row>
    <row r="26348" spans="55:55" hidden="1" x14ac:dyDescent="0.2">
      <c r="BC26348" s="6"/>
    </row>
    <row r="26349" spans="55:55" hidden="1" x14ac:dyDescent="0.2">
      <c r="BC26349" s="6"/>
    </row>
    <row r="26350" spans="55:55" hidden="1" x14ac:dyDescent="0.2">
      <c r="BC26350" s="6"/>
    </row>
    <row r="26351" spans="55:55" hidden="1" x14ac:dyDescent="0.2">
      <c r="BC26351" s="6"/>
    </row>
    <row r="26352" spans="55:55" hidden="1" x14ac:dyDescent="0.2">
      <c r="BC26352" s="6"/>
    </row>
    <row r="26353" spans="55:55" hidden="1" x14ac:dyDescent="0.2">
      <c r="BC26353" s="6"/>
    </row>
    <row r="26354" spans="55:55" hidden="1" x14ac:dyDescent="0.2">
      <c r="BC26354" s="6"/>
    </row>
    <row r="26355" spans="55:55" hidden="1" x14ac:dyDescent="0.2">
      <c r="BC26355" s="6"/>
    </row>
    <row r="26356" spans="55:55" hidden="1" x14ac:dyDescent="0.2">
      <c r="BC26356" s="6"/>
    </row>
    <row r="26357" spans="55:55" hidden="1" x14ac:dyDescent="0.2">
      <c r="BC26357" s="6"/>
    </row>
    <row r="26358" spans="55:55" hidden="1" x14ac:dyDescent="0.2">
      <c r="BC26358" s="6"/>
    </row>
    <row r="26359" spans="55:55" hidden="1" x14ac:dyDescent="0.2">
      <c r="BC26359" s="6"/>
    </row>
    <row r="26360" spans="55:55" hidden="1" x14ac:dyDescent="0.2">
      <c r="BC26360" s="6"/>
    </row>
    <row r="26361" spans="55:55" hidden="1" x14ac:dyDescent="0.2">
      <c r="BC26361" s="6"/>
    </row>
    <row r="26362" spans="55:55" hidden="1" x14ac:dyDescent="0.2">
      <c r="BC26362" s="6"/>
    </row>
    <row r="26363" spans="55:55" hidden="1" x14ac:dyDescent="0.2">
      <c r="BC26363" s="6"/>
    </row>
    <row r="26364" spans="55:55" hidden="1" x14ac:dyDescent="0.2">
      <c r="BC26364" s="6"/>
    </row>
    <row r="26365" spans="55:55" hidden="1" x14ac:dyDescent="0.2">
      <c r="BC26365" s="6"/>
    </row>
    <row r="26366" spans="55:55" hidden="1" x14ac:dyDescent="0.2">
      <c r="BC26366" s="6"/>
    </row>
    <row r="26367" spans="55:55" hidden="1" x14ac:dyDescent="0.2">
      <c r="BC26367" s="6"/>
    </row>
    <row r="26368" spans="55:55" hidden="1" x14ac:dyDescent="0.2">
      <c r="BC26368" s="6"/>
    </row>
    <row r="26369" spans="55:55" hidden="1" x14ac:dyDescent="0.2">
      <c r="BC26369" s="6"/>
    </row>
    <row r="26370" spans="55:55" hidden="1" x14ac:dyDescent="0.2">
      <c r="BC26370" s="6"/>
    </row>
    <row r="26371" spans="55:55" hidden="1" x14ac:dyDescent="0.2">
      <c r="BC26371" s="6"/>
    </row>
    <row r="26372" spans="55:55" hidden="1" x14ac:dyDescent="0.2">
      <c r="BC26372" s="6"/>
    </row>
    <row r="26373" spans="55:55" hidden="1" x14ac:dyDescent="0.2">
      <c r="BC26373" s="6"/>
    </row>
    <row r="26374" spans="55:55" hidden="1" x14ac:dyDescent="0.2">
      <c r="BC26374" s="6"/>
    </row>
    <row r="26375" spans="55:55" hidden="1" x14ac:dyDescent="0.2">
      <c r="BC26375" s="6"/>
    </row>
    <row r="26376" spans="55:55" hidden="1" x14ac:dyDescent="0.2">
      <c r="BC26376" s="6"/>
    </row>
    <row r="26377" spans="55:55" hidden="1" x14ac:dyDescent="0.2">
      <c r="BC26377" s="6"/>
    </row>
    <row r="26378" spans="55:55" hidden="1" x14ac:dyDescent="0.2">
      <c r="BC26378" s="6"/>
    </row>
    <row r="26379" spans="55:55" hidden="1" x14ac:dyDescent="0.2">
      <c r="BC26379" s="6"/>
    </row>
    <row r="26380" spans="55:55" hidden="1" x14ac:dyDescent="0.2">
      <c r="BC26380" s="6"/>
    </row>
    <row r="26381" spans="55:55" hidden="1" x14ac:dyDescent="0.2">
      <c r="BC26381" s="6"/>
    </row>
    <row r="26382" spans="55:55" hidden="1" x14ac:dyDescent="0.2">
      <c r="BC26382" s="6"/>
    </row>
    <row r="26383" spans="55:55" hidden="1" x14ac:dyDescent="0.2">
      <c r="BC26383" s="6"/>
    </row>
    <row r="26384" spans="55:55" hidden="1" x14ac:dyDescent="0.2">
      <c r="BC26384" s="6"/>
    </row>
    <row r="26385" spans="55:55" hidden="1" x14ac:dyDescent="0.2">
      <c r="BC26385" s="6"/>
    </row>
    <row r="26386" spans="55:55" hidden="1" x14ac:dyDescent="0.2">
      <c r="BC26386" s="6"/>
    </row>
    <row r="26387" spans="55:55" hidden="1" x14ac:dyDescent="0.2">
      <c r="BC26387" s="6"/>
    </row>
    <row r="26388" spans="55:55" hidden="1" x14ac:dyDescent="0.2">
      <c r="BC26388" s="6"/>
    </row>
    <row r="26389" spans="55:55" hidden="1" x14ac:dyDescent="0.2">
      <c r="BC26389" s="6"/>
    </row>
    <row r="26390" spans="55:55" hidden="1" x14ac:dyDescent="0.2">
      <c r="BC26390" s="6"/>
    </row>
    <row r="26391" spans="55:55" hidden="1" x14ac:dyDescent="0.2">
      <c r="BC26391" s="6"/>
    </row>
    <row r="26392" spans="55:55" hidden="1" x14ac:dyDescent="0.2">
      <c r="BC26392" s="6"/>
    </row>
    <row r="26393" spans="55:55" hidden="1" x14ac:dyDescent="0.2">
      <c r="BC26393" s="6"/>
    </row>
    <row r="26394" spans="55:55" hidden="1" x14ac:dyDescent="0.2">
      <c r="BC26394" s="6"/>
    </row>
    <row r="26395" spans="55:55" hidden="1" x14ac:dyDescent="0.2">
      <c r="BC26395" s="6"/>
    </row>
    <row r="26396" spans="55:55" hidden="1" x14ac:dyDescent="0.2">
      <c r="BC26396" s="6"/>
    </row>
    <row r="26397" spans="55:55" hidden="1" x14ac:dyDescent="0.2">
      <c r="BC26397" s="6"/>
    </row>
    <row r="26398" spans="55:55" hidden="1" x14ac:dyDescent="0.2">
      <c r="BC26398" s="6"/>
    </row>
    <row r="26399" spans="55:55" hidden="1" x14ac:dyDescent="0.2">
      <c r="BC26399" s="6"/>
    </row>
    <row r="26400" spans="55:55" hidden="1" x14ac:dyDescent="0.2">
      <c r="BC26400" s="6"/>
    </row>
    <row r="26401" spans="55:55" hidden="1" x14ac:dyDescent="0.2">
      <c r="BC26401" s="6"/>
    </row>
    <row r="26402" spans="55:55" hidden="1" x14ac:dyDescent="0.2">
      <c r="BC26402" s="6"/>
    </row>
    <row r="26403" spans="55:55" hidden="1" x14ac:dyDescent="0.2">
      <c r="BC26403" s="6"/>
    </row>
    <row r="26404" spans="55:55" hidden="1" x14ac:dyDescent="0.2">
      <c r="BC26404" s="6"/>
    </row>
    <row r="26405" spans="55:55" hidden="1" x14ac:dyDescent="0.2">
      <c r="BC26405" s="6"/>
    </row>
    <row r="26406" spans="55:55" hidden="1" x14ac:dyDescent="0.2">
      <c r="BC26406" s="6"/>
    </row>
    <row r="26407" spans="55:55" hidden="1" x14ac:dyDescent="0.2">
      <c r="BC26407" s="6"/>
    </row>
    <row r="26408" spans="55:55" hidden="1" x14ac:dyDescent="0.2">
      <c r="BC26408" s="6"/>
    </row>
    <row r="26409" spans="55:55" hidden="1" x14ac:dyDescent="0.2">
      <c r="BC26409" s="6"/>
    </row>
    <row r="26410" spans="55:55" hidden="1" x14ac:dyDescent="0.2">
      <c r="BC26410" s="6"/>
    </row>
    <row r="26411" spans="55:55" hidden="1" x14ac:dyDescent="0.2">
      <c r="BC26411" s="6"/>
    </row>
    <row r="26412" spans="55:55" hidden="1" x14ac:dyDescent="0.2">
      <c r="BC26412" s="6"/>
    </row>
    <row r="26413" spans="55:55" hidden="1" x14ac:dyDescent="0.2">
      <c r="BC26413" s="6"/>
    </row>
    <row r="26414" spans="55:55" hidden="1" x14ac:dyDescent="0.2">
      <c r="BC26414" s="6"/>
    </row>
    <row r="26415" spans="55:55" hidden="1" x14ac:dyDescent="0.2">
      <c r="BC26415" s="6"/>
    </row>
    <row r="26416" spans="55:55" hidden="1" x14ac:dyDescent="0.2">
      <c r="BC26416" s="6"/>
    </row>
    <row r="26417" spans="55:55" hidden="1" x14ac:dyDescent="0.2">
      <c r="BC26417" s="6"/>
    </row>
    <row r="26418" spans="55:55" hidden="1" x14ac:dyDescent="0.2">
      <c r="BC26418" s="6"/>
    </row>
    <row r="26419" spans="55:55" hidden="1" x14ac:dyDescent="0.2">
      <c r="BC26419" s="6"/>
    </row>
    <row r="26420" spans="55:55" hidden="1" x14ac:dyDescent="0.2">
      <c r="BC26420" s="6"/>
    </row>
    <row r="26421" spans="55:55" hidden="1" x14ac:dyDescent="0.2">
      <c r="BC26421" s="6"/>
    </row>
    <row r="26422" spans="55:55" hidden="1" x14ac:dyDescent="0.2">
      <c r="BC26422" s="6"/>
    </row>
    <row r="26423" spans="55:55" hidden="1" x14ac:dyDescent="0.2">
      <c r="BC26423" s="6"/>
    </row>
    <row r="26424" spans="55:55" hidden="1" x14ac:dyDescent="0.2">
      <c r="BC26424" s="6"/>
    </row>
    <row r="26425" spans="55:55" hidden="1" x14ac:dyDescent="0.2">
      <c r="BC26425" s="6"/>
    </row>
    <row r="26426" spans="55:55" hidden="1" x14ac:dyDescent="0.2">
      <c r="BC26426" s="6"/>
    </row>
    <row r="26427" spans="55:55" hidden="1" x14ac:dyDescent="0.2">
      <c r="BC26427" s="6"/>
    </row>
    <row r="26428" spans="55:55" hidden="1" x14ac:dyDescent="0.2">
      <c r="BC26428" s="6"/>
    </row>
    <row r="26429" spans="55:55" hidden="1" x14ac:dyDescent="0.2">
      <c r="BC26429" s="6"/>
    </row>
    <row r="26430" spans="55:55" hidden="1" x14ac:dyDescent="0.2">
      <c r="BC26430" s="6"/>
    </row>
    <row r="26431" spans="55:55" hidden="1" x14ac:dyDescent="0.2">
      <c r="BC26431" s="6"/>
    </row>
    <row r="26432" spans="55:55" hidden="1" x14ac:dyDescent="0.2">
      <c r="BC26432" s="6"/>
    </row>
    <row r="26433" spans="55:55" hidden="1" x14ac:dyDescent="0.2">
      <c r="BC26433" s="6"/>
    </row>
    <row r="26434" spans="55:55" hidden="1" x14ac:dyDescent="0.2">
      <c r="BC26434" s="6"/>
    </row>
    <row r="26435" spans="55:55" hidden="1" x14ac:dyDescent="0.2">
      <c r="BC26435" s="6"/>
    </row>
    <row r="26436" spans="55:55" hidden="1" x14ac:dyDescent="0.2">
      <c r="BC26436" s="6"/>
    </row>
    <row r="26437" spans="55:55" hidden="1" x14ac:dyDescent="0.2">
      <c r="BC26437" s="6"/>
    </row>
    <row r="26438" spans="55:55" hidden="1" x14ac:dyDescent="0.2">
      <c r="BC26438" s="6"/>
    </row>
    <row r="26439" spans="55:55" hidden="1" x14ac:dyDescent="0.2">
      <c r="BC26439" s="6"/>
    </row>
    <row r="26440" spans="55:55" hidden="1" x14ac:dyDescent="0.2">
      <c r="BC26440" s="6"/>
    </row>
    <row r="26441" spans="55:55" hidden="1" x14ac:dyDescent="0.2">
      <c r="BC26441" s="6"/>
    </row>
    <row r="26442" spans="55:55" hidden="1" x14ac:dyDescent="0.2">
      <c r="BC26442" s="6"/>
    </row>
    <row r="26443" spans="55:55" hidden="1" x14ac:dyDescent="0.2">
      <c r="BC26443" s="6"/>
    </row>
    <row r="26444" spans="55:55" hidden="1" x14ac:dyDescent="0.2">
      <c r="BC26444" s="6"/>
    </row>
    <row r="26445" spans="55:55" hidden="1" x14ac:dyDescent="0.2">
      <c r="BC26445" s="6"/>
    </row>
    <row r="26446" spans="55:55" hidden="1" x14ac:dyDescent="0.2">
      <c r="BC26446" s="6"/>
    </row>
    <row r="26447" spans="55:55" hidden="1" x14ac:dyDescent="0.2">
      <c r="BC26447" s="6"/>
    </row>
    <row r="26448" spans="55:55" hidden="1" x14ac:dyDescent="0.2">
      <c r="BC26448" s="6"/>
    </row>
    <row r="26449" spans="55:55" hidden="1" x14ac:dyDescent="0.2">
      <c r="BC26449" s="6"/>
    </row>
    <row r="26450" spans="55:55" hidden="1" x14ac:dyDescent="0.2">
      <c r="BC26450" s="6"/>
    </row>
    <row r="26451" spans="55:55" hidden="1" x14ac:dyDescent="0.2">
      <c r="BC26451" s="6"/>
    </row>
    <row r="26452" spans="55:55" hidden="1" x14ac:dyDescent="0.2">
      <c r="BC26452" s="6"/>
    </row>
    <row r="26453" spans="55:55" hidden="1" x14ac:dyDescent="0.2">
      <c r="BC26453" s="6"/>
    </row>
    <row r="26454" spans="55:55" hidden="1" x14ac:dyDescent="0.2">
      <c r="BC26454" s="6"/>
    </row>
    <row r="26455" spans="55:55" hidden="1" x14ac:dyDescent="0.2">
      <c r="BC26455" s="6"/>
    </row>
    <row r="26456" spans="55:55" hidden="1" x14ac:dyDescent="0.2">
      <c r="BC26456" s="6"/>
    </row>
    <row r="26457" spans="55:55" hidden="1" x14ac:dyDescent="0.2">
      <c r="BC26457" s="6"/>
    </row>
    <row r="26458" spans="55:55" hidden="1" x14ac:dyDescent="0.2">
      <c r="BC26458" s="6"/>
    </row>
    <row r="26459" spans="55:55" hidden="1" x14ac:dyDescent="0.2">
      <c r="BC26459" s="6"/>
    </row>
    <row r="26460" spans="55:55" hidden="1" x14ac:dyDescent="0.2">
      <c r="BC26460" s="6"/>
    </row>
    <row r="26461" spans="55:55" hidden="1" x14ac:dyDescent="0.2">
      <c r="BC26461" s="6"/>
    </row>
    <row r="26462" spans="55:55" hidden="1" x14ac:dyDescent="0.2">
      <c r="BC26462" s="6"/>
    </row>
    <row r="26463" spans="55:55" hidden="1" x14ac:dyDescent="0.2">
      <c r="BC26463" s="6"/>
    </row>
    <row r="26464" spans="55:55" hidden="1" x14ac:dyDescent="0.2">
      <c r="BC26464" s="6"/>
    </row>
    <row r="26465" spans="55:55" hidden="1" x14ac:dyDescent="0.2">
      <c r="BC26465" s="6"/>
    </row>
    <row r="26466" spans="55:55" hidden="1" x14ac:dyDescent="0.2">
      <c r="BC26466" s="6"/>
    </row>
    <row r="26467" spans="55:55" hidden="1" x14ac:dyDescent="0.2">
      <c r="BC26467" s="6"/>
    </row>
    <row r="26468" spans="55:55" hidden="1" x14ac:dyDescent="0.2">
      <c r="BC26468" s="6"/>
    </row>
    <row r="26469" spans="55:55" hidden="1" x14ac:dyDescent="0.2">
      <c r="BC26469" s="6"/>
    </row>
    <row r="26470" spans="55:55" hidden="1" x14ac:dyDescent="0.2">
      <c r="BC26470" s="6"/>
    </row>
    <row r="26471" spans="55:55" hidden="1" x14ac:dyDescent="0.2">
      <c r="BC26471" s="6"/>
    </row>
    <row r="26472" spans="55:55" hidden="1" x14ac:dyDescent="0.2">
      <c r="BC26472" s="6"/>
    </row>
    <row r="26473" spans="55:55" hidden="1" x14ac:dyDescent="0.2">
      <c r="BC26473" s="6"/>
    </row>
    <row r="26474" spans="55:55" hidden="1" x14ac:dyDescent="0.2">
      <c r="BC26474" s="6"/>
    </row>
    <row r="26475" spans="55:55" hidden="1" x14ac:dyDescent="0.2">
      <c r="BC26475" s="6"/>
    </row>
    <row r="26476" spans="55:55" hidden="1" x14ac:dyDescent="0.2">
      <c r="BC26476" s="6"/>
    </row>
    <row r="26477" spans="55:55" hidden="1" x14ac:dyDescent="0.2">
      <c r="BC26477" s="6"/>
    </row>
    <row r="26478" spans="55:55" hidden="1" x14ac:dyDescent="0.2">
      <c r="BC26478" s="6"/>
    </row>
    <row r="26479" spans="55:55" hidden="1" x14ac:dyDescent="0.2">
      <c r="BC26479" s="6"/>
    </row>
    <row r="26480" spans="55:55" hidden="1" x14ac:dyDescent="0.2">
      <c r="BC26480" s="6"/>
    </row>
    <row r="26481" spans="55:55" hidden="1" x14ac:dyDescent="0.2">
      <c r="BC26481" s="6"/>
    </row>
    <row r="26482" spans="55:55" hidden="1" x14ac:dyDescent="0.2">
      <c r="BC26482" s="6"/>
    </row>
    <row r="26483" spans="55:55" hidden="1" x14ac:dyDescent="0.2">
      <c r="BC26483" s="6"/>
    </row>
    <row r="26484" spans="55:55" hidden="1" x14ac:dyDescent="0.2">
      <c r="BC26484" s="6"/>
    </row>
    <row r="26485" spans="55:55" hidden="1" x14ac:dyDescent="0.2">
      <c r="BC26485" s="6"/>
    </row>
    <row r="26486" spans="55:55" hidden="1" x14ac:dyDescent="0.2">
      <c r="BC26486" s="6"/>
    </row>
    <row r="26487" spans="55:55" hidden="1" x14ac:dyDescent="0.2">
      <c r="BC26487" s="6"/>
    </row>
    <row r="26488" spans="55:55" hidden="1" x14ac:dyDescent="0.2">
      <c r="BC26488" s="6"/>
    </row>
    <row r="26489" spans="55:55" hidden="1" x14ac:dyDescent="0.2">
      <c r="BC26489" s="6"/>
    </row>
    <row r="26490" spans="55:55" hidden="1" x14ac:dyDescent="0.2">
      <c r="BC26490" s="6"/>
    </row>
    <row r="26491" spans="55:55" hidden="1" x14ac:dyDescent="0.2">
      <c r="BC26491" s="6"/>
    </row>
    <row r="26492" spans="55:55" hidden="1" x14ac:dyDescent="0.2">
      <c r="BC26492" s="6"/>
    </row>
    <row r="26493" spans="55:55" hidden="1" x14ac:dyDescent="0.2">
      <c r="BC26493" s="6"/>
    </row>
    <row r="26494" spans="55:55" hidden="1" x14ac:dyDescent="0.2">
      <c r="BC26494" s="6"/>
    </row>
    <row r="26495" spans="55:55" hidden="1" x14ac:dyDescent="0.2">
      <c r="BC26495" s="6"/>
    </row>
    <row r="26496" spans="55:55" hidden="1" x14ac:dyDescent="0.2">
      <c r="BC26496" s="6"/>
    </row>
    <row r="26497" spans="55:55" hidden="1" x14ac:dyDescent="0.2">
      <c r="BC26497" s="6"/>
    </row>
    <row r="26498" spans="55:55" hidden="1" x14ac:dyDescent="0.2">
      <c r="BC26498" s="6"/>
    </row>
    <row r="26499" spans="55:55" hidden="1" x14ac:dyDescent="0.2">
      <c r="BC26499" s="6"/>
    </row>
    <row r="26500" spans="55:55" hidden="1" x14ac:dyDescent="0.2">
      <c r="BC26500" s="6"/>
    </row>
    <row r="26501" spans="55:55" hidden="1" x14ac:dyDescent="0.2">
      <c r="BC26501" s="6"/>
    </row>
    <row r="26502" spans="55:55" hidden="1" x14ac:dyDescent="0.2">
      <c r="BC26502" s="6"/>
    </row>
    <row r="26503" spans="55:55" hidden="1" x14ac:dyDescent="0.2">
      <c r="BC26503" s="6"/>
    </row>
    <row r="26504" spans="55:55" hidden="1" x14ac:dyDescent="0.2">
      <c r="BC26504" s="6"/>
    </row>
    <row r="26505" spans="55:55" hidden="1" x14ac:dyDescent="0.2">
      <c r="BC26505" s="6"/>
    </row>
    <row r="26506" spans="55:55" hidden="1" x14ac:dyDescent="0.2">
      <c r="BC26506" s="6"/>
    </row>
    <row r="26507" spans="55:55" hidden="1" x14ac:dyDescent="0.2">
      <c r="BC26507" s="6"/>
    </row>
    <row r="26508" spans="55:55" hidden="1" x14ac:dyDescent="0.2">
      <c r="BC26508" s="6"/>
    </row>
    <row r="26509" spans="55:55" hidden="1" x14ac:dyDescent="0.2">
      <c r="BC26509" s="6"/>
    </row>
    <row r="26510" spans="55:55" hidden="1" x14ac:dyDescent="0.2">
      <c r="BC26510" s="6"/>
    </row>
    <row r="26511" spans="55:55" hidden="1" x14ac:dyDescent="0.2">
      <c r="BC26511" s="6"/>
    </row>
    <row r="26512" spans="55:55" hidden="1" x14ac:dyDescent="0.2">
      <c r="BC26512" s="6"/>
    </row>
    <row r="26513" spans="55:55" hidden="1" x14ac:dyDescent="0.2">
      <c r="BC26513" s="6"/>
    </row>
    <row r="26514" spans="55:55" hidden="1" x14ac:dyDescent="0.2">
      <c r="BC26514" s="6"/>
    </row>
    <row r="26515" spans="55:55" hidden="1" x14ac:dyDescent="0.2">
      <c r="BC26515" s="6"/>
    </row>
    <row r="26516" spans="55:55" hidden="1" x14ac:dyDescent="0.2">
      <c r="BC26516" s="6"/>
    </row>
    <row r="26517" spans="55:55" hidden="1" x14ac:dyDescent="0.2">
      <c r="BC26517" s="6"/>
    </row>
    <row r="26518" spans="55:55" hidden="1" x14ac:dyDescent="0.2">
      <c r="BC26518" s="6"/>
    </row>
    <row r="26519" spans="55:55" hidden="1" x14ac:dyDescent="0.2">
      <c r="BC26519" s="6"/>
    </row>
    <row r="26520" spans="55:55" hidden="1" x14ac:dyDescent="0.2">
      <c r="BC26520" s="6"/>
    </row>
    <row r="26521" spans="55:55" hidden="1" x14ac:dyDescent="0.2">
      <c r="BC26521" s="6"/>
    </row>
    <row r="26522" spans="55:55" hidden="1" x14ac:dyDescent="0.2">
      <c r="BC26522" s="6"/>
    </row>
    <row r="26523" spans="55:55" hidden="1" x14ac:dyDescent="0.2">
      <c r="BC26523" s="6"/>
    </row>
    <row r="26524" spans="55:55" hidden="1" x14ac:dyDescent="0.2">
      <c r="BC26524" s="6"/>
    </row>
    <row r="26525" spans="55:55" hidden="1" x14ac:dyDescent="0.2">
      <c r="BC26525" s="6"/>
    </row>
    <row r="26526" spans="55:55" hidden="1" x14ac:dyDescent="0.2">
      <c r="BC26526" s="6"/>
    </row>
    <row r="26527" spans="55:55" hidden="1" x14ac:dyDescent="0.2">
      <c r="BC26527" s="6"/>
    </row>
    <row r="26528" spans="55:55" hidden="1" x14ac:dyDescent="0.2">
      <c r="BC26528" s="6"/>
    </row>
    <row r="26529" spans="55:55" hidden="1" x14ac:dyDescent="0.2">
      <c r="BC26529" s="6"/>
    </row>
    <row r="26530" spans="55:55" hidden="1" x14ac:dyDescent="0.2">
      <c r="BC26530" s="6"/>
    </row>
    <row r="26531" spans="55:55" hidden="1" x14ac:dyDescent="0.2">
      <c r="BC26531" s="6"/>
    </row>
    <row r="26532" spans="55:55" hidden="1" x14ac:dyDescent="0.2">
      <c r="BC26532" s="6"/>
    </row>
    <row r="26533" spans="55:55" hidden="1" x14ac:dyDescent="0.2">
      <c r="BC26533" s="6"/>
    </row>
    <row r="26534" spans="55:55" hidden="1" x14ac:dyDescent="0.2">
      <c r="BC26534" s="6"/>
    </row>
    <row r="26535" spans="55:55" hidden="1" x14ac:dyDescent="0.2">
      <c r="BC26535" s="6"/>
    </row>
    <row r="26536" spans="55:55" hidden="1" x14ac:dyDescent="0.2">
      <c r="BC26536" s="6"/>
    </row>
    <row r="26537" spans="55:55" hidden="1" x14ac:dyDescent="0.2">
      <c r="BC26537" s="6"/>
    </row>
    <row r="26538" spans="55:55" hidden="1" x14ac:dyDescent="0.2">
      <c r="BC26538" s="6"/>
    </row>
    <row r="26539" spans="55:55" hidden="1" x14ac:dyDescent="0.2">
      <c r="BC26539" s="6"/>
    </row>
    <row r="26540" spans="55:55" hidden="1" x14ac:dyDescent="0.2">
      <c r="BC26540" s="6"/>
    </row>
    <row r="26541" spans="55:55" hidden="1" x14ac:dyDescent="0.2">
      <c r="BC26541" s="6"/>
    </row>
    <row r="26542" spans="55:55" hidden="1" x14ac:dyDescent="0.2">
      <c r="BC26542" s="6"/>
    </row>
    <row r="26543" spans="55:55" hidden="1" x14ac:dyDescent="0.2">
      <c r="BC26543" s="6"/>
    </row>
    <row r="26544" spans="55:55" hidden="1" x14ac:dyDescent="0.2">
      <c r="BC26544" s="6"/>
    </row>
    <row r="26545" spans="55:55" hidden="1" x14ac:dyDescent="0.2">
      <c r="BC26545" s="6"/>
    </row>
    <row r="26546" spans="55:55" hidden="1" x14ac:dyDescent="0.2">
      <c r="BC26546" s="6"/>
    </row>
    <row r="26547" spans="55:55" hidden="1" x14ac:dyDescent="0.2">
      <c r="BC26547" s="6"/>
    </row>
    <row r="26548" spans="55:55" hidden="1" x14ac:dyDescent="0.2">
      <c r="BC26548" s="6"/>
    </row>
    <row r="26549" spans="55:55" hidden="1" x14ac:dyDescent="0.2">
      <c r="BC26549" s="6"/>
    </row>
    <row r="26550" spans="55:55" hidden="1" x14ac:dyDescent="0.2">
      <c r="BC26550" s="6"/>
    </row>
    <row r="26551" spans="55:55" hidden="1" x14ac:dyDescent="0.2">
      <c r="BC26551" s="6"/>
    </row>
    <row r="26552" spans="55:55" hidden="1" x14ac:dyDescent="0.2">
      <c r="BC26552" s="6"/>
    </row>
    <row r="26553" spans="55:55" hidden="1" x14ac:dyDescent="0.2">
      <c r="BC26553" s="6"/>
    </row>
    <row r="26554" spans="55:55" hidden="1" x14ac:dyDescent="0.2">
      <c r="BC26554" s="6"/>
    </row>
    <row r="26555" spans="55:55" hidden="1" x14ac:dyDescent="0.2">
      <c r="BC26555" s="6"/>
    </row>
    <row r="26556" spans="55:55" hidden="1" x14ac:dyDescent="0.2">
      <c r="BC26556" s="6"/>
    </row>
    <row r="26557" spans="55:55" hidden="1" x14ac:dyDescent="0.2">
      <c r="BC26557" s="6"/>
    </row>
    <row r="26558" spans="55:55" hidden="1" x14ac:dyDescent="0.2">
      <c r="BC26558" s="6"/>
    </row>
    <row r="26559" spans="55:55" hidden="1" x14ac:dyDescent="0.2">
      <c r="BC26559" s="6"/>
    </row>
    <row r="26560" spans="55:55" hidden="1" x14ac:dyDescent="0.2">
      <c r="BC26560" s="6"/>
    </row>
    <row r="26561" spans="55:55" hidden="1" x14ac:dyDescent="0.2">
      <c r="BC26561" s="6"/>
    </row>
    <row r="26562" spans="55:55" hidden="1" x14ac:dyDescent="0.2">
      <c r="BC26562" s="6"/>
    </row>
    <row r="26563" spans="55:55" hidden="1" x14ac:dyDescent="0.2">
      <c r="BC26563" s="6"/>
    </row>
    <row r="26564" spans="55:55" hidden="1" x14ac:dyDescent="0.2">
      <c r="BC26564" s="6"/>
    </row>
    <row r="26565" spans="55:55" hidden="1" x14ac:dyDescent="0.2">
      <c r="BC26565" s="6"/>
    </row>
    <row r="26566" spans="55:55" hidden="1" x14ac:dyDescent="0.2">
      <c r="BC26566" s="6"/>
    </row>
    <row r="26567" spans="55:55" hidden="1" x14ac:dyDescent="0.2">
      <c r="BC26567" s="6"/>
    </row>
    <row r="26568" spans="55:55" hidden="1" x14ac:dyDescent="0.2">
      <c r="BC26568" s="6"/>
    </row>
    <row r="26569" spans="55:55" hidden="1" x14ac:dyDescent="0.2">
      <c r="BC26569" s="6"/>
    </row>
    <row r="26570" spans="55:55" hidden="1" x14ac:dyDescent="0.2">
      <c r="BC26570" s="6"/>
    </row>
    <row r="26571" spans="55:55" hidden="1" x14ac:dyDescent="0.2">
      <c r="BC26571" s="6"/>
    </row>
    <row r="26572" spans="55:55" hidden="1" x14ac:dyDescent="0.2">
      <c r="BC26572" s="6"/>
    </row>
    <row r="26573" spans="55:55" hidden="1" x14ac:dyDescent="0.2">
      <c r="BC26573" s="6"/>
    </row>
    <row r="26574" spans="55:55" hidden="1" x14ac:dyDescent="0.2">
      <c r="BC26574" s="6"/>
    </row>
    <row r="26575" spans="55:55" hidden="1" x14ac:dyDescent="0.2">
      <c r="BC26575" s="6"/>
    </row>
    <row r="26576" spans="55:55" hidden="1" x14ac:dyDescent="0.2">
      <c r="BC26576" s="6"/>
    </row>
    <row r="26577" spans="55:55" hidden="1" x14ac:dyDescent="0.2">
      <c r="BC26577" s="6"/>
    </row>
    <row r="26578" spans="55:55" hidden="1" x14ac:dyDescent="0.2">
      <c r="BC26578" s="6"/>
    </row>
    <row r="26579" spans="55:55" hidden="1" x14ac:dyDescent="0.2">
      <c r="BC26579" s="6"/>
    </row>
    <row r="26580" spans="55:55" hidden="1" x14ac:dyDescent="0.2">
      <c r="BC26580" s="6"/>
    </row>
    <row r="26581" spans="55:55" hidden="1" x14ac:dyDescent="0.2">
      <c r="BC26581" s="6"/>
    </row>
    <row r="26582" spans="55:55" hidden="1" x14ac:dyDescent="0.2">
      <c r="BC26582" s="6"/>
    </row>
    <row r="26583" spans="55:55" hidden="1" x14ac:dyDescent="0.2">
      <c r="BC26583" s="6"/>
    </row>
    <row r="26584" spans="55:55" hidden="1" x14ac:dyDescent="0.2">
      <c r="BC26584" s="6"/>
    </row>
    <row r="26585" spans="55:55" hidden="1" x14ac:dyDescent="0.2">
      <c r="BC26585" s="6"/>
    </row>
    <row r="26586" spans="55:55" hidden="1" x14ac:dyDescent="0.2">
      <c r="BC26586" s="6"/>
    </row>
    <row r="26587" spans="55:55" hidden="1" x14ac:dyDescent="0.2">
      <c r="BC26587" s="6"/>
    </row>
    <row r="26588" spans="55:55" hidden="1" x14ac:dyDescent="0.2">
      <c r="BC26588" s="6"/>
    </row>
    <row r="26589" spans="55:55" hidden="1" x14ac:dyDescent="0.2">
      <c r="BC26589" s="6"/>
    </row>
    <row r="26590" spans="55:55" hidden="1" x14ac:dyDescent="0.2">
      <c r="BC26590" s="6"/>
    </row>
    <row r="26591" spans="55:55" hidden="1" x14ac:dyDescent="0.2">
      <c r="BC26591" s="6"/>
    </row>
    <row r="26592" spans="55:55" hidden="1" x14ac:dyDescent="0.2">
      <c r="BC26592" s="6"/>
    </row>
    <row r="26593" spans="55:55" hidden="1" x14ac:dyDescent="0.2">
      <c r="BC26593" s="6"/>
    </row>
    <row r="26594" spans="55:55" hidden="1" x14ac:dyDescent="0.2">
      <c r="BC26594" s="6"/>
    </row>
    <row r="26595" spans="55:55" hidden="1" x14ac:dyDescent="0.2">
      <c r="BC26595" s="6"/>
    </row>
    <row r="26596" spans="55:55" hidden="1" x14ac:dyDescent="0.2">
      <c r="BC26596" s="6"/>
    </row>
    <row r="26597" spans="55:55" hidden="1" x14ac:dyDescent="0.2">
      <c r="BC26597" s="6"/>
    </row>
    <row r="26598" spans="55:55" hidden="1" x14ac:dyDescent="0.2">
      <c r="BC26598" s="6"/>
    </row>
    <row r="26599" spans="55:55" hidden="1" x14ac:dyDescent="0.2">
      <c r="BC26599" s="6"/>
    </row>
    <row r="26600" spans="55:55" hidden="1" x14ac:dyDescent="0.2">
      <c r="BC26600" s="6"/>
    </row>
    <row r="26601" spans="55:55" hidden="1" x14ac:dyDescent="0.2">
      <c r="BC26601" s="6"/>
    </row>
    <row r="26602" spans="55:55" hidden="1" x14ac:dyDescent="0.2">
      <c r="BC26602" s="6"/>
    </row>
    <row r="26603" spans="55:55" hidden="1" x14ac:dyDescent="0.2">
      <c r="BC26603" s="6"/>
    </row>
    <row r="26604" spans="55:55" hidden="1" x14ac:dyDescent="0.2">
      <c r="BC26604" s="6"/>
    </row>
    <row r="26605" spans="55:55" hidden="1" x14ac:dyDescent="0.2">
      <c r="BC26605" s="6"/>
    </row>
    <row r="26606" spans="55:55" hidden="1" x14ac:dyDescent="0.2">
      <c r="BC26606" s="6"/>
    </row>
    <row r="26607" spans="55:55" hidden="1" x14ac:dyDescent="0.2">
      <c r="BC26607" s="6"/>
    </row>
    <row r="26608" spans="55:55" hidden="1" x14ac:dyDescent="0.2">
      <c r="BC26608" s="6"/>
    </row>
    <row r="26609" spans="55:55" hidden="1" x14ac:dyDescent="0.2">
      <c r="BC26609" s="6"/>
    </row>
    <row r="26610" spans="55:55" hidden="1" x14ac:dyDescent="0.2">
      <c r="BC26610" s="6"/>
    </row>
    <row r="26611" spans="55:55" hidden="1" x14ac:dyDescent="0.2">
      <c r="BC26611" s="6"/>
    </row>
    <row r="26612" spans="55:55" hidden="1" x14ac:dyDescent="0.2">
      <c r="BC26612" s="6"/>
    </row>
    <row r="26613" spans="55:55" hidden="1" x14ac:dyDescent="0.2">
      <c r="BC26613" s="6"/>
    </row>
    <row r="26614" spans="55:55" hidden="1" x14ac:dyDescent="0.2">
      <c r="BC26614" s="6"/>
    </row>
    <row r="26615" spans="55:55" hidden="1" x14ac:dyDescent="0.2">
      <c r="BC26615" s="6"/>
    </row>
    <row r="26616" spans="55:55" hidden="1" x14ac:dyDescent="0.2">
      <c r="BC26616" s="6"/>
    </row>
    <row r="26617" spans="55:55" hidden="1" x14ac:dyDescent="0.2">
      <c r="BC26617" s="6"/>
    </row>
    <row r="26618" spans="55:55" hidden="1" x14ac:dyDescent="0.2">
      <c r="BC26618" s="6"/>
    </row>
    <row r="26619" spans="55:55" hidden="1" x14ac:dyDescent="0.2">
      <c r="BC26619" s="6"/>
    </row>
    <row r="26620" spans="55:55" hidden="1" x14ac:dyDescent="0.2">
      <c r="BC26620" s="6"/>
    </row>
    <row r="26621" spans="55:55" hidden="1" x14ac:dyDescent="0.2">
      <c r="BC26621" s="6"/>
    </row>
    <row r="26622" spans="55:55" hidden="1" x14ac:dyDescent="0.2">
      <c r="BC26622" s="6"/>
    </row>
    <row r="26623" spans="55:55" hidden="1" x14ac:dyDescent="0.2">
      <c r="BC26623" s="6"/>
    </row>
    <row r="26624" spans="55:55" hidden="1" x14ac:dyDescent="0.2">
      <c r="BC26624" s="6"/>
    </row>
    <row r="26625" spans="55:55" hidden="1" x14ac:dyDescent="0.2">
      <c r="BC26625" s="6"/>
    </row>
    <row r="26626" spans="55:55" hidden="1" x14ac:dyDescent="0.2">
      <c r="BC26626" s="6"/>
    </row>
    <row r="26627" spans="55:55" hidden="1" x14ac:dyDescent="0.2">
      <c r="BC26627" s="6"/>
    </row>
    <row r="26628" spans="55:55" hidden="1" x14ac:dyDescent="0.2">
      <c r="BC26628" s="6"/>
    </row>
    <row r="26629" spans="55:55" hidden="1" x14ac:dyDescent="0.2">
      <c r="BC26629" s="6"/>
    </row>
    <row r="26630" spans="55:55" hidden="1" x14ac:dyDescent="0.2">
      <c r="BC26630" s="6"/>
    </row>
    <row r="26631" spans="55:55" hidden="1" x14ac:dyDescent="0.2">
      <c r="BC26631" s="6"/>
    </row>
    <row r="26632" spans="55:55" hidden="1" x14ac:dyDescent="0.2">
      <c r="BC26632" s="6"/>
    </row>
    <row r="26633" spans="55:55" hidden="1" x14ac:dyDescent="0.2">
      <c r="BC26633" s="6"/>
    </row>
    <row r="26634" spans="55:55" hidden="1" x14ac:dyDescent="0.2">
      <c r="BC26634" s="6"/>
    </row>
    <row r="26635" spans="55:55" hidden="1" x14ac:dyDescent="0.2">
      <c r="BC26635" s="6"/>
    </row>
    <row r="26636" spans="55:55" hidden="1" x14ac:dyDescent="0.2">
      <c r="BC26636" s="6"/>
    </row>
    <row r="26637" spans="55:55" hidden="1" x14ac:dyDescent="0.2">
      <c r="BC26637" s="6"/>
    </row>
    <row r="26638" spans="55:55" hidden="1" x14ac:dyDescent="0.2">
      <c r="BC26638" s="6"/>
    </row>
    <row r="26639" spans="55:55" hidden="1" x14ac:dyDescent="0.2">
      <c r="BC26639" s="6"/>
    </row>
    <row r="26640" spans="55:55" hidden="1" x14ac:dyDescent="0.2">
      <c r="BC26640" s="6"/>
    </row>
    <row r="26641" spans="55:55" hidden="1" x14ac:dyDescent="0.2">
      <c r="BC26641" s="6"/>
    </row>
    <row r="26642" spans="55:55" hidden="1" x14ac:dyDescent="0.2">
      <c r="BC26642" s="6"/>
    </row>
    <row r="26643" spans="55:55" hidden="1" x14ac:dyDescent="0.2">
      <c r="BC26643" s="6"/>
    </row>
    <row r="26644" spans="55:55" hidden="1" x14ac:dyDescent="0.2">
      <c r="BC26644" s="6"/>
    </row>
    <row r="26645" spans="55:55" hidden="1" x14ac:dyDescent="0.2">
      <c r="BC26645" s="6"/>
    </row>
    <row r="26646" spans="55:55" hidden="1" x14ac:dyDescent="0.2">
      <c r="BC26646" s="6"/>
    </row>
    <row r="26647" spans="55:55" hidden="1" x14ac:dyDescent="0.2">
      <c r="BC26647" s="6"/>
    </row>
    <row r="26648" spans="55:55" hidden="1" x14ac:dyDescent="0.2">
      <c r="BC26648" s="6"/>
    </row>
    <row r="26649" spans="55:55" hidden="1" x14ac:dyDescent="0.2">
      <c r="BC26649" s="6"/>
    </row>
    <row r="26650" spans="55:55" hidden="1" x14ac:dyDescent="0.2">
      <c r="BC26650" s="6"/>
    </row>
    <row r="26651" spans="55:55" hidden="1" x14ac:dyDescent="0.2">
      <c r="BC26651" s="6"/>
    </row>
    <row r="26652" spans="55:55" hidden="1" x14ac:dyDescent="0.2">
      <c r="BC26652" s="6"/>
    </row>
    <row r="26653" spans="55:55" hidden="1" x14ac:dyDescent="0.2">
      <c r="BC26653" s="6"/>
    </row>
    <row r="26654" spans="55:55" hidden="1" x14ac:dyDescent="0.2">
      <c r="BC26654" s="6"/>
    </row>
    <row r="26655" spans="55:55" hidden="1" x14ac:dyDescent="0.2">
      <c r="BC26655" s="6"/>
    </row>
    <row r="26656" spans="55:55" hidden="1" x14ac:dyDescent="0.2">
      <c r="BC26656" s="6"/>
    </row>
    <row r="26657" spans="55:55" hidden="1" x14ac:dyDescent="0.2">
      <c r="BC26657" s="6"/>
    </row>
    <row r="26658" spans="55:55" hidden="1" x14ac:dyDescent="0.2">
      <c r="BC26658" s="6"/>
    </row>
    <row r="26659" spans="55:55" hidden="1" x14ac:dyDescent="0.2">
      <c r="BC26659" s="6"/>
    </row>
    <row r="26660" spans="55:55" hidden="1" x14ac:dyDescent="0.2">
      <c r="BC26660" s="6"/>
    </row>
    <row r="26661" spans="55:55" hidden="1" x14ac:dyDescent="0.2">
      <c r="BC26661" s="6"/>
    </row>
    <row r="26662" spans="55:55" hidden="1" x14ac:dyDescent="0.2">
      <c r="BC26662" s="6"/>
    </row>
    <row r="26663" spans="55:55" hidden="1" x14ac:dyDescent="0.2">
      <c r="BC26663" s="6"/>
    </row>
    <row r="26664" spans="55:55" hidden="1" x14ac:dyDescent="0.2">
      <c r="BC26664" s="6"/>
    </row>
    <row r="26665" spans="55:55" hidden="1" x14ac:dyDescent="0.2">
      <c r="BC26665" s="6"/>
    </row>
    <row r="26666" spans="55:55" hidden="1" x14ac:dyDescent="0.2">
      <c r="BC26666" s="6"/>
    </row>
    <row r="26667" spans="55:55" hidden="1" x14ac:dyDescent="0.2">
      <c r="BC26667" s="6"/>
    </row>
    <row r="26668" spans="55:55" hidden="1" x14ac:dyDescent="0.2">
      <c r="BC26668" s="6"/>
    </row>
    <row r="26669" spans="55:55" hidden="1" x14ac:dyDescent="0.2">
      <c r="BC26669" s="6"/>
    </row>
    <row r="26670" spans="55:55" hidden="1" x14ac:dyDescent="0.2">
      <c r="BC26670" s="6"/>
    </row>
    <row r="26671" spans="55:55" hidden="1" x14ac:dyDescent="0.2">
      <c r="BC26671" s="6"/>
    </row>
    <row r="26672" spans="55:55" hidden="1" x14ac:dyDescent="0.2">
      <c r="BC26672" s="6"/>
    </row>
    <row r="26673" spans="55:55" hidden="1" x14ac:dyDescent="0.2">
      <c r="BC26673" s="6"/>
    </row>
    <row r="26674" spans="55:55" hidden="1" x14ac:dyDescent="0.2">
      <c r="BC26674" s="6"/>
    </row>
    <row r="26675" spans="55:55" hidden="1" x14ac:dyDescent="0.2">
      <c r="BC26675" s="6"/>
    </row>
    <row r="26676" spans="55:55" hidden="1" x14ac:dyDescent="0.2">
      <c r="BC26676" s="6"/>
    </row>
    <row r="26677" spans="55:55" hidden="1" x14ac:dyDescent="0.2">
      <c r="BC26677" s="6"/>
    </row>
    <row r="26678" spans="55:55" hidden="1" x14ac:dyDescent="0.2">
      <c r="BC26678" s="6"/>
    </row>
    <row r="26679" spans="55:55" hidden="1" x14ac:dyDescent="0.2">
      <c r="BC26679" s="6"/>
    </row>
    <row r="26680" spans="55:55" hidden="1" x14ac:dyDescent="0.2">
      <c r="BC26680" s="6"/>
    </row>
    <row r="26681" spans="55:55" hidden="1" x14ac:dyDescent="0.2">
      <c r="BC26681" s="6"/>
    </row>
    <row r="26682" spans="55:55" hidden="1" x14ac:dyDescent="0.2">
      <c r="BC26682" s="6"/>
    </row>
    <row r="26683" spans="55:55" hidden="1" x14ac:dyDescent="0.2">
      <c r="BC26683" s="6"/>
    </row>
    <row r="26684" spans="55:55" hidden="1" x14ac:dyDescent="0.2">
      <c r="BC26684" s="6"/>
    </row>
    <row r="26685" spans="55:55" hidden="1" x14ac:dyDescent="0.2">
      <c r="BC26685" s="6"/>
    </row>
    <row r="26686" spans="55:55" hidden="1" x14ac:dyDescent="0.2">
      <c r="BC26686" s="6"/>
    </row>
    <row r="26687" spans="55:55" hidden="1" x14ac:dyDescent="0.2">
      <c r="BC26687" s="6"/>
    </row>
    <row r="26688" spans="55:55" hidden="1" x14ac:dyDescent="0.2">
      <c r="BC26688" s="6"/>
    </row>
    <row r="26689" spans="55:55" hidden="1" x14ac:dyDescent="0.2">
      <c r="BC26689" s="6"/>
    </row>
    <row r="26690" spans="55:55" hidden="1" x14ac:dyDescent="0.2">
      <c r="BC26690" s="6"/>
    </row>
    <row r="26691" spans="55:55" hidden="1" x14ac:dyDescent="0.2">
      <c r="BC26691" s="6"/>
    </row>
    <row r="26692" spans="55:55" hidden="1" x14ac:dyDescent="0.2">
      <c r="BC26692" s="6"/>
    </row>
    <row r="26693" spans="55:55" hidden="1" x14ac:dyDescent="0.2">
      <c r="BC26693" s="6"/>
    </row>
    <row r="26694" spans="55:55" hidden="1" x14ac:dyDescent="0.2">
      <c r="BC26694" s="6"/>
    </row>
    <row r="26695" spans="55:55" hidden="1" x14ac:dyDescent="0.2">
      <c r="BC26695" s="6"/>
    </row>
    <row r="26696" spans="55:55" hidden="1" x14ac:dyDescent="0.2">
      <c r="BC26696" s="6"/>
    </row>
    <row r="26697" spans="55:55" hidden="1" x14ac:dyDescent="0.2">
      <c r="BC26697" s="6"/>
    </row>
    <row r="26698" spans="55:55" hidden="1" x14ac:dyDescent="0.2">
      <c r="BC26698" s="6"/>
    </row>
    <row r="26699" spans="55:55" hidden="1" x14ac:dyDescent="0.2">
      <c r="BC26699" s="6"/>
    </row>
    <row r="26700" spans="55:55" hidden="1" x14ac:dyDescent="0.2">
      <c r="BC26700" s="6"/>
    </row>
    <row r="26701" spans="55:55" hidden="1" x14ac:dyDescent="0.2">
      <c r="BC26701" s="6"/>
    </row>
    <row r="26702" spans="55:55" hidden="1" x14ac:dyDescent="0.2">
      <c r="BC26702" s="6"/>
    </row>
    <row r="26703" spans="55:55" hidden="1" x14ac:dyDescent="0.2">
      <c r="BC26703" s="6"/>
    </row>
    <row r="26704" spans="55:55" hidden="1" x14ac:dyDescent="0.2">
      <c r="BC26704" s="6"/>
    </row>
    <row r="26705" spans="55:55" hidden="1" x14ac:dyDescent="0.2">
      <c r="BC26705" s="6"/>
    </row>
    <row r="26706" spans="55:55" hidden="1" x14ac:dyDescent="0.2">
      <c r="BC26706" s="6"/>
    </row>
    <row r="26707" spans="55:55" hidden="1" x14ac:dyDescent="0.2">
      <c r="BC26707" s="6"/>
    </row>
    <row r="26708" spans="55:55" hidden="1" x14ac:dyDescent="0.2">
      <c r="BC26708" s="6"/>
    </row>
    <row r="26709" spans="55:55" hidden="1" x14ac:dyDescent="0.2">
      <c r="BC26709" s="6"/>
    </row>
    <row r="26710" spans="55:55" hidden="1" x14ac:dyDescent="0.2">
      <c r="BC26710" s="6"/>
    </row>
    <row r="26711" spans="55:55" hidden="1" x14ac:dyDescent="0.2">
      <c r="BC26711" s="6"/>
    </row>
    <row r="26712" spans="55:55" hidden="1" x14ac:dyDescent="0.2">
      <c r="BC26712" s="6"/>
    </row>
    <row r="26713" spans="55:55" hidden="1" x14ac:dyDescent="0.2">
      <c r="BC26713" s="6"/>
    </row>
    <row r="26714" spans="55:55" hidden="1" x14ac:dyDescent="0.2">
      <c r="BC26714" s="6"/>
    </row>
    <row r="26715" spans="55:55" hidden="1" x14ac:dyDescent="0.2">
      <c r="BC26715" s="6"/>
    </row>
    <row r="26716" spans="55:55" hidden="1" x14ac:dyDescent="0.2">
      <c r="BC26716" s="6"/>
    </row>
    <row r="26717" spans="55:55" hidden="1" x14ac:dyDescent="0.2">
      <c r="BC26717" s="6"/>
    </row>
    <row r="26718" spans="55:55" hidden="1" x14ac:dyDescent="0.2">
      <c r="BC26718" s="6"/>
    </row>
    <row r="26719" spans="55:55" hidden="1" x14ac:dyDescent="0.2">
      <c r="BC26719" s="6"/>
    </row>
    <row r="26720" spans="55:55" hidden="1" x14ac:dyDescent="0.2">
      <c r="BC26720" s="6"/>
    </row>
    <row r="26721" spans="55:55" hidden="1" x14ac:dyDescent="0.2">
      <c r="BC26721" s="6"/>
    </row>
    <row r="26722" spans="55:55" hidden="1" x14ac:dyDescent="0.2">
      <c r="BC26722" s="6"/>
    </row>
    <row r="26723" spans="55:55" hidden="1" x14ac:dyDescent="0.2">
      <c r="BC26723" s="6"/>
    </row>
    <row r="26724" spans="55:55" hidden="1" x14ac:dyDescent="0.2">
      <c r="BC26724" s="6"/>
    </row>
    <row r="26725" spans="55:55" hidden="1" x14ac:dyDescent="0.2">
      <c r="BC26725" s="6"/>
    </row>
    <row r="26726" spans="55:55" hidden="1" x14ac:dyDescent="0.2">
      <c r="BC26726" s="6"/>
    </row>
    <row r="26727" spans="55:55" hidden="1" x14ac:dyDescent="0.2">
      <c r="BC26727" s="6"/>
    </row>
    <row r="26728" spans="55:55" hidden="1" x14ac:dyDescent="0.2">
      <c r="BC26728" s="6"/>
    </row>
    <row r="26729" spans="55:55" hidden="1" x14ac:dyDescent="0.2">
      <c r="BC26729" s="6"/>
    </row>
    <row r="26730" spans="55:55" hidden="1" x14ac:dyDescent="0.2">
      <c r="BC26730" s="6"/>
    </row>
    <row r="26731" spans="55:55" hidden="1" x14ac:dyDescent="0.2">
      <c r="BC26731" s="6"/>
    </row>
    <row r="26732" spans="55:55" hidden="1" x14ac:dyDescent="0.2">
      <c r="BC26732" s="6"/>
    </row>
    <row r="26733" spans="55:55" hidden="1" x14ac:dyDescent="0.2">
      <c r="BC26733" s="6"/>
    </row>
    <row r="26734" spans="55:55" hidden="1" x14ac:dyDescent="0.2">
      <c r="BC26734" s="6"/>
    </row>
    <row r="26735" spans="55:55" hidden="1" x14ac:dyDescent="0.2">
      <c r="BC26735" s="6"/>
    </row>
    <row r="26736" spans="55:55" hidden="1" x14ac:dyDescent="0.2">
      <c r="BC26736" s="6"/>
    </row>
    <row r="26737" spans="55:55" hidden="1" x14ac:dyDescent="0.2">
      <c r="BC26737" s="6"/>
    </row>
    <row r="26738" spans="55:55" hidden="1" x14ac:dyDescent="0.2">
      <c r="BC26738" s="6"/>
    </row>
    <row r="26739" spans="55:55" hidden="1" x14ac:dyDescent="0.2">
      <c r="BC26739" s="6"/>
    </row>
    <row r="26740" spans="55:55" hidden="1" x14ac:dyDescent="0.2">
      <c r="BC26740" s="6"/>
    </row>
    <row r="26741" spans="55:55" hidden="1" x14ac:dyDescent="0.2">
      <c r="BC26741" s="6"/>
    </row>
    <row r="26742" spans="55:55" hidden="1" x14ac:dyDescent="0.2">
      <c r="BC26742" s="6"/>
    </row>
    <row r="26743" spans="55:55" hidden="1" x14ac:dyDescent="0.2">
      <c r="BC26743" s="6"/>
    </row>
    <row r="26744" spans="55:55" hidden="1" x14ac:dyDescent="0.2">
      <c r="BC26744" s="6"/>
    </row>
    <row r="26745" spans="55:55" hidden="1" x14ac:dyDescent="0.2">
      <c r="BC26745" s="6"/>
    </row>
    <row r="26746" spans="55:55" hidden="1" x14ac:dyDescent="0.2">
      <c r="BC26746" s="6"/>
    </row>
    <row r="26747" spans="55:55" hidden="1" x14ac:dyDescent="0.2">
      <c r="BC26747" s="6"/>
    </row>
    <row r="26748" spans="55:55" hidden="1" x14ac:dyDescent="0.2">
      <c r="BC26748" s="6"/>
    </row>
    <row r="26749" spans="55:55" hidden="1" x14ac:dyDescent="0.2">
      <c r="BC26749" s="6"/>
    </row>
    <row r="26750" spans="55:55" hidden="1" x14ac:dyDescent="0.2">
      <c r="BC26750" s="6"/>
    </row>
    <row r="26751" spans="55:55" hidden="1" x14ac:dyDescent="0.2">
      <c r="BC26751" s="6"/>
    </row>
    <row r="26752" spans="55:55" hidden="1" x14ac:dyDescent="0.2">
      <c r="BC26752" s="6"/>
    </row>
    <row r="26753" spans="55:55" hidden="1" x14ac:dyDescent="0.2">
      <c r="BC26753" s="6"/>
    </row>
    <row r="26754" spans="55:55" hidden="1" x14ac:dyDescent="0.2">
      <c r="BC26754" s="6"/>
    </row>
    <row r="26755" spans="55:55" hidden="1" x14ac:dyDescent="0.2">
      <c r="BC26755" s="6"/>
    </row>
    <row r="26756" spans="55:55" hidden="1" x14ac:dyDescent="0.2">
      <c r="BC26756" s="6"/>
    </row>
    <row r="26757" spans="55:55" hidden="1" x14ac:dyDescent="0.2">
      <c r="BC26757" s="6"/>
    </row>
    <row r="26758" spans="55:55" hidden="1" x14ac:dyDescent="0.2">
      <c r="BC26758" s="6"/>
    </row>
    <row r="26759" spans="55:55" hidden="1" x14ac:dyDescent="0.2">
      <c r="BC26759" s="6"/>
    </row>
    <row r="26760" spans="55:55" hidden="1" x14ac:dyDescent="0.2">
      <c r="BC26760" s="6"/>
    </row>
    <row r="26761" spans="55:55" hidden="1" x14ac:dyDescent="0.2">
      <c r="BC26761" s="6"/>
    </row>
    <row r="26762" spans="55:55" hidden="1" x14ac:dyDescent="0.2">
      <c r="BC26762" s="6"/>
    </row>
    <row r="26763" spans="55:55" hidden="1" x14ac:dyDescent="0.2">
      <c r="BC26763" s="6"/>
    </row>
    <row r="26764" spans="55:55" hidden="1" x14ac:dyDescent="0.2">
      <c r="BC26764" s="6"/>
    </row>
    <row r="26765" spans="55:55" hidden="1" x14ac:dyDescent="0.2">
      <c r="BC26765" s="6"/>
    </row>
    <row r="26766" spans="55:55" hidden="1" x14ac:dyDescent="0.2">
      <c r="BC26766" s="6"/>
    </row>
    <row r="26767" spans="55:55" hidden="1" x14ac:dyDescent="0.2">
      <c r="BC26767" s="6"/>
    </row>
    <row r="26768" spans="55:55" hidden="1" x14ac:dyDescent="0.2">
      <c r="BC26768" s="6"/>
    </row>
    <row r="26769" spans="55:55" hidden="1" x14ac:dyDescent="0.2">
      <c r="BC26769" s="6"/>
    </row>
    <row r="26770" spans="55:55" hidden="1" x14ac:dyDescent="0.2">
      <c r="BC26770" s="6"/>
    </row>
    <row r="26771" spans="55:55" hidden="1" x14ac:dyDescent="0.2">
      <c r="BC26771" s="6"/>
    </row>
    <row r="26772" spans="55:55" hidden="1" x14ac:dyDescent="0.2">
      <c r="BC26772" s="6"/>
    </row>
    <row r="26773" spans="55:55" hidden="1" x14ac:dyDescent="0.2">
      <c r="BC26773" s="6"/>
    </row>
    <row r="26774" spans="55:55" hidden="1" x14ac:dyDescent="0.2">
      <c r="BC26774" s="6"/>
    </row>
    <row r="26775" spans="55:55" hidden="1" x14ac:dyDescent="0.2">
      <c r="BC26775" s="6"/>
    </row>
    <row r="26776" spans="55:55" hidden="1" x14ac:dyDescent="0.2">
      <c r="BC26776" s="6"/>
    </row>
    <row r="26777" spans="55:55" hidden="1" x14ac:dyDescent="0.2">
      <c r="BC26777" s="6"/>
    </row>
    <row r="26778" spans="55:55" hidden="1" x14ac:dyDescent="0.2">
      <c r="BC26778" s="6"/>
    </row>
    <row r="26779" spans="55:55" hidden="1" x14ac:dyDescent="0.2">
      <c r="BC26779" s="6"/>
    </row>
    <row r="26780" spans="55:55" hidden="1" x14ac:dyDescent="0.2">
      <c r="BC26780" s="6"/>
    </row>
    <row r="26781" spans="55:55" hidden="1" x14ac:dyDescent="0.2">
      <c r="BC26781" s="6"/>
    </row>
    <row r="26782" spans="55:55" hidden="1" x14ac:dyDescent="0.2">
      <c r="BC26782" s="6"/>
    </row>
    <row r="26783" spans="55:55" hidden="1" x14ac:dyDescent="0.2">
      <c r="BC26783" s="6"/>
    </row>
    <row r="26784" spans="55:55" hidden="1" x14ac:dyDescent="0.2">
      <c r="BC26784" s="6"/>
    </row>
    <row r="26785" spans="55:55" hidden="1" x14ac:dyDescent="0.2">
      <c r="BC26785" s="6"/>
    </row>
    <row r="26786" spans="55:55" hidden="1" x14ac:dyDescent="0.2">
      <c r="BC26786" s="6"/>
    </row>
    <row r="26787" spans="55:55" hidden="1" x14ac:dyDescent="0.2">
      <c r="BC26787" s="6"/>
    </row>
    <row r="26788" spans="55:55" hidden="1" x14ac:dyDescent="0.2">
      <c r="BC26788" s="6"/>
    </row>
    <row r="26789" spans="55:55" hidden="1" x14ac:dyDescent="0.2">
      <c r="BC26789" s="6"/>
    </row>
    <row r="26790" spans="55:55" hidden="1" x14ac:dyDescent="0.2">
      <c r="BC26790" s="6"/>
    </row>
    <row r="26791" spans="55:55" hidden="1" x14ac:dyDescent="0.2">
      <c r="BC26791" s="6"/>
    </row>
    <row r="26792" spans="55:55" hidden="1" x14ac:dyDescent="0.2">
      <c r="BC26792" s="6"/>
    </row>
    <row r="26793" spans="55:55" hidden="1" x14ac:dyDescent="0.2">
      <c r="BC26793" s="6"/>
    </row>
    <row r="26794" spans="55:55" hidden="1" x14ac:dyDescent="0.2">
      <c r="BC26794" s="6"/>
    </row>
    <row r="26795" spans="55:55" hidden="1" x14ac:dyDescent="0.2">
      <c r="BC26795" s="6"/>
    </row>
    <row r="26796" spans="55:55" hidden="1" x14ac:dyDescent="0.2">
      <c r="BC26796" s="6"/>
    </row>
    <row r="26797" spans="55:55" hidden="1" x14ac:dyDescent="0.2">
      <c r="BC26797" s="6"/>
    </row>
    <row r="26798" spans="55:55" hidden="1" x14ac:dyDescent="0.2">
      <c r="BC26798" s="6"/>
    </row>
    <row r="26799" spans="55:55" hidden="1" x14ac:dyDescent="0.2">
      <c r="BC26799" s="6"/>
    </row>
    <row r="26800" spans="55:55" hidden="1" x14ac:dyDescent="0.2">
      <c r="BC26800" s="6"/>
    </row>
    <row r="26801" spans="55:55" hidden="1" x14ac:dyDescent="0.2">
      <c r="BC26801" s="6"/>
    </row>
    <row r="26802" spans="55:55" hidden="1" x14ac:dyDescent="0.2">
      <c r="BC26802" s="6"/>
    </row>
    <row r="26803" spans="55:55" hidden="1" x14ac:dyDescent="0.2">
      <c r="BC26803" s="6"/>
    </row>
    <row r="26804" spans="55:55" hidden="1" x14ac:dyDescent="0.2">
      <c r="BC26804" s="6"/>
    </row>
    <row r="26805" spans="55:55" hidden="1" x14ac:dyDescent="0.2">
      <c r="BC26805" s="6"/>
    </row>
    <row r="26806" spans="55:55" hidden="1" x14ac:dyDescent="0.2">
      <c r="BC26806" s="6"/>
    </row>
    <row r="26807" spans="55:55" hidden="1" x14ac:dyDescent="0.2">
      <c r="BC26807" s="6"/>
    </row>
    <row r="26808" spans="55:55" hidden="1" x14ac:dyDescent="0.2">
      <c r="BC26808" s="6"/>
    </row>
    <row r="26809" spans="55:55" hidden="1" x14ac:dyDescent="0.2">
      <c r="BC26809" s="6"/>
    </row>
    <row r="26810" spans="55:55" hidden="1" x14ac:dyDescent="0.2">
      <c r="BC26810" s="6"/>
    </row>
    <row r="26811" spans="55:55" hidden="1" x14ac:dyDescent="0.2">
      <c r="BC26811" s="6"/>
    </row>
    <row r="26812" spans="55:55" hidden="1" x14ac:dyDescent="0.2">
      <c r="BC26812" s="6"/>
    </row>
    <row r="26813" spans="55:55" hidden="1" x14ac:dyDescent="0.2">
      <c r="BC26813" s="6"/>
    </row>
    <row r="26814" spans="55:55" hidden="1" x14ac:dyDescent="0.2">
      <c r="BC26814" s="6"/>
    </row>
    <row r="26815" spans="55:55" hidden="1" x14ac:dyDescent="0.2">
      <c r="BC26815" s="6"/>
    </row>
    <row r="26816" spans="55:55" hidden="1" x14ac:dyDescent="0.2">
      <c r="BC26816" s="6"/>
    </row>
    <row r="26817" spans="55:55" hidden="1" x14ac:dyDescent="0.2">
      <c r="BC26817" s="6"/>
    </row>
    <row r="26818" spans="55:55" hidden="1" x14ac:dyDescent="0.2">
      <c r="BC26818" s="6"/>
    </row>
    <row r="26819" spans="55:55" hidden="1" x14ac:dyDescent="0.2">
      <c r="BC26819" s="6"/>
    </row>
    <row r="26820" spans="55:55" hidden="1" x14ac:dyDescent="0.2">
      <c r="BC26820" s="6"/>
    </row>
    <row r="26821" spans="55:55" hidden="1" x14ac:dyDescent="0.2">
      <c r="BC26821" s="6"/>
    </row>
    <row r="26822" spans="55:55" hidden="1" x14ac:dyDescent="0.2">
      <c r="BC26822" s="6"/>
    </row>
    <row r="26823" spans="55:55" hidden="1" x14ac:dyDescent="0.2">
      <c r="BC26823" s="6"/>
    </row>
    <row r="26824" spans="55:55" hidden="1" x14ac:dyDescent="0.2">
      <c r="BC26824" s="6"/>
    </row>
    <row r="26825" spans="55:55" hidden="1" x14ac:dyDescent="0.2">
      <c r="BC26825" s="6"/>
    </row>
    <row r="26826" spans="55:55" hidden="1" x14ac:dyDescent="0.2">
      <c r="BC26826" s="6"/>
    </row>
    <row r="26827" spans="55:55" hidden="1" x14ac:dyDescent="0.2">
      <c r="BC26827" s="6"/>
    </row>
    <row r="26828" spans="55:55" hidden="1" x14ac:dyDescent="0.2">
      <c r="BC26828" s="6"/>
    </row>
    <row r="26829" spans="55:55" hidden="1" x14ac:dyDescent="0.2">
      <c r="BC26829" s="6"/>
    </row>
    <row r="26830" spans="55:55" hidden="1" x14ac:dyDescent="0.2">
      <c r="BC26830" s="6"/>
    </row>
    <row r="26831" spans="55:55" hidden="1" x14ac:dyDescent="0.2">
      <c r="BC26831" s="6"/>
    </row>
    <row r="26832" spans="55:55" hidden="1" x14ac:dyDescent="0.2">
      <c r="BC26832" s="6"/>
    </row>
    <row r="26833" spans="55:55" hidden="1" x14ac:dyDescent="0.2">
      <c r="BC26833" s="6"/>
    </row>
    <row r="26834" spans="55:55" hidden="1" x14ac:dyDescent="0.2">
      <c r="BC26834" s="6"/>
    </row>
    <row r="26835" spans="55:55" hidden="1" x14ac:dyDescent="0.2">
      <c r="BC26835" s="6"/>
    </row>
    <row r="26836" spans="55:55" hidden="1" x14ac:dyDescent="0.2">
      <c r="BC26836" s="6"/>
    </row>
    <row r="26837" spans="55:55" hidden="1" x14ac:dyDescent="0.2">
      <c r="BC26837" s="6"/>
    </row>
    <row r="26838" spans="55:55" hidden="1" x14ac:dyDescent="0.2">
      <c r="BC26838" s="6"/>
    </row>
    <row r="26839" spans="55:55" hidden="1" x14ac:dyDescent="0.2">
      <c r="BC26839" s="6"/>
    </row>
    <row r="26840" spans="55:55" hidden="1" x14ac:dyDescent="0.2">
      <c r="BC26840" s="6"/>
    </row>
    <row r="26841" spans="55:55" hidden="1" x14ac:dyDescent="0.2">
      <c r="BC26841" s="6"/>
    </row>
    <row r="26842" spans="55:55" hidden="1" x14ac:dyDescent="0.2">
      <c r="BC26842" s="6"/>
    </row>
    <row r="26843" spans="55:55" hidden="1" x14ac:dyDescent="0.2">
      <c r="BC26843" s="6"/>
    </row>
    <row r="26844" spans="55:55" hidden="1" x14ac:dyDescent="0.2">
      <c r="BC26844" s="6"/>
    </row>
    <row r="26845" spans="55:55" hidden="1" x14ac:dyDescent="0.2">
      <c r="BC26845" s="6"/>
    </row>
    <row r="26846" spans="55:55" hidden="1" x14ac:dyDescent="0.2">
      <c r="BC26846" s="6"/>
    </row>
    <row r="26847" spans="55:55" hidden="1" x14ac:dyDescent="0.2">
      <c r="BC26847" s="6"/>
    </row>
    <row r="26848" spans="55:55" hidden="1" x14ac:dyDescent="0.2">
      <c r="BC26848" s="6"/>
    </row>
    <row r="26849" spans="55:55" hidden="1" x14ac:dyDescent="0.2">
      <c r="BC26849" s="6"/>
    </row>
    <row r="26850" spans="55:55" hidden="1" x14ac:dyDescent="0.2">
      <c r="BC26850" s="6"/>
    </row>
    <row r="26851" spans="55:55" hidden="1" x14ac:dyDescent="0.2">
      <c r="BC26851" s="6"/>
    </row>
    <row r="26852" spans="55:55" hidden="1" x14ac:dyDescent="0.2">
      <c r="BC26852" s="6"/>
    </row>
    <row r="26853" spans="55:55" hidden="1" x14ac:dyDescent="0.2">
      <c r="BC26853" s="6"/>
    </row>
    <row r="26854" spans="55:55" hidden="1" x14ac:dyDescent="0.2">
      <c r="BC26854" s="6"/>
    </row>
    <row r="26855" spans="55:55" hidden="1" x14ac:dyDescent="0.2">
      <c r="BC26855" s="6"/>
    </row>
    <row r="26856" spans="55:55" hidden="1" x14ac:dyDescent="0.2">
      <c r="BC26856" s="6"/>
    </row>
    <row r="26857" spans="55:55" hidden="1" x14ac:dyDescent="0.2">
      <c r="BC26857" s="6"/>
    </row>
    <row r="26858" spans="55:55" hidden="1" x14ac:dyDescent="0.2">
      <c r="BC26858" s="6"/>
    </row>
    <row r="26859" spans="55:55" hidden="1" x14ac:dyDescent="0.2">
      <c r="BC26859" s="6"/>
    </row>
    <row r="26860" spans="55:55" hidden="1" x14ac:dyDescent="0.2">
      <c r="BC26860" s="6"/>
    </row>
    <row r="26861" spans="55:55" hidden="1" x14ac:dyDescent="0.2">
      <c r="BC26861" s="6"/>
    </row>
    <row r="26862" spans="55:55" hidden="1" x14ac:dyDescent="0.2">
      <c r="BC26862" s="6"/>
    </row>
    <row r="26863" spans="55:55" hidden="1" x14ac:dyDescent="0.2">
      <c r="BC26863" s="6"/>
    </row>
    <row r="26864" spans="55:55" hidden="1" x14ac:dyDescent="0.2">
      <c r="BC26864" s="6"/>
    </row>
    <row r="26865" spans="55:55" hidden="1" x14ac:dyDescent="0.2">
      <c r="BC26865" s="6"/>
    </row>
    <row r="26866" spans="55:55" hidden="1" x14ac:dyDescent="0.2">
      <c r="BC26866" s="6"/>
    </row>
    <row r="26867" spans="55:55" hidden="1" x14ac:dyDescent="0.2">
      <c r="BC26867" s="6"/>
    </row>
    <row r="26868" spans="55:55" hidden="1" x14ac:dyDescent="0.2">
      <c r="BC26868" s="6"/>
    </row>
    <row r="26869" spans="55:55" hidden="1" x14ac:dyDescent="0.2">
      <c r="BC26869" s="6"/>
    </row>
    <row r="26870" spans="55:55" hidden="1" x14ac:dyDescent="0.2">
      <c r="BC26870" s="6"/>
    </row>
    <row r="26871" spans="55:55" hidden="1" x14ac:dyDescent="0.2">
      <c r="BC26871" s="6"/>
    </row>
    <row r="26872" spans="55:55" hidden="1" x14ac:dyDescent="0.2">
      <c r="BC26872" s="6"/>
    </row>
    <row r="26873" spans="55:55" hidden="1" x14ac:dyDescent="0.2">
      <c r="BC26873" s="6"/>
    </row>
    <row r="26874" spans="55:55" hidden="1" x14ac:dyDescent="0.2">
      <c r="BC26874" s="6"/>
    </row>
    <row r="26875" spans="55:55" hidden="1" x14ac:dyDescent="0.2">
      <c r="BC26875" s="6"/>
    </row>
    <row r="26876" spans="55:55" hidden="1" x14ac:dyDescent="0.2">
      <c r="BC26876" s="6"/>
    </row>
    <row r="26877" spans="55:55" hidden="1" x14ac:dyDescent="0.2">
      <c r="BC26877" s="6"/>
    </row>
    <row r="26878" spans="55:55" hidden="1" x14ac:dyDescent="0.2">
      <c r="BC26878" s="6"/>
    </row>
    <row r="26879" spans="55:55" hidden="1" x14ac:dyDescent="0.2">
      <c r="BC26879" s="6"/>
    </row>
    <row r="26880" spans="55:55" hidden="1" x14ac:dyDescent="0.2">
      <c r="BC26880" s="6"/>
    </row>
    <row r="26881" spans="55:55" hidden="1" x14ac:dyDescent="0.2">
      <c r="BC26881" s="6"/>
    </row>
    <row r="26882" spans="55:55" hidden="1" x14ac:dyDescent="0.2">
      <c r="BC26882" s="6"/>
    </row>
    <row r="26883" spans="55:55" hidden="1" x14ac:dyDescent="0.2">
      <c r="BC26883" s="6"/>
    </row>
    <row r="26884" spans="55:55" hidden="1" x14ac:dyDescent="0.2">
      <c r="BC26884" s="6"/>
    </row>
    <row r="26885" spans="55:55" hidden="1" x14ac:dyDescent="0.2">
      <c r="BC26885" s="6"/>
    </row>
    <row r="26886" spans="55:55" hidden="1" x14ac:dyDescent="0.2">
      <c r="BC26886" s="6"/>
    </row>
    <row r="26887" spans="55:55" hidden="1" x14ac:dyDescent="0.2">
      <c r="BC26887" s="6"/>
    </row>
    <row r="26888" spans="55:55" hidden="1" x14ac:dyDescent="0.2">
      <c r="BC26888" s="6"/>
    </row>
    <row r="26889" spans="55:55" hidden="1" x14ac:dyDescent="0.2">
      <c r="BC26889" s="6"/>
    </row>
    <row r="26890" spans="55:55" hidden="1" x14ac:dyDescent="0.2">
      <c r="BC26890" s="6"/>
    </row>
    <row r="26891" spans="55:55" hidden="1" x14ac:dyDescent="0.2">
      <c r="BC26891" s="6"/>
    </row>
    <row r="26892" spans="55:55" hidden="1" x14ac:dyDescent="0.2">
      <c r="BC26892" s="6"/>
    </row>
    <row r="26893" spans="55:55" hidden="1" x14ac:dyDescent="0.2">
      <c r="BC26893" s="6"/>
    </row>
    <row r="26894" spans="55:55" hidden="1" x14ac:dyDescent="0.2">
      <c r="BC26894" s="6"/>
    </row>
    <row r="26895" spans="55:55" hidden="1" x14ac:dyDescent="0.2">
      <c r="BC26895" s="6"/>
    </row>
    <row r="26896" spans="55:55" hidden="1" x14ac:dyDescent="0.2">
      <c r="BC26896" s="6"/>
    </row>
    <row r="26897" spans="55:55" hidden="1" x14ac:dyDescent="0.2">
      <c r="BC26897" s="6"/>
    </row>
    <row r="26898" spans="55:55" hidden="1" x14ac:dyDescent="0.2">
      <c r="BC26898" s="6"/>
    </row>
    <row r="26899" spans="55:55" hidden="1" x14ac:dyDescent="0.2">
      <c r="BC26899" s="6"/>
    </row>
    <row r="26900" spans="55:55" hidden="1" x14ac:dyDescent="0.2">
      <c r="BC26900" s="6"/>
    </row>
    <row r="26901" spans="55:55" hidden="1" x14ac:dyDescent="0.2">
      <c r="BC26901" s="6"/>
    </row>
    <row r="26902" spans="55:55" hidden="1" x14ac:dyDescent="0.2">
      <c r="BC26902" s="6"/>
    </row>
    <row r="26903" spans="55:55" hidden="1" x14ac:dyDescent="0.2">
      <c r="BC26903" s="6"/>
    </row>
    <row r="26904" spans="55:55" hidden="1" x14ac:dyDescent="0.2">
      <c r="BC26904" s="6"/>
    </row>
    <row r="26905" spans="55:55" hidden="1" x14ac:dyDescent="0.2">
      <c r="BC26905" s="6"/>
    </row>
    <row r="26906" spans="55:55" hidden="1" x14ac:dyDescent="0.2">
      <c r="BC26906" s="6"/>
    </row>
    <row r="26907" spans="55:55" hidden="1" x14ac:dyDescent="0.2">
      <c r="BC26907" s="6"/>
    </row>
    <row r="26908" spans="55:55" hidden="1" x14ac:dyDescent="0.2">
      <c r="BC26908" s="6"/>
    </row>
    <row r="26909" spans="55:55" hidden="1" x14ac:dyDescent="0.2">
      <c r="BC26909" s="6"/>
    </row>
    <row r="26910" spans="55:55" hidden="1" x14ac:dyDescent="0.2">
      <c r="BC26910" s="6"/>
    </row>
    <row r="26911" spans="55:55" hidden="1" x14ac:dyDescent="0.2">
      <c r="BC26911" s="6"/>
    </row>
    <row r="26912" spans="55:55" hidden="1" x14ac:dyDescent="0.2">
      <c r="BC26912" s="6"/>
    </row>
    <row r="26913" spans="55:55" hidden="1" x14ac:dyDescent="0.2">
      <c r="BC26913" s="6"/>
    </row>
    <row r="26914" spans="55:55" hidden="1" x14ac:dyDescent="0.2">
      <c r="BC26914" s="6"/>
    </row>
    <row r="26915" spans="55:55" hidden="1" x14ac:dyDescent="0.2">
      <c r="BC26915" s="6"/>
    </row>
    <row r="26916" spans="55:55" hidden="1" x14ac:dyDescent="0.2">
      <c r="BC26916" s="6"/>
    </row>
    <row r="26917" spans="55:55" hidden="1" x14ac:dyDescent="0.2">
      <c r="BC26917" s="6"/>
    </row>
    <row r="26918" spans="55:55" hidden="1" x14ac:dyDescent="0.2">
      <c r="BC26918" s="6"/>
    </row>
    <row r="26919" spans="55:55" hidden="1" x14ac:dyDescent="0.2">
      <c r="BC26919" s="6"/>
    </row>
    <row r="26920" spans="55:55" hidden="1" x14ac:dyDescent="0.2">
      <c r="BC26920" s="6"/>
    </row>
    <row r="26921" spans="55:55" hidden="1" x14ac:dyDescent="0.2">
      <c r="BC26921" s="6"/>
    </row>
    <row r="26922" spans="55:55" hidden="1" x14ac:dyDescent="0.2">
      <c r="BC26922" s="6"/>
    </row>
    <row r="26923" spans="55:55" hidden="1" x14ac:dyDescent="0.2">
      <c r="BC26923" s="6"/>
    </row>
    <row r="26924" spans="55:55" hidden="1" x14ac:dyDescent="0.2">
      <c r="BC26924" s="6"/>
    </row>
    <row r="26925" spans="55:55" hidden="1" x14ac:dyDescent="0.2">
      <c r="BC26925" s="6"/>
    </row>
    <row r="26926" spans="55:55" hidden="1" x14ac:dyDescent="0.2">
      <c r="BC26926" s="6"/>
    </row>
    <row r="26927" spans="55:55" hidden="1" x14ac:dyDescent="0.2">
      <c r="BC26927" s="6"/>
    </row>
    <row r="26928" spans="55:55" hidden="1" x14ac:dyDescent="0.2">
      <c r="BC26928" s="6"/>
    </row>
    <row r="26929" spans="55:55" hidden="1" x14ac:dyDescent="0.2">
      <c r="BC26929" s="6"/>
    </row>
    <row r="26930" spans="55:55" hidden="1" x14ac:dyDescent="0.2">
      <c r="BC26930" s="6"/>
    </row>
    <row r="26931" spans="55:55" hidden="1" x14ac:dyDescent="0.2">
      <c r="BC26931" s="6"/>
    </row>
    <row r="26932" spans="55:55" hidden="1" x14ac:dyDescent="0.2">
      <c r="BC26932" s="6"/>
    </row>
    <row r="26933" spans="55:55" hidden="1" x14ac:dyDescent="0.2">
      <c r="BC26933" s="6"/>
    </row>
    <row r="26934" spans="55:55" hidden="1" x14ac:dyDescent="0.2">
      <c r="BC26934" s="6"/>
    </row>
    <row r="26935" spans="55:55" hidden="1" x14ac:dyDescent="0.2">
      <c r="BC26935" s="6"/>
    </row>
    <row r="26936" spans="55:55" hidden="1" x14ac:dyDescent="0.2">
      <c r="BC26936" s="6"/>
    </row>
    <row r="26937" spans="55:55" hidden="1" x14ac:dyDescent="0.2">
      <c r="BC26937" s="6"/>
    </row>
    <row r="26938" spans="55:55" hidden="1" x14ac:dyDescent="0.2">
      <c r="BC26938" s="6"/>
    </row>
    <row r="26939" spans="55:55" hidden="1" x14ac:dyDescent="0.2">
      <c r="BC26939" s="6"/>
    </row>
    <row r="26940" spans="55:55" hidden="1" x14ac:dyDescent="0.2">
      <c r="BC26940" s="6"/>
    </row>
    <row r="26941" spans="55:55" hidden="1" x14ac:dyDescent="0.2">
      <c r="BC26941" s="6"/>
    </row>
    <row r="26942" spans="55:55" hidden="1" x14ac:dyDescent="0.2">
      <c r="BC26942" s="6"/>
    </row>
    <row r="26943" spans="55:55" hidden="1" x14ac:dyDescent="0.2">
      <c r="BC26943" s="6"/>
    </row>
    <row r="26944" spans="55:55" hidden="1" x14ac:dyDescent="0.2">
      <c r="BC26944" s="6"/>
    </row>
    <row r="26945" spans="55:55" hidden="1" x14ac:dyDescent="0.2">
      <c r="BC26945" s="6"/>
    </row>
    <row r="26946" spans="55:55" hidden="1" x14ac:dyDescent="0.2">
      <c r="BC26946" s="6"/>
    </row>
    <row r="26947" spans="55:55" hidden="1" x14ac:dyDescent="0.2">
      <c r="BC26947" s="6"/>
    </row>
    <row r="26948" spans="55:55" hidden="1" x14ac:dyDescent="0.2">
      <c r="BC26948" s="6"/>
    </row>
    <row r="26949" spans="55:55" hidden="1" x14ac:dyDescent="0.2">
      <c r="BC26949" s="6"/>
    </row>
    <row r="26950" spans="55:55" hidden="1" x14ac:dyDescent="0.2">
      <c r="BC26950" s="6"/>
    </row>
    <row r="26951" spans="55:55" hidden="1" x14ac:dyDescent="0.2">
      <c r="BC26951" s="6"/>
    </row>
    <row r="26952" spans="55:55" hidden="1" x14ac:dyDescent="0.2">
      <c r="BC26952" s="6"/>
    </row>
    <row r="26953" spans="55:55" hidden="1" x14ac:dyDescent="0.2">
      <c r="BC26953" s="6"/>
    </row>
    <row r="26954" spans="55:55" hidden="1" x14ac:dyDescent="0.2">
      <c r="BC26954" s="6"/>
    </row>
    <row r="26955" spans="55:55" hidden="1" x14ac:dyDescent="0.2">
      <c r="BC26955" s="6"/>
    </row>
    <row r="26956" spans="55:55" hidden="1" x14ac:dyDescent="0.2">
      <c r="BC26956" s="6"/>
    </row>
    <row r="26957" spans="55:55" hidden="1" x14ac:dyDescent="0.2">
      <c r="BC26957" s="6"/>
    </row>
    <row r="26958" spans="55:55" hidden="1" x14ac:dyDescent="0.2">
      <c r="BC26958" s="6"/>
    </row>
    <row r="26959" spans="55:55" hidden="1" x14ac:dyDescent="0.2">
      <c r="BC26959" s="6"/>
    </row>
    <row r="26960" spans="55:55" hidden="1" x14ac:dyDescent="0.2">
      <c r="BC26960" s="6"/>
    </row>
    <row r="26961" spans="55:55" hidden="1" x14ac:dyDescent="0.2">
      <c r="BC26961" s="6"/>
    </row>
    <row r="26962" spans="55:55" hidden="1" x14ac:dyDescent="0.2">
      <c r="BC26962" s="6"/>
    </row>
    <row r="26963" spans="55:55" hidden="1" x14ac:dyDescent="0.2">
      <c r="BC26963" s="6"/>
    </row>
    <row r="26964" spans="55:55" hidden="1" x14ac:dyDescent="0.2">
      <c r="BC26964" s="6"/>
    </row>
    <row r="26965" spans="55:55" hidden="1" x14ac:dyDescent="0.2">
      <c r="BC26965" s="6"/>
    </row>
    <row r="26966" spans="55:55" hidden="1" x14ac:dyDescent="0.2">
      <c r="BC26966" s="6"/>
    </row>
    <row r="26967" spans="55:55" hidden="1" x14ac:dyDescent="0.2">
      <c r="BC26967" s="6"/>
    </row>
    <row r="26968" spans="55:55" hidden="1" x14ac:dyDescent="0.2">
      <c r="BC26968" s="6"/>
    </row>
    <row r="26969" spans="55:55" hidden="1" x14ac:dyDescent="0.2">
      <c r="BC26969" s="6"/>
    </row>
    <row r="26970" spans="55:55" hidden="1" x14ac:dyDescent="0.2">
      <c r="BC26970" s="6"/>
    </row>
    <row r="26971" spans="55:55" hidden="1" x14ac:dyDescent="0.2">
      <c r="BC26971" s="6"/>
    </row>
    <row r="26972" spans="55:55" hidden="1" x14ac:dyDescent="0.2">
      <c r="BC26972" s="6"/>
    </row>
    <row r="26973" spans="55:55" hidden="1" x14ac:dyDescent="0.2">
      <c r="BC26973" s="6"/>
    </row>
    <row r="26974" spans="55:55" hidden="1" x14ac:dyDescent="0.2">
      <c r="BC26974" s="6"/>
    </row>
    <row r="26975" spans="55:55" hidden="1" x14ac:dyDescent="0.2">
      <c r="BC26975" s="6"/>
    </row>
    <row r="26976" spans="55:55" hidden="1" x14ac:dyDescent="0.2">
      <c r="BC26976" s="6"/>
    </row>
    <row r="26977" spans="55:55" hidden="1" x14ac:dyDescent="0.2">
      <c r="BC26977" s="6"/>
    </row>
    <row r="26978" spans="55:55" hidden="1" x14ac:dyDescent="0.2">
      <c r="BC26978" s="6"/>
    </row>
    <row r="26979" spans="55:55" hidden="1" x14ac:dyDescent="0.2">
      <c r="BC26979" s="6"/>
    </row>
    <row r="26980" spans="55:55" hidden="1" x14ac:dyDescent="0.2">
      <c r="BC26980" s="6"/>
    </row>
    <row r="26981" spans="55:55" hidden="1" x14ac:dyDescent="0.2">
      <c r="BC26981" s="6"/>
    </row>
    <row r="26982" spans="55:55" hidden="1" x14ac:dyDescent="0.2">
      <c r="BC26982" s="6"/>
    </row>
    <row r="26983" spans="55:55" hidden="1" x14ac:dyDescent="0.2">
      <c r="BC26983" s="6"/>
    </row>
    <row r="26984" spans="55:55" hidden="1" x14ac:dyDescent="0.2">
      <c r="BC26984" s="6"/>
    </row>
    <row r="26985" spans="55:55" hidden="1" x14ac:dyDescent="0.2">
      <c r="BC26985" s="6"/>
    </row>
    <row r="26986" spans="55:55" hidden="1" x14ac:dyDescent="0.2">
      <c r="BC26986" s="6"/>
    </row>
    <row r="26987" spans="55:55" hidden="1" x14ac:dyDescent="0.2">
      <c r="BC26987" s="6"/>
    </row>
    <row r="26988" spans="55:55" hidden="1" x14ac:dyDescent="0.2">
      <c r="BC26988" s="6"/>
    </row>
    <row r="26989" spans="55:55" hidden="1" x14ac:dyDescent="0.2">
      <c r="BC26989" s="6"/>
    </row>
    <row r="26990" spans="55:55" hidden="1" x14ac:dyDescent="0.2">
      <c r="BC26990" s="6"/>
    </row>
    <row r="26991" spans="55:55" hidden="1" x14ac:dyDescent="0.2">
      <c r="BC26991" s="6"/>
    </row>
    <row r="26992" spans="55:55" hidden="1" x14ac:dyDescent="0.2">
      <c r="BC26992" s="6"/>
    </row>
    <row r="26993" spans="55:55" hidden="1" x14ac:dyDescent="0.2">
      <c r="BC26993" s="6"/>
    </row>
    <row r="26994" spans="55:55" hidden="1" x14ac:dyDescent="0.2">
      <c r="BC26994" s="6"/>
    </row>
    <row r="26995" spans="55:55" hidden="1" x14ac:dyDescent="0.2">
      <c r="BC26995" s="6"/>
    </row>
    <row r="26996" spans="55:55" hidden="1" x14ac:dyDescent="0.2">
      <c r="BC26996" s="6"/>
    </row>
    <row r="26997" spans="55:55" hidden="1" x14ac:dyDescent="0.2">
      <c r="BC26997" s="6"/>
    </row>
    <row r="26998" spans="55:55" hidden="1" x14ac:dyDescent="0.2">
      <c r="BC26998" s="6"/>
    </row>
    <row r="26999" spans="55:55" hidden="1" x14ac:dyDescent="0.2">
      <c r="BC26999" s="6"/>
    </row>
    <row r="27000" spans="55:55" hidden="1" x14ac:dyDescent="0.2">
      <c r="BC27000" s="6"/>
    </row>
    <row r="27001" spans="55:55" hidden="1" x14ac:dyDescent="0.2">
      <c r="BC27001" s="6"/>
    </row>
    <row r="27002" spans="55:55" hidden="1" x14ac:dyDescent="0.2">
      <c r="BC27002" s="6"/>
    </row>
    <row r="27003" spans="55:55" hidden="1" x14ac:dyDescent="0.2">
      <c r="BC27003" s="6"/>
    </row>
    <row r="27004" spans="55:55" hidden="1" x14ac:dyDescent="0.2">
      <c r="BC27004" s="6"/>
    </row>
    <row r="27005" spans="55:55" hidden="1" x14ac:dyDescent="0.2">
      <c r="BC27005" s="6"/>
    </row>
    <row r="27006" spans="55:55" hidden="1" x14ac:dyDescent="0.2">
      <c r="BC27006" s="6"/>
    </row>
    <row r="27007" spans="55:55" hidden="1" x14ac:dyDescent="0.2">
      <c r="BC27007" s="6"/>
    </row>
    <row r="27008" spans="55:55" hidden="1" x14ac:dyDescent="0.2">
      <c r="BC27008" s="6"/>
    </row>
    <row r="27009" spans="55:55" hidden="1" x14ac:dyDescent="0.2">
      <c r="BC27009" s="6"/>
    </row>
    <row r="27010" spans="55:55" hidden="1" x14ac:dyDescent="0.2">
      <c r="BC27010" s="6"/>
    </row>
    <row r="27011" spans="55:55" hidden="1" x14ac:dyDescent="0.2">
      <c r="BC27011" s="6"/>
    </row>
    <row r="27012" spans="55:55" hidden="1" x14ac:dyDescent="0.2">
      <c r="BC27012" s="6"/>
    </row>
    <row r="27013" spans="55:55" hidden="1" x14ac:dyDescent="0.2">
      <c r="BC27013" s="6"/>
    </row>
    <row r="27014" spans="55:55" hidden="1" x14ac:dyDescent="0.2">
      <c r="BC27014" s="6"/>
    </row>
    <row r="27015" spans="55:55" hidden="1" x14ac:dyDescent="0.2">
      <c r="BC27015" s="6"/>
    </row>
    <row r="27016" spans="55:55" hidden="1" x14ac:dyDescent="0.2">
      <c r="BC27016" s="6"/>
    </row>
    <row r="27017" spans="55:55" hidden="1" x14ac:dyDescent="0.2">
      <c r="BC27017" s="6"/>
    </row>
    <row r="27018" spans="55:55" hidden="1" x14ac:dyDescent="0.2">
      <c r="BC27018" s="6"/>
    </row>
    <row r="27019" spans="55:55" hidden="1" x14ac:dyDescent="0.2">
      <c r="BC27019" s="6"/>
    </row>
    <row r="27020" spans="55:55" hidden="1" x14ac:dyDescent="0.2">
      <c r="BC27020" s="6"/>
    </row>
    <row r="27021" spans="55:55" hidden="1" x14ac:dyDescent="0.2">
      <c r="BC27021" s="6"/>
    </row>
    <row r="27022" spans="55:55" hidden="1" x14ac:dyDescent="0.2">
      <c r="BC27022" s="6"/>
    </row>
    <row r="27023" spans="55:55" hidden="1" x14ac:dyDescent="0.2">
      <c r="BC27023" s="6"/>
    </row>
    <row r="27024" spans="55:55" hidden="1" x14ac:dyDescent="0.2">
      <c r="BC27024" s="6"/>
    </row>
    <row r="27025" spans="55:55" hidden="1" x14ac:dyDescent="0.2">
      <c r="BC27025" s="6"/>
    </row>
    <row r="27026" spans="55:55" hidden="1" x14ac:dyDescent="0.2">
      <c r="BC27026" s="6"/>
    </row>
    <row r="27027" spans="55:55" hidden="1" x14ac:dyDescent="0.2">
      <c r="BC27027" s="6"/>
    </row>
    <row r="27028" spans="55:55" hidden="1" x14ac:dyDescent="0.2">
      <c r="BC27028" s="6"/>
    </row>
    <row r="27029" spans="55:55" hidden="1" x14ac:dyDescent="0.2">
      <c r="BC27029" s="6"/>
    </row>
    <row r="27030" spans="55:55" hidden="1" x14ac:dyDescent="0.2">
      <c r="BC27030" s="6"/>
    </row>
    <row r="27031" spans="55:55" hidden="1" x14ac:dyDescent="0.2">
      <c r="BC27031" s="6"/>
    </row>
    <row r="27032" spans="55:55" hidden="1" x14ac:dyDescent="0.2">
      <c r="BC27032" s="6"/>
    </row>
    <row r="27033" spans="55:55" hidden="1" x14ac:dyDescent="0.2">
      <c r="BC27033" s="6"/>
    </row>
    <row r="27034" spans="55:55" hidden="1" x14ac:dyDescent="0.2">
      <c r="BC27034" s="6"/>
    </row>
    <row r="27035" spans="55:55" hidden="1" x14ac:dyDescent="0.2">
      <c r="BC27035" s="6"/>
    </row>
    <row r="27036" spans="55:55" hidden="1" x14ac:dyDescent="0.2">
      <c r="BC27036" s="6"/>
    </row>
    <row r="27037" spans="55:55" hidden="1" x14ac:dyDescent="0.2">
      <c r="BC27037" s="6"/>
    </row>
    <row r="27038" spans="55:55" hidden="1" x14ac:dyDescent="0.2">
      <c r="BC27038" s="6"/>
    </row>
    <row r="27039" spans="55:55" hidden="1" x14ac:dyDescent="0.2">
      <c r="BC27039" s="6"/>
    </row>
    <row r="27040" spans="55:55" hidden="1" x14ac:dyDescent="0.2">
      <c r="BC27040" s="6"/>
    </row>
    <row r="27041" spans="55:55" hidden="1" x14ac:dyDescent="0.2">
      <c r="BC27041" s="6"/>
    </row>
    <row r="27042" spans="55:55" hidden="1" x14ac:dyDescent="0.2">
      <c r="BC27042" s="6"/>
    </row>
    <row r="27043" spans="55:55" hidden="1" x14ac:dyDescent="0.2">
      <c r="BC27043" s="6"/>
    </row>
    <row r="27044" spans="55:55" hidden="1" x14ac:dyDescent="0.2">
      <c r="BC27044" s="6"/>
    </row>
    <row r="27045" spans="55:55" hidden="1" x14ac:dyDescent="0.2">
      <c r="BC27045" s="6"/>
    </row>
    <row r="27046" spans="55:55" hidden="1" x14ac:dyDescent="0.2">
      <c r="BC27046" s="6"/>
    </row>
    <row r="27047" spans="55:55" hidden="1" x14ac:dyDescent="0.2">
      <c r="BC27047" s="6"/>
    </row>
    <row r="27048" spans="55:55" hidden="1" x14ac:dyDescent="0.2">
      <c r="BC27048" s="6"/>
    </row>
    <row r="27049" spans="55:55" hidden="1" x14ac:dyDescent="0.2">
      <c r="BC27049" s="6"/>
    </row>
    <row r="27050" spans="55:55" hidden="1" x14ac:dyDescent="0.2">
      <c r="BC27050" s="6"/>
    </row>
    <row r="27051" spans="55:55" hidden="1" x14ac:dyDescent="0.2">
      <c r="BC27051" s="6"/>
    </row>
    <row r="27052" spans="55:55" hidden="1" x14ac:dyDescent="0.2">
      <c r="BC27052" s="6"/>
    </row>
    <row r="27053" spans="55:55" hidden="1" x14ac:dyDescent="0.2">
      <c r="BC27053" s="6"/>
    </row>
    <row r="27054" spans="55:55" hidden="1" x14ac:dyDescent="0.2">
      <c r="BC27054" s="6"/>
    </row>
    <row r="27055" spans="55:55" hidden="1" x14ac:dyDescent="0.2">
      <c r="BC27055" s="6"/>
    </row>
    <row r="27056" spans="55:55" hidden="1" x14ac:dyDescent="0.2">
      <c r="BC27056" s="6"/>
    </row>
    <row r="27057" spans="55:55" hidden="1" x14ac:dyDescent="0.2">
      <c r="BC27057" s="6"/>
    </row>
    <row r="27058" spans="55:55" hidden="1" x14ac:dyDescent="0.2">
      <c r="BC27058" s="6"/>
    </row>
    <row r="27059" spans="55:55" hidden="1" x14ac:dyDescent="0.2">
      <c r="BC27059" s="6"/>
    </row>
    <row r="27060" spans="55:55" hidden="1" x14ac:dyDescent="0.2">
      <c r="BC27060" s="6"/>
    </row>
    <row r="27061" spans="55:55" hidden="1" x14ac:dyDescent="0.2">
      <c r="BC27061" s="6"/>
    </row>
    <row r="27062" spans="55:55" hidden="1" x14ac:dyDescent="0.2">
      <c r="BC27062" s="6"/>
    </row>
    <row r="27063" spans="55:55" hidden="1" x14ac:dyDescent="0.2">
      <c r="BC27063" s="6"/>
    </row>
    <row r="27064" spans="55:55" hidden="1" x14ac:dyDescent="0.2">
      <c r="BC27064" s="6"/>
    </row>
    <row r="27065" spans="55:55" hidden="1" x14ac:dyDescent="0.2">
      <c r="BC27065" s="6"/>
    </row>
    <row r="27066" spans="55:55" hidden="1" x14ac:dyDescent="0.2">
      <c r="BC27066" s="6"/>
    </row>
    <row r="27067" spans="55:55" hidden="1" x14ac:dyDescent="0.2">
      <c r="BC27067" s="6"/>
    </row>
    <row r="27068" spans="55:55" hidden="1" x14ac:dyDescent="0.2">
      <c r="BC27068" s="6"/>
    </row>
    <row r="27069" spans="55:55" hidden="1" x14ac:dyDescent="0.2">
      <c r="BC27069" s="6"/>
    </row>
    <row r="27070" spans="55:55" hidden="1" x14ac:dyDescent="0.2">
      <c r="BC27070" s="6"/>
    </row>
    <row r="27071" spans="55:55" hidden="1" x14ac:dyDescent="0.2">
      <c r="BC27071" s="6"/>
    </row>
    <row r="27072" spans="55:55" hidden="1" x14ac:dyDescent="0.2">
      <c r="BC27072" s="6"/>
    </row>
    <row r="27073" spans="55:55" hidden="1" x14ac:dyDescent="0.2">
      <c r="BC27073" s="6"/>
    </row>
    <row r="27074" spans="55:55" hidden="1" x14ac:dyDescent="0.2">
      <c r="BC27074" s="6"/>
    </row>
    <row r="27075" spans="55:55" hidden="1" x14ac:dyDescent="0.2">
      <c r="BC27075" s="6"/>
    </row>
    <row r="27076" spans="55:55" hidden="1" x14ac:dyDescent="0.2">
      <c r="BC27076" s="6"/>
    </row>
    <row r="27077" spans="55:55" hidden="1" x14ac:dyDescent="0.2">
      <c r="BC27077" s="6"/>
    </row>
    <row r="27078" spans="55:55" hidden="1" x14ac:dyDescent="0.2">
      <c r="BC27078" s="6"/>
    </row>
    <row r="27079" spans="55:55" hidden="1" x14ac:dyDescent="0.2">
      <c r="BC27079" s="6"/>
    </row>
    <row r="27080" spans="55:55" hidden="1" x14ac:dyDescent="0.2">
      <c r="BC27080" s="6"/>
    </row>
    <row r="27081" spans="55:55" hidden="1" x14ac:dyDescent="0.2">
      <c r="BC27081" s="6"/>
    </row>
    <row r="27082" spans="55:55" hidden="1" x14ac:dyDescent="0.2">
      <c r="BC27082" s="6"/>
    </row>
    <row r="27083" spans="55:55" hidden="1" x14ac:dyDescent="0.2">
      <c r="BC27083" s="6"/>
    </row>
    <row r="27084" spans="55:55" hidden="1" x14ac:dyDescent="0.2">
      <c r="BC27084" s="6"/>
    </row>
    <row r="27085" spans="55:55" hidden="1" x14ac:dyDescent="0.2">
      <c r="BC27085" s="6"/>
    </row>
    <row r="27086" spans="55:55" hidden="1" x14ac:dyDescent="0.2">
      <c r="BC27086" s="6"/>
    </row>
    <row r="27087" spans="55:55" hidden="1" x14ac:dyDescent="0.2">
      <c r="BC27087" s="6"/>
    </row>
    <row r="27088" spans="55:55" hidden="1" x14ac:dyDescent="0.2">
      <c r="BC27088" s="6"/>
    </row>
    <row r="27089" spans="55:55" hidden="1" x14ac:dyDescent="0.2">
      <c r="BC27089" s="6"/>
    </row>
    <row r="27090" spans="55:55" hidden="1" x14ac:dyDescent="0.2">
      <c r="BC27090" s="6"/>
    </row>
    <row r="27091" spans="55:55" hidden="1" x14ac:dyDescent="0.2">
      <c r="BC27091" s="6"/>
    </row>
    <row r="27092" spans="55:55" hidden="1" x14ac:dyDescent="0.2">
      <c r="BC27092" s="6"/>
    </row>
    <row r="27093" spans="55:55" hidden="1" x14ac:dyDescent="0.2">
      <c r="BC27093" s="6"/>
    </row>
    <row r="27094" spans="55:55" hidden="1" x14ac:dyDescent="0.2">
      <c r="BC27094" s="6"/>
    </row>
    <row r="27095" spans="55:55" hidden="1" x14ac:dyDescent="0.2">
      <c r="BC27095" s="6"/>
    </row>
    <row r="27096" spans="55:55" hidden="1" x14ac:dyDescent="0.2">
      <c r="BC27096" s="6"/>
    </row>
    <row r="27097" spans="55:55" hidden="1" x14ac:dyDescent="0.2">
      <c r="BC27097" s="6"/>
    </row>
    <row r="27098" spans="55:55" hidden="1" x14ac:dyDescent="0.2">
      <c r="BC27098" s="6"/>
    </row>
    <row r="27099" spans="55:55" hidden="1" x14ac:dyDescent="0.2">
      <c r="BC27099" s="6"/>
    </row>
    <row r="27100" spans="55:55" hidden="1" x14ac:dyDescent="0.2">
      <c r="BC27100" s="6"/>
    </row>
    <row r="27101" spans="55:55" hidden="1" x14ac:dyDescent="0.2">
      <c r="BC27101" s="6"/>
    </row>
    <row r="27102" spans="55:55" hidden="1" x14ac:dyDescent="0.2">
      <c r="BC27102" s="6"/>
    </row>
    <row r="27103" spans="55:55" hidden="1" x14ac:dyDescent="0.2">
      <c r="BC27103" s="6"/>
    </row>
    <row r="27104" spans="55:55" hidden="1" x14ac:dyDescent="0.2">
      <c r="BC27104" s="6"/>
    </row>
    <row r="27105" spans="55:55" hidden="1" x14ac:dyDescent="0.2">
      <c r="BC27105" s="6"/>
    </row>
    <row r="27106" spans="55:55" hidden="1" x14ac:dyDescent="0.2">
      <c r="BC27106" s="6"/>
    </row>
    <row r="27107" spans="55:55" hidden="1" x14ac:dyDescent="0.2">
      <c r="BC27107" s="6"/>
    </row>
    <row r="27108" spans="55:55" hidden="1" x14ac:dyDescent="0.2">
      <c r="BC27108" s="6"/>
    </row>
    <row r="27109" spans="55:55" hidden="1" x14ac:dyDescent="0.2">
      <c r="BC27109" s="6"/>
    </row>
    <row r="27110" spans="55:55" hidden="1" x14ac:dyDescent="0.2">
      <c r="BC27110" s="6"/>
    </row>
    <row r="27111" spans="55:55" hidden="1" x14ac:dyDescent="0.2">
      <c r="BC27111" s="6"/>
    </row>
    <row r="27112" spans="55:55" hidden="1" x14ac:dyDescent="0.2">
      <c r="BC27112" s="6"/>
    </row>
    <row r="27113" spans="55:55" hidden="1" x14ac:dyDescent="0.2">
      <c r="BC27113" s="6"/>
    </row>
    <row r="27114" spans="55:55" hidden="1" x14ac:dyDescent="0.2">
      <c r="BC27114" s="6"/>
    </row>
    <row r="27115" spans="55:55" hidden="1" x14ac:dyDescent="0.2">
      <c r="BC27115" s="6"/>
    </row>
    <row r="27116" spans="55:55" hidden="1" x14ac:dyDescent="0.2">
      <c r="BC27116" s="6"/>
    </row>
    <row r="27117" spans="55:55" hidden="1" x14ac:dyDescent="0.2">
      <c r="BC27117" s="6"/>
    </row>
    <row r="27118" spans="55:55" hidden="1" x14ac:dyDescent="0.2">
      <c r="BC27118" s="6"/>
    </row>
    <row r="27119" spans="55:55" hidden="1" x14ac:dyDescent="0.2">
      <c r="BC27119" s="6"/>
    </row>
    <row r="27120" spans="55:55" hidden="1" x14ac:dyDescent="0.2">
      <c r="BC27120" s="6"/>
    </row>
    <row r="27121" spans="55:55" hidden="1" x14ac:dyDescent="0.2">
      <c r="BC27121" s="6"/>
    </row>
    <row r="27122" spans="55:55" hidden="1" x14ac:dyDescent="0.2">
      <c r="BC27122" s="6"/>
    </row>
    <row r="27123" spans="55:55" hidden="1" x14ac:dyDescent="0.2">
      <c r="BC27123" s="6"/>
    </row>
    <row r="27124" spans="55:55" hidden="1" x14ac:dyDescent="0.2">
      <c r="BC27124" s="6"/>
    </row>
    <row r="27125" spans="55:55" hidden="1" x14ac:dyDescent="0.2">
      <c r="BC27125" s="6"/>
    </row>
    <row r="27126" spans="55:55" hidden="1" x14ac:dyDescent="0.2">
      <c r="BC27126" s="6"/>
    </row>
    <row r="27127" spans="55:55" hidden="1" x14ac:dyDescent="0.2">
      <c r="BC27127" s="6"/>
    </row>
    <row r="27128" spans="55:55" hidden="1" x14ac:dyDescent="0.2">
      <c r="BC27128" s="6"/>
    </row>
    <row r="27129" spans="55:55" hidden="1" x14ac:dyDescent="0.2">
      <c r="BC27129" s="6"/>
    </row>
    <row r="27130" spans="55:55" hidden="1" x14ac:dyDescent="0.2">
      <c r="BC27130" s="6"/>
    </row>
    <row r="27131" spans="55:55" hidden="1" x14ac:dyDescent="0.2">
      <c r="BC27131" s="6"/>
    </row>
    <row r="27132" spans="55:55" hidden="1" x14ac:dyDescent="0.2">
      <c r="BC27132" s="6"/>
    </row>
    <row r="27133" spans="55:55" hidden="1" x14ac:dyDescent="0.2">
      <c r="BC27133" s="6"/>
    </row>
    <row r="27134" spans="55:55" hidden="1" x14ac:dyDescent="0.2">
      <c r="BC27134" s="6"/>
    </row>
    <row r="27135" spans="55:55" hidden="1" x14ac:dyDescent="0.2">
      <c r="BC27135" s="6"/>
    </row>
    <row r="27136" spans="55:55" hidden="1" x14ac:dyDescent="0.2">
      <c r="BC27136" s="6"/>
    </row>
    <row r="27137" spans="55:55" hidden="1" x14ac:dyDescent="0.2">
      <c r="BC27137" s="6"/>
    </row>
    <row r="27138" spans="55:55" hidden="1" x14ac:dyDescent="0.2">
      <c r="BC27138" s="6"/>
    </row>
    <row r="27139" spans="55:55" hidden="1" x14ac:dyDescent="0.2">
      <c r="BC27139" s="6"/>
    </row>
    <row r="27140" spans="55:55" hidden="1" x14ac:dyDescent="0.2">
      <c r="BC27140" s="6"/>
    </row>
    <row r="27141" spans="55:55" hidden="1" x14ac:dyDescent="0.2">
      <c r="BC27141" s="6"/>
    </row>
    <row r="27142" spans="55:55" hidden="1" x14ac:dyDescent="0.2">
      <c r="BC27142" s="6"/>
    </row>
    <row r="27143" spans="55:55" hidden="1" x14ac:dyDescent="0.2">
      <c r="BC27143" s="6"/>
    </row>
    <row r="27144" spans="55:55" hidden="1" x14ac:dyDescent="0.2">
      <c r="BC27144" s="6"/>
    </row>
    <row r="27145" spans="55:55" hidden="1" x14ac:dyDescent="0.2">
      <c r="BC27145" s="6"/>
    </row>
    <row r="27146" spans="55:55" hidden="1" x14ac:dyDescent="0.2">
      <c r="BC27146" s="6"/>
    </row>
    <row r="27147" spans="55:55" hidden="1" x14ac:dyDescent="0.2">
      <c r="BC27147" s="6"/>
    </row>
    <row r="27148" spans="55:55" hidden="1" x14ac:dyDescent="0.2">
      <c r="BC27148" s="6"/>
    </row>
    <row r="27149" spans="55:55" hidden="1" x14ac:dyDescent="0.2">
      <c r="BC27149" s="6"/>
    </row>
    <row r="27150" spans="55:55" hidden="1" x14ac:dyDescent="0.2">
      <c r="BC27150" s="6"/>
    </row>
    <row r="27151" spans="55:55" hidden="1" x14ac:dyDescent="0.2">
      <c r="BC27151" s="6"/>
    </row>
    <row r="27152" spans="55:55" hidden="1" x14ac:dyDescent="0.2">
      <c r="BC27152" s="6"/>
    </row>
    <row r="27153" spans="55:55" hidden="1" x14ac:dyDescent="0.2">
      <c r="BC27153" s="6"/>
    </row>
    <row r="27154" spans="55:55" hidden="1" x14ac:dyDescent="0.2">
      <c r="BC27154" s="6"/>
    </row>
    <row r="27155" spans="55:55" hidden="1" x14ac:dyDescent="0.2">
      <c r="BC27155" s="6"/>
    </row>
    <row r="27156" spans="55:55" hidden="1" x14ac:dyDescent="0.2">
      <c r="BC27156" s="6"/>
    </row>
    <row r="27157" spans="55:55" hidden="1" x14ac:dyDescent="0.2">
      <c r="BC27157" s="6"/>
    </row>
    <row r="27158" spans="55:55" hidden="1" x14ac:dyDescent="0.2">
      <c r="BC27158" s="6"/>
    </row>
    <row r="27159" spans="55:55" hidden="1" x14ac:dyDescent="0.2">
      <c r="BC27159" s="6"/>
    </row>
    <row r="27160" spans="55:55" hidden="1" x14ac:dyDescent="0.2">
      <c r="BC27160" s="6"/>
    </row>
    <row r="27161" spans="55:55" hidden="1" x14ac:dyDescent="0.2">
      <c r="BC27161" s="6"/>
    </row>
    <row r="27162" spans="55:55" hidden="1" x14ac:dyDescent="0.2">
      <c r="BC27162" s="6"/>
    </row>
    <row r="27163" spans="55:55" hidden="1" x14ac:dyDescent="0.2">
      <c r="BC27163" s="6"/>
    </row>
    <row r="27164" spans="55:55" hidden="1" x14ac:dyDescent="0.2">
      <c r="BC27164" s="6"/>
    </row>
    <row r="27165" spans="55:55" hidden="1" x14ac:dyDescent="0.2">
      <c r="BC27165" s="6"/>
    </row>
    <row r="27166" spans="55:55" hidden="1" x14ac:dyDescent="0.2">
      <c r="BC27166" s="6"/>
    </row>
    <row r="27167" spans="55:55" hidden="1" x14ac:dyDescent="0.2">
      <c r="BC27167" s="6"/>
    </row>
    <row r="27168" spans="55:55" hidden="1" x14ac:dyDescent="0.2">
      <c r="BC27168" s="6"/>
    </row>
    <row r="27169" spans="55:55" hidden="1" x14ac:dyDescent="0.2">
      <c r="BC27169" s="6"/>
    </row>
    <row r="27170" spans="55:55" hidden="1" x14ac:dyDescent="0.2">
      <c r="BC27170" s="6"/>
    </row>
    <row r="27171" spans="55:55" hidden="1" x14ac:dyDescent="0.2">
      <c r="BC27171" s="6"/>
    </row>
    <row r="27172" spans="55:55" hidden="1" x14ac:dyDescent="0.2">
      <c r="BC27172" s="6"/>
    </row>
    <row r="27173" spans="55:55" hidden="1" x14ac:dyDescent="0.2">
      <c r="BC27173" s="6"/>
    </row>
    <row r="27174" spans="55:55" hidden="1" x14ac:dyDescent="0.2">
      <c r="BC27174" s="6"/>
    </row>
    <row r="27175" spans="55:55" hidden="1" x14ac:dyDescent="0.2">
      <c r="BC27175" s="6"/>
    </row>
    <row r="27176" spans="55:55" hidden="1" x14ac:dyDescent="0.2">
      <c r="BC27176" s="6"/>
    </row>
    <row r="27177" spans="55:55" hidden="1" x14ac:dyDescent="0.2">
      <c r="BC27177" s="6"/>
    </row>
    <row r="27178" spans="55:55" hidden="1" x14ac:dyDescent="0.2">
      <c r="BC27178" s="6"/>
    </row>
    <row r="27179" spans="55:55" hidden="1" x14ac:dyDescent="0.2">
      <c r="BC27179" s="6"/>
    </row>
    <row r="27180" spans="55:55" hidden="1" x14ac:dyDescent="0.2">
      <c r="BC27180" s="6"/>
    </row>
    <row r="27181" spans="55:55" hidden="1" x14ac:dyDescent="0.2">
      <c r="BC27181" s="6"/>
    </row>
    <row r="27182" spans="55:55" hidden="1" x14ac:dyDescent="0.2">
      <c r="BC27182" s="6"/>
    </row>
    <row r="27183" spans="55:55" hidden="1" x14ac:dyDescent="0.2">
      <c r="BC27183" s="6"/>
    </row>
    <row r="27184" spans="55:55" hidden="1" x14ac:dyDescent="0.2">
      <c r="BC27184" s="6"/>
    </row>
    <row r="27185" spans="55:55" hidden="1" x14ac:dyDescent="0.2">
      <c r="BC27185" s="6"/>
    </row>
    <row r="27186" spans="55:55" hidden="1" x14ac:dyDescent="0.2">
      <c r="BC27186" s="6"/>
    </row>
    <row r="27187" spans="55:55" hidden="1" x14ac:dyDescent="0.2">
      <c r="BC27187" s="6"/>
    </row>
    <row r="27188" spans="55:55" hidden="1" x14ac:dyDescent="0.2">
      <c r="BC27188" s="6"/>
    </row>
    <row r="27189" spans="55:55" hidden="1" x14ac:dyDescent="0.2">
      <c r="BC27189" s="6"/>
    </row>
    <row r="27190" spans="55:55" hidden="1" x14ac:dyDescent="0.2">
      <c r="BC27190" s="6"/>
    </row>
    <row r="27191" spans="55:55" hidden="1" x14ac:dyDescent="0.2">
      <c r="BC27191" s="6"/>
    </row>
    <row r="27192" spans="55:55" hidden="1" x14ac:dyDescent="0.2">
      <c r="BC27192" s="6"/>
    </row>
    <row r="27193" spans="55:55" hidden="1" x14ac:dyDescent="0.2">
      <c r="BC27193" s="6"/>
    </row>
    <row r="27194" spans="55:55" hidden="1" x14ac:dyDescent="0.2">
      <c r="BC27194" s="6"/>
    </row>
    <row r="27195" spans="55:55" hidden="1" x14ac:dyDescent="0.2">
      <c r="BC27195" s="6"/>
    </row>
    <row r="27196" spans="55:55" hidden="1" x14ac:dyDescent="0.2">
      <c r="BC27196" s="6"/>
    </row>
    <row r="27197" spans="55:55" hidden="1" x14ac:dyDescent="0.2">
      <c r="BC27197" s="6"/>
    </row>
    <row r="27198" spans="55:55" hidden="1" x14ac:dyDescent="0.2">
      <c r="BC27198" s="6"/>
    </row>
    <row r="27199" spans="55:55" hidden="1" x14ac:dyDescent="0.2">
      <c r="BC27199" s="6"/>
    </row>
    <row r="27200" spans="55:55" hidden="1" x14ac:dyDescent="0.2">
      <c r="BC27200" s="6"/>
    </row>
    <row r="27201" spans="55:55" hidden="1" x14ac:dyDescent="0.2">
      <c r="BC27201" s="6"/>
    </row>
    <row r="27202" spans="55:55" hidden="1" x14ac:dyDescent="0.2">
      <c r="BC27202" s="6"/>
    </row>
    <row r="27203" spans="55:55" hidden="1" x14ac:dyDescent="0.2">
      <c r="BC27203" s="6"/>
    </row>
    <row r="27204" spans="55:55" hidden="1" x14ac:dyDescent="0.2">
      <c r="BC27204" s="6"/>
    </row>
    <row r="27205" spans="55:55" hidden="1" x14ac:dyDescent="0.2">
      <c r="BC27205" s="6"/>
    </row>
    <row r="27206" spans="55:55" hidden="1" x14ac:dyDescent="0.2">
      <c r="BC27206" s="6"/>
    </row>
    <row r="27207" spans="55:55" hidden="1" x14ac:dyDescent="0.2">
      <c r="BC27207" s="6"/>
    </row>
    <row r="27208" spans="55:55" hidden="1" x14ac:dyDescent="0.2">
      <c r="BC27208" s="6"/>
    </row>
    <row r="27209" spans="55:55" hidden="1" x14ac:dyDescent="0.2">
      <c r="BC27209" s="6"/>
    </row>
    <row r="27210" spans="55:55" hidden="1" x14ac:dyDescent="0.2">
      <c r="BC27210" s="6"/>
    </row>
    <row r="27211" spans="55:55" hidden="1" x14ac:dyDescent="0.2">
      <c r="BC27211" s="6"/>
    </row>
    <row r="27212" spans="55:55" hidden="1" x14ac:dyDescent="0.2">
      <c r="BC27212" s="6"/>
    </row>
    <row r="27213" spans="55:55" hidden="1" x14ac:dyDescent="0.2">
      <c r="BC27213" s="6"/>
    </row>
    <row r="27214" spans="55:55" hidden="1" x14ac:dyDescent="0.2">
      <c r="BC27214" s="6"/>
    </row>
    <row r="27215" spans="55:55" hidden="1" x14ac:dyDescent="0.2">
      <c r="BC27215" s="6"/>
    </row>
    <row r="27216" spans="55:55" hidden="1" x14ac:dyDescent="0.2">
      <c r="BC27216" s="6"/>
    </row>
    <row r="27217" spans="55:55" hidden="1" x14ac:dyDescent="0.2">
      <c r="BC27217" s="6"/>
    </row>
    <row r="27218" spans="55:55" hidden="1" x14ac:dyDescent="0.2">
      <c r="BC27218" s="6"/>
    </row>
    <row r="27219" spans="55:55" hidden="1" x14ac:dyDescent="0.2">
      <c r="BC27219" s="6"/>
    </row>
    <row r="27220" spans="55:55" hidden="1" x14ac:dyDescent="0.2">
      <c r="BC27220" s="6"/>
    </row>
    <row r="27221" spans="55:55" hidden="1" x14ac:dyDescent="0.2">
      <c r="BC27221" s="6"/>
    </row>
    <row r="27222" spans="55:55" hidden="1" x14ac:dyDescent="0.2">
      <c r="BC27222" s="6"/>
    </row>
    <row r="27223" spans="55:55" hidden="1" x14ac:dyDescent="0.2">
      <c r="BC27223" s="6"/>
    </row>
    <row r="27224" spans="55:55" hidden="1" x14ac:dyDescent="0.2">
      <c r="BC27224" s="6"/>
    </row>
    <row r="27225" spans="55:55" hidden="1" x14ac:dyDescent="0.2">
      <c r="BC27225" s="6"/>
    </row>
    <row r="27226" spans="55:55" hidden="1" x14ac:dyDescent="0.2">
      <c r="BC27226" s="6"/>
    </row>
    <row r="27227" spans="55:55" hidden="1" x14ac:dyDescent="0.2">
      <c r="BC27227" s="6"/>
    </row>
    <row r="27228" spans="55:55" hidden="1" x14ac:dyDescent="0.2">
      <c r="BC27228" s="6"/>
    </row>
    <row r="27229" spans="55:55" hidden="1" x14ac:dyDescent="0.2">
      <c r="BC27229" s="6"/>
    </row>
    <row r="27230" spans="55:55" hidden="1" x14ac:dyDescent="0.2">
      <c r="BC27230" s="6"/>
    </row>
    <row r="27231" spans="55:55" hidden="1" x14ac:dyDescent="0.2">
      <c r="BC27231" s="6"/>
    </row>
    <row r="27232" spans="55:55" hidden="1" x14ac:dyDescent="0.2">
      <c r="BC27232" s="6"/>
    </row>
    <row r="27233" spans="55:55" hidden="1" x14ac:dyDescent="0.2">
      <c r="BC27233" s="6"/>
    </row>
    <row r="27234" spans="55:55" hidden="1" x14ac:dyDescent="0.2">
      <c r="BC27234" s="6"/>
    </row>
    <row r="27235" spans="55:55" hidden="1" x14ac:dyDescent="0.2">
      <c r="BC27235" s="6"/>
    </row>
    <row r="27236" spans="55:55" hidden="1" x14ac:dyDescent="0.2">
      <c r="BC27236" s="6"/>
    </row>
    <row r="27237" spans="55:55" hidden="1" x14ac:dyDescent="0.2">
      <c r="BC27237" s="6"/>
    </row>
    <row r="27238" spans="55:55" hidden="1" x14ac:dyDescent="0.2">
      <c r="BC27238" s="6"/>
    </row>
    <row r="27239" spans="55:55" hidden="1" x14ac:dyDescent="0.2">
      <c r="BC27239" s="6"/>
    </row>
    <row r="27240" spans="55:55" hidden="1" x14ac:dyDescent="0.2">
      <c r="BC27240" s="6"/>
    </row>
    <row r="27241" spans="55:55" hidden="1" x14ac:dyDescent="0.2">
      <c r="BC27241" s="6"/>
    </row>
    <row r="27242" spans="55:55" hidden="1" x14ac:dyDescent="0.2">
      <c r="BC27242" s="6"/>
    </row>
    <row r="27243" spans="55:55" hidden="1" x14ac:dyDescent="0.2">
      <c r="BC27243" s="6"/>
    </row>
    <row r="27244" spans="55:55" hidden="1" x14ac:dyDescent="0.2">
      <c r="BC27244" s="6"/>
    </row>
    <row r="27245" spans="55:55" hidden="1" x14ac:dyDescent="0.2">
      <c r="BC27245" s="6"/>
    </row>
    <row r="27246" spans="55:55" hidden="1" x14ac:dyDescent="0.2">
      <c r="BC27246" s="6"/>
    </row>
    <row r="27247" spans="55:55" hidden="1" x14ac:dyDescent="0.2">
      <c r="BC27247" s="6"/>
    </row>
    <row r="27248" spans="55:55" hidden="1" x14ac:dyDescent="0.2">
      <c r="BC27248" s="6"/>
    </row>
    <row r="27249" spans="55:55" hidden="1" x14ac:dyDescent="0.2">
      <c r="BC27249" s="6"/>
    </row>
    <row r="27250" spans="55:55" hidden="1" x14ac:dyDescent="0.2">
      <c r="BC27250" s="6"/>
    </row>
    <row r="27251" spans="55:55" hidden="1" x14ac:dyDescent="0.2">
      <c r="BC27251" s="6"/>
    </row>
    <row r="27252" spans="55:55" hidden="1" x14ac:dyDescent="0.2">
      <c r="BC27252" s="6"/>
    </row>
    <row r="27253" spans="55:55" hidden="1" x14ac:dyDescent="0.2">
      <c r="BC27253" s="6"/>
    </row>
    <row r="27254" spans="55:55" hidden="1" x14ac:dyDescent="0.2">
      <c r="BC27254" s="6"/>
    </row>
    <row r="27255" spans="55:55" hidden="1" x14ac:dyDescent="0.2">
      <c r="BC27255" s="6"/>
    </row>
    <row r="27256" spans="55:55" hidden="1" x14ac:dyDescent="0.2">
      <c r="BC27256" s="6"/>
    </row>
    <row r="27257" spans="55:55" hidden="1" x14ac:dyDescent="0.2">
      <c r="BC27257" s="6"/>
    </row>
    <row r="27258" spans="55:55" hidden="1" x14ac:dyDescent="0.2">
      <c r="BC27258" s="6"/>
    </row>
    <row r="27259" spans="55:55" hidden="1" x14ac:dyDescent="0.2">
      <c r="BC27259" s="6"/>
    </row>
    <row r="27260" spans="55:55" hidden="1" x14ac:dyDescent="0.2">
      <c r="BC27260" s="6"/>
    </row>
    <row r="27261" spans="55:55" hidden="1" x14ac:dyDescent="0.2">
      <c r="BC27261" s="6"/>
    </row>
    <row r="27262" spans="55:55" hidden="1" x14ac:dyDescent="0.2">
      <c r="BC27262" s="6"/>
    </row>
    <row r="27263" spans="55:55" hidden="1" x14ac:dyDescent="0.2">
      <c r="BC27263" s="6"/>
    </row>
    <row r="27264" spans="55:55" hidden="1" x14ac:dyDescent="0.2">
      <c r="BC27264" s="6"/>
    </row>
    <row r="27265" spans="55:55" hidden="1" x14ac:dyDescent="0.2">
      <c r="BC27265" s="6"/>
    </row>
    <row r="27266" spans="55:55" hidden="1" x14ac:dyDescent="0.2">
      <c r="BC27266" s="6"/>
    </row>
    <row r="27267" spans="55:55" hidden="1" x14ac:dyDescent="0.2">
      <c r="BC27267" s="6"/>
    </row>
    <row r="27268" spans="55:55" hidden="1" x14ac:dyDescent="0.2">
      <c r="BC27268" s="6"/>
    </row>
    <row r="27269" spans="55:55" hidden="1" x14ac:dyDescent="0.2">
      <c r="BC27269" s="6"/>
    </row>
    <row r="27270" spans="55:55" hidden="1" x14ac:dyDescent="0.2">
      <c r="BC27270" s="6"/>
    </row>
    <row r="27271" spans="55:55" hidden="1" x14ac:dyDescent="0.2">
      <c r="BC27271" s="6"/>
    </row>
    <row r="27272" spans="55:55" hidden="1" x14ac:dyDescent="0.2">
      <c r="BC27272" s="6"/>
    </row>
    <row r="27273" spans="55:55" hidden="1" x14ac:dyDescent="0.2">
      <c r="BC27273" s="6"/>
    </row>
    <row r="27274" spans="55:55" hidden="1" x14ac:dyDescent="0.2">
      <c r="BC27274" s="6"/>
    </row>
    <row r="27275" spans="55:55" hidden="1" x14ac:dyDescent="0.2">
      <c r="BC27275" s="6"/>
    </row>
    <row r="27276" spans="55:55" hidden="1" x14ac:dyDescent="0.2">
      <c r="BC27276" s="6"/>
    </row>
    <row r="27277" spans="55:55" hidden="1" x14ac:dyDescent="0.2">
      <c r="BC27277" s="6"/>
    </row>
    <row r="27278" spans="55:55" hidden="1" x14ac:dyDescent="0.2">
      <c r="BC27278" s="6"/>
    </row>
    <row r="27279" spans="55:55" hidden="1" x14ac:dyDescent="0.2">
      <c r="BC27279" s="6"/>
    </row>
    <row r="27280" spans="55:55" hidden="1" x14ac:dyDescent="0.2">
      <c r="BC27280" s="6"/>
    </row>
    <row r="27281" spans="55:55" hidden="1" x14ac:dyDescent="0.2">
      <c r="BC27281" s="6"/>
    </row>
    <row r="27282" spans="55:55" hidden="1" x14ac:dyDescent="0.2">
      <c r="BC27282" s="6"/>
    </row>
    <row r="27283" spans="55:55" hidden="1" x14ac:dyDescent="0.2">
      <c r="BC27283" s="6"/>
    </row>
    <row r="27284" spans="55:55" hidden="1" x14ac:dyDescent="0.2">
      <c r="BC27284" s="6"/>
    </row>
    <row r="27285" spans="55:55" hidden="1" x14ac:dyDescent="0.2">
      <c r="BC27285" s="6"/>
    </row>
    <row r="27286" spans="55:55" hidden="1" x14ac:dyDescent="0.2">
      <c r="BC27286" s="6"/>
    </row>
    <row r="27287" spans="55:55" hidden="1" x14ac:dyDescent="0.2">
      <c r="BC27287" s="6"/>
    </row>
    <row r="27288" spans="55:55" hidden="1" x14ac:dyDescent="0.2">
      <c r="BC27288" s="6"/>
    </row>
    <row r="27289" spans="55:55" hidden="1" x14ac:dyDescent="0.2">
      <c r="BC27289" s="6"/>
    </row>
    <row r="27290" spans="55:55" hidden="1" x14ac:dyDescent="0.2">
      <c r="BC27290" s="6"/>
    </row>
    <row r="27291" spans="55:55" hidden="1" x14ac:dyDescent="0.2">
      <c r="BC27291" s="6"/>
    </row>
    <row r="27292" spans="55:55" hidden="1" x14ac:dyDescent="0.2">
      <c r="BC27292" s="6"/>
    </row>
    <row r="27293" spans="55:55" hidden="1" x14ac:dyDescent="0.2">
      <c r="BC27293" s="6"/>
    </row>
    <row r="27294" spans="55:55" hidden="1" x14ac:dyDescent="0.2">
      <c r="BC27294" s="6"/>
    </row>
    <row r="27295" spans="55:55" hidden="1" x14ac:dyDescent="0.2">
      <c r="BC27295" s="6"/>
    </row>
    <row r="27296" spans="55:55" hidden="1" x14ac:dyDescent="0.2">
      <c r="BC27296" s="6"/>
    </row>
    <row r="27297" spans="55:55" hidden="1" x14ac:dyDescent="0.2">
      <c r="BC27297" s="6"/>
    </row>
    <row r="27298" spans="55:55" hidden="1" x14ac:dyDescent="0.2">
      <c r="BC27298" s="6"/>
    </row>
    <row r="27299" spans="55:55" hidden="1" x14ac:dyDescent="0.2">
      <c r="BC27299" s="6"/>
    </row>
    <row r="27300" spans="55:55" hidden="1" x14ac:dyDescent="0.2">
      <c r="BC27300" s="6"/>
    </row>
    <row r="27301" spans="55:55" hidden="1" x14ac:dyDescent="0.2">
      <c r="BC27301" s="6"/>
    </row>
    <row r="27302" spans="55:55" hidden="1" x14ac:dyDescent="0.2">
      <c r="BC27302" s="6"/>
    </row>
    <row r="27303" spans="55:55" hidden="1" x14ac:dyDescent="0.2">
      <c r="BC27303" s="6"/>
    </row>
    <row r="27304" spans="55:55" hidden="1" x14ac:dyDescent="0.2">
      <c r="BC27304" s="6"/>
    </row>
    <row r="27305" spans="55:55" hidden="1" x14ac:dyDescent="0.2">
      <c r="BC27305" s="6"/>
    </row>
    <row r="27306" spans="55:55" hidden="1" x14ac:dyDescent="0.2">
      <c r="BC27306" s="6"/>
    </row>
    <row r="27307" spans="55:55" hidden="1" x14ac:dyDescent="0.2">
      <c r="BC27307" s="6"/>
    </row>
    <row r="27308" spans="55:55" hidden="1" x14ac:dyDescent="0.2">
      <c r="BC27308" s="6"/>
    </row>
    <row r="27309" spans="55:55" hidden="1" x14ac:dyDescent="0.2">
      <c r="BC27309" s="6"/>
    </row>
    <row r="27310" spans="55:55" hidden="1" x14ac:dyDescent="0.2">
      <c r="BC27310" s="6"/>
    </row>
    <row r="27311" spans="55:55" hidden="1" x14ac:dyDescent="0.2">
      <c r="BC27311" s="6"/>
    </row>
    <row r="27312" spans="55:55" hidden="1" x14ac:dyDescent="0.2">
      <c r="BC27312" s="6"/>
    </row>
    <row r="27313" spans="55:55" hidden="1" x14ac:dyDescent="0.2">
      <c r="BC27313" s="6"/>
    </row>
    <row r="27314" spans="55:55" hidden="1" x14ac:dyDescent="0.2">
      <c r="BC27314" s="6"/>
    </row>
    <row r="27315" spans="55:55" hidden="1" x14ac:dyDescent="0.2">
      <c r="BC27315" s="6"/>
    </row>
    <row r="27316" spans="55:55" hidden="1" x14ac:dyDescent="0.2">
      <c r="BC27316" s="6"/>
    </row>
    <row r="27317" spans="55:55" hidden="1" x14ac:dyDescent="0.2">
      <c r="BC27317" s="6"/>
    </row>
    <row r="27318" spans="55:55" hidden="1" x14ac:dyDescent="0.2">
      <c r="BC27318" s="6"/>
    </row>
    <row r="27319" spans="55:55" hidden="1" x14ac:dyDescent="0.2">
      <c r="BC27319" s="6"/>
    </row>
    <row r="27320" spans="55:55" hidden="1" x14ac:dyDescent="0.2">
      <c r="BC27320" s="6"/>
    </row>
    <row r="27321" spans="55:55" hidden="1" x14ac:dyDescent="0.2">
      <c r="BC27321" s="6"/>
    </row>
    <row r="27322" spans="55:55" hidden="1" x14ac:dyDescent="0.2">
      <c r="BC27322" s="6"/>
    </row>
    <row r="27323" spans="55:55" hidden="1" x14ac:dyDescent="0.2">
      <c r="BC27323" s="6"/>
    </row>
    <row r="27324" spans="55:55" hidden="1" x14ac:dyDescent="0.2">
      <c r="BC27324" s="6"/>
    </row>
    <row r="27325" spans="55:55" hidden="1" x14ac:dyDescent="0.2">
      <c r="BC27325" s="6"/>
    </row>
    <row r="27326" spans="55:55" hidden="1" x14ac:dyDescent="0.2">
      <c r="BC27326" s="6"/>
    </row>
    <row r="27327" spans="55:55" hidden="1" x14ac:dyDescent="0.2">
      <c r="BC27327" s="6"/>
    </row>
    <row r="27328" spans="55:55" hidden="1" x14ac:dyDescent="0.2">
      <c r="BC27328" s="6"/>
    </row>
    <row r="27329" spans="55:55" hidden="1" x14ac:dyDescent="0.2">
      <c r="BC27329" s="6"/>
    </row>
    <row r="27330" spans="55:55" hidden="1" x14ac:dyDescent="0.2">
      <c r="BC27330" s="6"/>
    </row>
    <row r="27331" spans="55:55" hidden="1" x14ac:dyDescent="0.2">
      <c r="BC27331" s="6"/>
    </row>
    <row r="27332" spans="55:55" hidden="1" x14ac:dyDescent="0.2">
      <c r="BC27332" s="6"/>
    </row>
    <row r="27333" spans="55:55" hidden="1" x14ac:dyDescent="0.2">
      <c r="BC27333" s="6"/>
    </row>
    <row r="27334" spans="55:55" hidden="1" x14ac:dyDescent="0.2">
      <c r="BC27334" s="6"/>
    </row>
    <row r="27335" spans="55:55" hidden="1" x14ac:dyDescent="0.2">
      <c r="BC27335" s="6"/>
    </row>
    <row r="27336" spans="55:55" hidden="1" x14ac:dyDescent="0.2">
      <c r="BC27336" s="6"/>
    </row>
    <row r="27337" spans="55:55" hidden="1" x14ac:dyDescent="0.2">
      <c r="BC27337" s="6"/>
    </row>
    <row r="27338" spans="55:55" hidden="1" x14ac:dyDescent="0.2">
      <c r="BC27338" s="6"/>
    </row>
    <row r="27339" spans="55:55" hidden="1" x14ac:dyDescent="0.2">
      <c r="BC27339" s="6"/>
    </row>
    <row r="27340" spans="55:55" hidden="1" x14ac:dyDescent="0.2">
      <c r="BC27340" s="6"/>
    </row>
    <row r="27341" spans="55:55" hidden="1" x14ac:dyDescent="0.2">
      <c r="BC27341" s="6"/>
    </row>
    <row r="27342" spans="55:55" hidden="1" x14ac:dyDescent="0.2">
      <c r="BC27342" s="6"/>
    </row>
    <row r="27343" spans="55:55" hidden="1" x14ac:dyDescent="0.2">
      <c r="BC27343" s="6"/>
    </row>
    <row r="27344" spans="55:55" hidden="1" x14ac:dyDescent="0.2">
      <c r="BC27344" s="6"/>
    </row>
    <row r="27345" spans="55:55" hidden="1" x14ac:dyDescent="0.2">
      <c r="BC27345" s="6"/>
    </row>
    <row r="27346" spans="55:55" hidden="1" x14ac:dyDescent="0.2">
      <c r="BC27346" s="6"/>
    </row>
    <row r="27347" spans="55:55" hidden="1" x14ac:dyDescent="0.2">
      <c r="BC27347" s="6"/>
    </row>
    <row r="27348" spans="55:55" hidden="1" x14ac:dyDescent="0.2">
      <c r="BC27348" s="6"/>
    </row>
    <row r="27349" spans="55:55" hidden="1" x14ac:dyDescent="0.2">
      <c r="BC27349" s="6"/>
    </row>
    <row r="27350" spans="55:55" hidden="1" x14ac:dyDescent="0.2">
      <c r="BC27350" s="6"/>
    </row>
    <row r="27351" spans="55:55" hidden="1" x14ac:dyDescent="0.2">
      <c r="BC27351" s="6"/>
    </row>
    <row r="27352" spans="55:55" hidden="1" x14ac:dyDescent="0.2">
      <c r="BC27352" s="6"/>
    </row>
    <row r="27353" spans="55:55" hidden="1" x14ac:dyDescent="0.2">
      <c r="BC27353" s="6"/>
    </row>
    <row r="27354" spans="55:55" hidden="1" x14ac:dyDescent="0.2">
      <c r="BC27354" s="6"/>
    </row>
    <row r="27355" spans="55:55" hidden="1" x14ac:dyDescent="0.2">
      <c r="BC27355" s="6"/>
    </row>
    <row r="27356" spans="55:55" hidden="1" x14ac:dyDescent="0.2">
      <c r="BC27356" s="6"/>
    </row>
    <row r="27357" spans="55:55" hidden="1" x14ac:dyDescent="0.2">
      <c r="BC27357" s="6"/>
    </row>
    <row r="27358" spans="55:55" hidden="1" x14ac:dyDescent="0.2">
      <c r="BC27358" s="6"/>
    </row>
    <row r="27359" spans="55:55" hidden="1" x14ac:dyDescent="0.2">
      <c r="BC27359" s="6"/>
    </row>
    <row r="27360" spans="55:55" hidden="1" x14ac:dyDescent="0.2">
      <c r="BC27360" s="6"/>
    </row>
    <row r="27361" spans="55:55" hidden="1" x14ac:dyDescent="0.2">
      <c r="BC27361" s="6"/>
    </row>
    <row r="27362" spans="55:55" hidden="1" x14ac:dyDescent="0.2">
      <c r="BC27362" s="6"/>
    </row>
    <row r="27363" spans="55:55" hidden="1" x14ac:dyDescent="0.2">
      <c r="BC27363" s="6"/>
    </row>
    <row r="27364" spans="55:55" hidden="1" x14ac:dyDescent="0.2">
      <c r="BC27364" s="6"/>
    </row>
    <row r="27365" spans="55:55" hidden="1" x14ac:dyDescent="0.2">
      <c r="BC27365" s="6"/>
    </row>
    <row r="27366" spans="55:55" hidden="1" x14ac:dyDescent="0.2">
      <c r="BC27366" s="6"/>
    </row>
    <row r="27367" spans="55:55" hidden="1" x14ac:dyDescent="0.2">
      <c r="BC27367" s="6"/>
    </row>
    <row r="27368" spans="55:55" hidden="1" x14ac:dyDescent="0.2">
      <c r="BC27368" s="6"/>
    </row>
    <row r="27369" spans="55:55" hidden="1" x14ac:dyDescent="0.2">
      <c r="BC27369" s="6"/>
    </row>
    <row r="27370" spans="55:55" hidden="1" x14ac:dyDescent="0.2">
      <c r="BC27370" s="6"/>
    </row>
    <row r="27371" spans="55:55" hidden="1" x14ac:dyDescent="0.2">
      <c r="BC27371" s="6"/>
    </row>
    <row r="27372" spans="55:55" hidden="1" x14ac:dyDescent="0.2">
      <c r="BC27372" s="6"/>
    </row>
    <row r="27373" spans="55:55" hidden="1" x14ac:dyDescent="0.2">
      <c r="BC27373" s="6"/>
    </row>
    <row r="27374" spans="55:55" hidden="1" x14ac:dyDescent="0.2">
      <c r="BC27374" s="6"/>
    </row>
    <row r="27375" spans="55:55" hidden="1" x14ac:dyDescent="0.2">
      <c r="BC27375" s="6"/>
    </row>
    <row r="27376" spans="55:55" hidden="1" x14ac:dyDescent="0.2">
      <c r="BC27376" s="6"/>
    </row>
    <row r="27377" spans="55:55" hidden="1" x14ac:dyDescent="0.2">
      <c r="BC27377" s="6"/>
    </row>
    <row r="27378" spans="55:55" hidden="1" x14ac:dyDescent="0.2">
      <c r="BC27378" s="6"/>
    </row>
    <row r="27379" spans="55:55" hidden="1" x14ac:dyDescent="0.2">
      <c r="BC27379" s="6"/>
    </row>
    <row r="27380" spans="55:55" hidden="1" x14ac:dyDescent="0.2">
      <c r="BC27380" s="6"/>
    </row>
    <row r="27381" spans="55:55" hidden="1" x14ac:dyDescent="0.2">
      <c r="BC27381" s="6"/>
    </row>
    <row r="27382" spans="55:55" hidden="1" x14ac:dyDescent="0.2">
      <c r="BC27382" s="6"/>
    </row>
    <row r="27383" spans="55:55" hidden="1" x14ac:dyDescent="0.2">
      <c r="BC27383" s="6"/>
    </row>
    <row r="27384" spans="55:55" hidden="1" x14ac:dyDescent="0.2">
      <c r="BC27384" s="6"/>
    </row>
    <row r="27385" spans="55:55" hidden="1" x14ac:dyDescent="0.2">
      <c r="BC27385" s="6"/>
    </row>
    <row r="27386" spans="55:55" hidden="1" x14ac:dyDescent="0.2">
      <c r="BC27386" s="6"/>
    </row>
    <row r="27387" spans="55:55" hidden="1" x14ac:dyDescent="0.2">
      <c r="BC27387" s="6"/>
    </row>
    <row r="27388" spans="55:55" hidden="1" x14ac:dyDescent="0.2">
      <c r="BC27388" s="6"/>
    </row>
    <row r="27389" spans="55:55" hidden="1" x14ac:dyDescent="0.2">
      <c r="BC27389" s="6"/>
    </row>
    <row r="27390" spans="55:55" hidden="1" x14ac:dyDescent="0.2">
      <c r="BC27390" s="6"/>
    </row>
    <row r="27391" spans="55:55" hidden="1" x14ac:dyDescent="0.2">
      <c r="BC27391" s="6"/>
    </row>
    <row r="27392" spans="55:55" hidden="1" x14ac:dyDescent="0.2">
      <c r="BC27392" s="6"/>
    </row>
    <row r="27393" spans="55:55" hidden="1" x14ac:dyDescent="0.2">
      <c r="BC27393" s="6"/>
    </row>
    <row r="27394" spans="55:55" hidden="1" x14ac:dyDescent="0.2">
      <c r="BC27394" s="6"/>
    </row>
    <row r="27395" spans="55:55" hidden="1" x14ac:dyDescent="0.2">
      <c r="BC27395" s="6"/>
    </row>
    <row r="27396" spans="55:55" hidden="1" x14ac:dyDescent="0.2">
      <c r="BC27396" s="6"/>
    </row>
    <row r="27397" spans="55:55" hidden="1" x14ac:dyDescent="0.2">
      <c r="BC27397" s="6"/>
    </row>
    <row r="27398" spans="55:55" hidden="1" x14ac:dyDescent="0.2">
      <c r="BC27398" s="6"/>
    </row>
    <row r="27399" spans="55:55" hidden="1" x14ac:dyDescent="0.2">
      <c r="BC27399" s="6"/>
    </row>
    <row r="27400" spans="55:55" hidden="1" x14ac:dyDescent="0.2">
      <c r="BC27400" s="6"/>
    </row>
    <row r="27401" spans="55:55" hidden="1" x14ac:dyDescent="0.2">
      <c r="BC27401" s="6"/>
    </row>
    <row r="27402" spans="55:55" hidden="1" x14ac:dyDescent="0.2">
      <c r="BC27402" s="6"/>
    </row>
    <row r="27403" spans="55:55" hidden="1" x14ac:dyDescent="0.2">
      <c r="BC27403" s="6"/>
    </row>
    <row r="27404" spans="55:55" hidden="1" x14ac:dyDescent="0.2">
      <c r="BC27404" s="6"/>
    </row>
    <row r="27405" spans="55:55" hidden="1" x14ac:dyDescent="0.2">
      <c r="BC27405" s="6"/>
    </row>
    <row r="27406" spans="55:55" hidden="1" x14ac:dyDescent="0.2">
      <c r="BC27406" s="6"/>
    </row>
    <row r="27407" spans="55:55" hidden="1" x14ac:dyDescent="0.2">
      <c r="BC27407" s="6"/>
    </row>
    <row r="27408" spans="55:55" hidden="1" x14ac:dyDescent="0.2">
      <c r="BC27408" s="6"/>
    </row>
    <row r="27409" spans="55:55" hidden="1" x14ac:dyDescent="0.2">
      <c r="BC27409" s="6"/>
    </row>
    <row r="27410" spans="55:55" hidden="1" x14ac:dyDescent="0.2">
      <c r="BC27410" s="6"/>
    </row>
    <row r="27411" spans="55:55" hidden="1" x14ac:dyDescent="0.2">
      <c r="BC27411" s="6"/>
    </row>
    <row r="27412" spans="55:55" hidden="1" x14ac:dyDescent="0.2">
      <c r="BC27412" s="6"/>
    </row>
    <row r="27413" spans="55:55" hidden="1" x14ac:dyDescent="0.2">
      <c r="BC27413" s="6"/>
    </row>
    <row r="27414" spans="55:55" hidden="1" x14ac:dyDescent="0.2">
      <c r="BC27414" s="6"/>
    </row>
    <row r="27415" spans="55:55" hidden="1" x14ac:dyDescent="0.2">
      <c r="BC27415" s="6"/>
    </row>
    <row r="27416" spans="55:55" hidden="1" x14ac:dyDescent="0.2">
      <c r="BC27416" s="6"/>
    </row>
    <row r="27417" spans="55:55" hidden="1" x14ac:dyDescent="0.2">
      <c r="BC27417" s="6"/>
    </row>
    <row r="27418" spans="55:55" hidden="1" x14ac:dyDescent="0.2">
      <c r="BC27418" s="6"/>
    </row>
    <row r="27419" spans="55:55" hidden="1" x14ac:dyDescent="0.2">
      <c r="BC27419" s="6"/>
    </row>
    <row r="27420" spans="55:55" hidden="1" x14ac:dyDescent="0.2">
      <c r="BC27420" s="6"/>
    </row>
    <row r="27421" spans="55:55" hidden="1" x14ac:dyDescent="0.2">
      <c r="BC27421" s="6"/>
    </row>
    <row r="27422" spans="55:55" hidden="1" x14ac:dyDescent="0.2">
      <c r="BC27422" s="6"/>
    </row>
    <row r="27423" spans="55:55" hidden="1" x14ac:dyDescent="0.2">
      <c r="BC27423" s="6"/>
    </row>
    <row r="27424" spans="55:55" hidden="1" x14ac:dyDescent="0.2">
      <c r="BC27424" s="6"/>
    </row>
    <row r="27425" spans="55:55" hidden="1" x14ac:dyDescent="0.2">
      <c r="BC27425" s="6"/>
    </row>
    <row r="27426" spans="55:55" hidden="1" x14ac:dyDescent="0.2">
      <c r="BC27426" s="6"/>
    </row>
    <row r="27427" spans="55:55" hidden="1" x14ac:dyDescent="0.2">
      <c r="BC27427" s="6"/>
    </row>
    <row r="27428" spans="55:55" hidden="1" x14ac:dyDescent="0.2">
      <c r="BC27428" s="6"/>
    </row>
    <row r="27429" spans="55:55" hidden="1" x14ac:dyDescent="0.2">
      <c r="BC27429" s="6"/>
    </row>
    <row r="27430" spans="55:55" hidden="1" x14ac:dyDescent="0.2">
      <c r="BC27430" s="6"/>
    </row>
    <row r="27431" spans="55:55" hidden="1" x14ac:dyDescent="0.2">
      <c r="BC27431" s="6"/>
    </row>
    <row r="27432" spans="55:55" hidden="1" x14ac:dyDescent="0.2">
      <c r="BC27432" s="6"/>
    </row>
    <row r="27433" spans="55:55" hidden="1" x14ac:dyDescent="0.2">
      <c r="BC27433" s="6"/>
    </row>
    <row r="27434" spans="55:55" hidden="1" x14ac:dyDescent="0.2">
      <c r="BC27434" s="6"/>
    </row>
    <row r="27435" spans="55:55" hidden="1" x14ac:dyDescent="0.2">
      <c r="BC27435" s="6"/>
    </row>
    <row r="27436" spans="55:55" hidden="1" x14ac:dyDescent="0.2">
      <c r="BC27436" s="6"/>
    </row>
    <row r="27437" spans="55:55" hidden="1" x14ac:dyDescent="0.2">
      <c r="BC27437" s="6"/>
    </row>
    <row r="27438" spans="55:55" hidden="1" x14ac:dyDescent="0.2">
      <c r="BC27438" s="6"/>
    </row>
    <row r="27439" spans="55:55" hidden="1" x14ac:dyDescent="0.2">
      <c r="BC27439" s="6"/>
    </row>
    <row r="27440" spans="55:55" hidden="1" x14ac:dyDescent="0.2">
      <c r="BC27440" s="6"/>
    </row>
    <row r="27441" spans="55:55" hidden="1" x14ac:dyDescent="0.2">
      <c r="BC27441" s="6"/>
    </row>
    <row r="27442" spans="55:55" hidden="1" x14ac:dyDescent="0.2">
      <c r="BC27442" s="6"/>
    </row>
    <row r="27443" spans="55:55" hidden="1" x14ac:dyDescent="0.2">
      <c r="BC27443" s="6"/>
    </row>
    <row r="27444" spans="55:55" hidden="1" x14ac:dyDescent="0.2">
      <c r="BC27444" s="6"/>
    </row>
    <row r="27445" spans="55:55" hidden="1" x14ac:dyDescent="0.2">
      <c r="BC27445" s="6"/>
    </row>
    <row r="27446" spans="55:55" hidden="1" x14ac:dyDescent="0.2">
      <c r="BC27446" s="6"/>
    </row>
    <row r="27447" spans="55:55" hidden="1" x14ac:dyDescent="0.2">
      <c r="BC27447" s="6"/>
    </row>
    <row r="27448" spans="55:55" hidden="1" x14ac:dyDescent="0.2">
      <c r="BC27448" s="6"/>
    </row>
    <row r="27449" spans="55:55" hidden="1" x14ac:dyDescent="0.2">
      <c r="BC27449" s="6"/>
    </row>
    <row r="27450" spans="55:55" hidden="1" x14ac:dyDescent="0.2">
      <c r="BC27450" s="6"/>
    </row>
    <row r="27451" spans="55:55" hidden="1" x14ac:dyDescent="0.2">
      <c r="BC27451" s="6"/>
    </row>
    <row r="27452" spans="55:55" hidden="1" x14ac:dyDescent="0.2">
      <c r="BC27452" s="6"/>
    </row>
    <row r="27453" spans="55:55" hidden="1" x14ac:dyDescent="0.2">
      <c r="BC27453" s="6"/>
    </row>
    <row r="27454" spans="55:55" hidden="1" x14ac:dyDescent="0.2">
      <c r="BC27454" s="6"/>
    </row>
    <row r="27455" spans="55:55" hidden="1" x14ac:dyDescent="0.2">
      <c r="BC27455" s="6"/>
    </row>
    <row r="27456" spans="55:55" hidden="1" x14ac:dyDescent="0.2">
      <c r="BC27456" s="6"/>
    </row>
    <row r="27457" spans="55:55" hidden="1" x14ac:dyDescent="0.2">
      <c r="BC27457" s="6"/>
    </row>
    <row r="27458" spans="55:55" hidden="1" x14ac:dyDescent="0.2">
      <c r="BC27458" s="6"/>
    </row>
    <row r="27459" spans="55:55" hidden="1" x14ac:dyDescent="0.2">
      <c r="BC27459" s="6"/>
    </row>
    <row r="27460" spans="55:55" hidden="1" x14ac:dyDescent="0.2">
      <c r="BC27460" s="6"/>
    </row>
    <row r="27461" spans="55:55" hidden="1" x14ac:dyDescent="0.2">
      <c r="BC27461" s="6"/>
    </row>
    <row r="27462" spans="55:55" hidden="1" x14ac:dyDescent="0.2">
      <c r="BC27462" s="6"/>
    </row>
    <row r="27463" spans="55:55" hidden="1" x14ac:dyDescent="0.2">
      <c r="BC27463" s="6"/>
    </row>
    <row r="27464" spans="55:55" hidden="1" x14ac:dyDescent="0.2">
      <c r="BC27464" s="6"/>
    </row>
    <row r="27465" spans="55:55" hidden="1" x14ac:dyDescent="0.2">
      <c r="BC27465" s="6"/>
    </row>
    <row r="27466" spans="55:55" hidden="1" x14ac:dyDescent="0.2">
      <c r="BC27466" s="6"/>
    </row>
    <row r="27467" spans="55:55" hidden="1" x14ac:dyDescent="0.2">
      <c r="BC27467" s="6"/>
    </row>
    <row r="27468" spans="55:55" hidden="1" x14ac:dyDescent="0.2">
      <c r="BC27468" s="6"/>
    </row>
    <row r="27469" spans="55:55" hidden="1" x14ac:dyDescent="0.2">
      <c r="BC27469" s="6"/>
    </row>
    <row r="27470" spans="55:55" hidden="1" x14ac:dyDescent="0.2">
      <c r="BC27470" s="6"/>
    </row>
    <row r="27471" spans="55:55" hidden="1" x14ac:dyDescent="0.2">
      <c r="BC27471" s="6"/>
    </row>
    <row r="27472" spans="55:55" hidden="1" x14ac:dyDescent="0.2">
      <c r="BC27472" s="6"/>
    </row>
    <row r="27473" spans="55:55" hidden="1" x14ac:dyDescent="0.2">
      <c r="BC27473" s="6"/>
    </row>
    <row r="27474" spans="55:55" hidden="1" x14ac:dyDescent="0.2">
      <c r="BC27474" s="6"/>
    </row>
    <row r="27475" spans="55:55" hidden="1" x14ac:dyDescent="0.2">
      <c r="BC27475" s="6"/>
    </row>
    <row r="27476" spans="55:55" hidden="1" x14ac:dyDescent="0.2">
      <c r="BC27476" s="6"/>
    </row>
    <row r="27477" spans="55:55" hidden="1" x14ac:dyDescent="0.2">
      <c r="BC27477" s="6"/>
    </row>
    <row r="27478" spans="55:55" hidden="1" x14ac:dyDescent="0.2">
      <c r="BC27478" s="6"/>
    </row>
    <row r="27479" spans="55:55" hidden="1" x14ac:dyDescent="0.2">
      <c r="BC27479" s="6"/>
    </row>
    <row r="27480" spans="55:55" hidden="1" x14ac:dyDescent="0.2">
      <c r="BC27480" s="6"/>
    </row>
    <row r="27481" spans="55:55" hidden="1" x14ac:dyDescent="0.2">
      <c r="BC27481" s="6"/>
    </row>
    <row r="27482" spans="55:55" hidden="1" x14ac:dyDescent="0.2">
      <c r="BC27482" s="6"/>
    </row>
    <row r="27483" spans="55:55" hidden="1" x14ac:dyDescent="0.2">
      <c r="BC27483" s="6"/>
    </row>
    <row r="27484" spans="55:55" hidden="1" x14ac:dyDescent="0.2">
      <c r="BC27484" s="6"/>
    </row>
    <row r="27485" spans="55:55" hidden="1" x14ac:dyDescent="0.2">
      <c r="BC27485" s="6"/>
    </row>
    <row r="27486" spans="55:55" hidden="1" x14ac:dyDescent="0.2">
      <c r="BC27486" s="6"/>
    </row>
    <row r="27487" spans="55:55" hidden="1" x14ac:dyDescent="0.2">
      <c r="BC27487" s="6"/>
    </row>
    <row r="27488" spans="55:55" hidden="1" x14ac:dyDescent="0.2">
      <c r="BC27488" s="6"/>
    </row>
    <row r="27489" spans="55:55" hidden="1" x14ac:dyDescent="0.2">
      <c r="BC27489" s="6"/>
    </row>
    <row r="27490" spans="55:55" hidden="1" x14ac:dyDescent="0.2">
      <c r="BC27490" s="6"/>
    </row>
    <row r="27491" spans="55:55" hidden="1" x14ac:dyDescent="0.2">
      <c r="BC27491" s="6"/>
    </row>
    <row r="27492" spans="55:55" hidden="1" x14ac:dyDescent="0.2">
      <c r="BC27492" s="6"/>
    </row>
    <row r="27493" spans="55:55" hidden="1" x14ac:dyDescent="0.2">
      <c r="BC27493" s="6"/>
    </row>
    <row r="27494" spans="55:55" hidden="1" x14ac:dyDescent="0.2">
      <c r="BC27494" s="6"/>
    </row>
    <row r="27495" spans="55:55" hidden="1" x14ac:dyDescent="0.2">
      <c r="BC27495" s="6"/>
    </row>
    <row r="27496" spans="55:55" hidden="1" x14ac:dyDescent="0.2">
      <c r="BC27496" s="6"/>
    </row>
    <row r="27497" spans="55:55" hidden="1" x14ac:dyDescent="0.2">
      <c r="BC27497" s="6"/>
    </row>
    <row r="27498" spans="55:55" hidden="1" x14ac:dyDescent="0.2">
      <c r="BC27498" s="6"/>
    </row>
    <row r="27499" spans="55:55" hidden="1" x14ac:dyDescent="0.2">
      <c r="BC27499" s="6"/>
    </row>
    <row r="27500" spans="55:55" hidden="1" x14ac:dyDescent="0.2">
      <c r="BC27500" s="6"/>
    </row>
    <row r="27501" spans="55:55" hidden="1" x14ac:dyDescent="0.2">
      <c r="BC27501" s="6"/>
    </row>
    <row r="27502" spans="55:55" hidden="1" x14ac:dyDescent="0.2">
      <c r="BC27502" s="6"/>
    </row>
    <row r="27503" spans="55:55" hidden="1" x14ac:dyDescent="0.2">
      <c r="BC27503" s="6"/>
    </row>
    <row r="27504" spans="55:55" hidden="1" x14ac:dyDescent="0.2">
      <c r="BC27504" s="6"/>
    </row>
    <row r="27505" spans="55:55" hidden="1" x14ac:dyDescent="0.2">
      <c r="BC27505" s="6"/>
    </row>
    <row r="27506" spans="55:55" hidden="1" x14ac:dyDescent="0.2">
      <c r="BC27506" s="6"/>
    </row>
    <row r="27507" spans="55:55" hidden="1" x14ac:dyDescent="0.2">
      <c r="BC27507" s="6"/>
    </row>
    <row r="27508" spans="55:55" hidden="1" x14ac:dyDescent="0.2">
      <c r="BC27508" s="6"/>
    </row>
    <row r="27509" spans="55:55" hidden="1" x14ac:dyDescent="0.2">
      <c r="BC27509" s="6"/>
    </row>
    <row r="27510" spans="55:55" hidden="1" x14ac:dyDescent="0.2">
      <c r="BC27510" s="6"/>
    </row>
    <row r="27511" spans="55:55" hidden="1" x14ac:dyDescent="0.2">
      <c r="BC27511" s="6"/>
    </row>
    <row r="27512" spans="55:55" hidden="1" x14ac:dyDescent="0.2">
      <c r="BC27512" s="6"/>
    </row>
    <row r="27513" spans="55:55" hidden="1" x14ac:dyDescent="0.2">
      <c r="BC27513" s="6"/>
    </row>
    <row r="27514" spans="55:55" hidden="1" x14ac:dyDescent="0.2">
      <c r="BC27514" s="6"/>
    </row>
    <row r="27515" spans="55:55" hidden="1" x14ac:dyDescent="0.2">
      <c r="BC27515" s="6"/>
    </row>
    <row r="27516" spans="55:55" hidden="1" x14ac:dyDescent="0.2">
      <c r="BC27516" s="6"/>
    </row>
    <row r="27517" spans="55:55" hidden="1" x14ac:dyDescent="0.2">
      <c r="BC27517" s="6"/>
    </row>
    <row r="27518" spans="55:55" hidden="1" x14ac:dyDescent="0.2">
      <c r="BC27518" s="6"/>
    </row>
    <row r="27519" spans="55:55" hidden="1" x14ac:dyDescent="0.2">
      <c r="BC27519" s="6"/>
    </row>
    <row r="27520" spans="55:55" hidden="1" x14ac:dyDescent="0.2">
      <c r="BC27520" s="6"/>
    </row>
    <row r="27521" spans="55:55" hidden="1" x14ac:dyDescent="0.2">
      <c r="BC27521" s="6"/>
    </row>
    <row r="27522" spans="55:55" hidden="1" x14ac:dyDescent="0.2">
      <c r="BC27522" s="6"/>
    </row>
    <row r="27523" spans="55:55" hidden="1" x14ac:dyDescent="0.2">
      <c r="BC27523" s="6"/>
    </row>
    <row r="27524" spans="55:55" hidden="1" x14ac:dyDescent="0.2">
      <c r="BC27524" s="6"/>
    </row>
    <row r="27525" spans="55:55" hidden="1" x14ac:dyDescent="0.2">
      <c r="BC27525" s="6"/>
    </row>
    <row r="27526" spans="55:55" hidden="1" x14ac:dyDescent="0.2">
      <c r="BC27526" s="6"/>
    </row>
    <row r="27527" spans="55:55" hidden="1" x14ac:dyDescent="0.2">
      <c r="BC27527" s="6"/>
    </row>
    <row r="27528" spans="55:55" hidden="1" x14ac:dyDescent="0.2">
      <c r="BC27528" s="6"/>
    </row>
    <row r="27529" spans="55:55" hidden="1" x14ac:dyDescent="0.2">
      <c r="BC27529" s="6"/>
    </row>
    <row r="27530" spans="55:55" hidden="1" x14ac:dyDescent="0.2">
      <c r="BC27530" s="6"/>
    </row>
    <row r="27531" spans="55:55" hidden="1" x14ac:dyDescent="0.2">
      <c r="BC27531" s="6"/>
    </row>
    <row r="27532" spans="55:55" hidden="1" x14ac:dyDescent="0.2">
      <c r="BC27532" s="6"/>
    </row>
    <row r="27533" spans="55:55" hidden="1" x14ac:dyDescent="0.2">
      <c r="BC27533" s="6"/>
    </row>
    <row r="27534" spans="55:55" hidden="1" x14ac:dyDescent="0.2">
      <c r="BC27534" s="6"/>
    </row>
    <row r="27535" spans="55:55" hidden="1" x14ac:dyDescent="0.2">
      <c r="BC27535" s="6"/>
    </row>
    <row r="27536" spans="55:55" hidden="1" x14ac:dyDescent="0.2">
      <c r="BC27536" s="6"/>
    </row>
    <row r="27537" spans="55:55" hidden="1" x14ac:dyDescent="0.2">
      <c r="BC27537" s="6"/>
    </row>
    <row r="27538" spans="55:55" hidden="1" x14ac:dyDescent="0.2">
      <c r="BC27538" s="6"/>
    </row>
    <row r="27539" spans="55:55" hidden="1" x14ac:dyDescent="0.2">
      <c r="BC27539" s="6"/>
    </row>
    <row r="27540" spans="55:55" hidden="1" x14ac:dyDescent="0.2">
      <c r="BC27540" s="6"/>
    </row>
    <row r="27541" spans="55:55" hidden="1" x14ac:dyDescent="0.2">
      <c r="BC27541" s="6"/>
    </row>
    <row r="27542" spans="55:55" hidden="1" x14ac:dyDescent="0.2">
      <c r="BC27542" s="6"/>
    </row>
    <row r="27543" spans="55:55" hidden="1" x14ac:dyDescent="0.2">
      <c r="BC27543" s="6"/>
    </row>
    <row r="27544" spans="55:55" hidden="1" x14ac:dyDescent="0.2">
      <c r="BC27544" s="6"/>
    </row>
    <row r="27545" spans="55:55" hidden="1" x14ac:dyDescent="0.2">
      <c r="BC27545" s="6"/>
    </row>
    <row r="27546" spans="55:55" hidden="1" x14ac:dyDescent="0.2">
      <c r="BC27546" s="6"/>
    </row>
    <row r="27547" spans="55:55" hidden="1" x14ac:dyDescent="0.2">
      <c r="BC27547" s="6"/>
    </row>
    <row r="27548" spans="55:55" hidden="1" x14ac:dyDescent="0.2">
      <c r="BC27548" s="6"/>
    </row>
    <row r="27549" spans="55:55" hidden="1" x14ac:dyDescent="0.2">
      <c r="BC27549" s="6"/>
    </row>
    <row r="27550" spans="55:55" hidden="1" x14ac:dyDescent="0.2">
      <c r="BC27550" s="6"/>
    </row>
    <row r="27551" spans="55:55" hidden="1" x14ac:dyDescent="0.2">
      <c r="BC27551" s="6"/>
    </row>
    <row r="27552" spans="55:55" hidden="1" x14ac:dyDescent="0.2">
      <c r="BC27552" s="6"/>
    </row>
    <row r="27553" spans="55:55" hidden="1" x14ac:dyDescent="0.2">
      <c r="BC27553" s="6"/>
    </row>
    <row r="27554" spans="55:55" hidden="1" x14ac:dyDescent="0.2">
      <c r="BC27554" s="6"/>
    </row>
    <row r="27555" spans="55:55" hidden="1" x14ac:dyDescent="0.2">
      <c r="BC27555" s="6"/>
    </row>
    <row r="27556" spans="55:55" hidden="1" x14ac:dyDescent="0.2">
      <c r="BC27556" s="6"/>
    </row>
    <row r="27557" spans="55:55" hidden="1" x14ac:dyDescent="0.2">
      <c r="BC27557" s="6"/>
    </row>
    <row r="27558" spans="55:55" hidden="1" x14ac:dyDescent="0.2">
      <c r="BC27558" s="6"/>
    </row>
    <row r="27559" spans="55:55" hidden="1" x14ac:dyDescent="0.2">
      <c r="BC27559" s="6"/>
    </row>
    <row r="27560" spans="55:55" hidden="1" x14ac:dyDescent="0.2">
      <c r="BC27560" s="6"/>
    </row>
    <row r="27561" spans="55:55" hidden="1" x14ac:dyDescent="0.2">
      <c r="BC27561" s="6"/>
    </row>
    <row r="27562" spans="55:55" hidden="1" x14ac:dyDescent="0.2">
      <c r="BC27562" s="6"/>
    </row>
    <row r="27563" spans="55:55" hidden="1" x14ac:dyDescent="0.2">
      <c r="BC27563" s="6"/>
    </row>
    <row r="27564" spans="55:55" hidden="1" x14ac:dyDescent="0.2">
      <c r="BC27564" s="6"/>
    </row>
    <row r="27565" spans="55:55" hidden="1" x14ac:dyDescent="0.2">
      <c r="BC27565" s="6"/>
    </row>
    <row r="27566" spans="55:55" hidden="1" x14ac:dyDescent="0.2">
      <c r="BC27566" s="6"/>
    </row>
    <row r="27567" spans="55:55" hidden="1" x14ac:dyDescent="0.2">
      <c r="BC27567" s="6"/>
    </row>
    <row r="27568" spans="55:55" hidden="1" x14ac:dyDescent="0.2">
      <c r="BC27568" s="6"/>
    </row>
    <row r="27569" spans="55:55" hidden="1" x14ac:dyDescent="0.2">
      <c r="BC27569" s="6"/>
    </row>
    <row r="27570" spans="55:55" hidden="1" x14ac:dyDescent="0.2">
      <c r="BC27570" s="6"/>
    </row>
    <row r="27571" spans="55:55" hidden="1" x14ac:dyDescent="0.2">
      <c r="BC27571" s="6"/>
    </row>
    <row r="27572" spans="55:55" hidden="1" x14ac:dyDescent="0.2">
      <c r="BC27572" s="6"/>
    </row>
    <row r="27573" spans="55:55" hidden="1" x14ac:dyDescent="0.2">
      <c r="BC27573" s="6"/>
    </row>
    <row r="27574" spans="55:55" hidden="1" x14ac:dyDescent="0.2">
      <c r="BC27574" s="6"/>
    </row>
    <row r="27575" spans="55:55" hidden="1" x14ac:dyDescent="0.2">
      <c r="BC27575" s="6"/>
    </row>
    <row r="27576" spans="55:55" hidden="1" x14ac:dyDescent="0.2">
      <c r="BC27576" s="6"/>
    </row>
    <row r="27577" spans="55:55" hidden="1" x14ac:dyDescent="0.2">
      <c r="BC27577" s="6"/>
    </row>
    <row r="27578" spans="55:55" hidden="1" x14ac:dyDescent="0.2">
      <c r="BC27578" s="6"/>
    </row>
    <row r="27579" spans="55:55" hidden="1" x14ac:dyDescent="0.2">
      <c r="BC27579" s="6"/>
    </row>
    <row r="27580" spans="55:55" hidden="1" x14ac:dyDescent="0.2">
      <c r="BC27580" s="6"/>
    </row>
    <row r="27581" spans="55:55" hidden="1" x14ac:dyDescent="0.2">
      <c r="BC27581" s="6"/>
    </row>
    <row r="27582" spans="55:55" hidden="1" x14ac:dyDescent="0.2">
      <c r="BC27582" s="6"/>
    </row>
    <row r="27583" spans="55:55" hidden="1" x14ac:dyDescent="0.2">
      <c r="BC27583" s="6"/>
    </row>
    <row r="27584" spans="55:55" hidden="1" x14ac:dyDescent="0.2">
      <c r="BC27584" s="6"/>
    </row>
    <row r="27585" spans="55:55" hidden="1" x14ac:dyDescent="0.2">
      <c r="BC27585" s="6"/>
    </row>
    <row r="27586" spans="55:55" hidden="1" x14ac:dyDescent="0.2">
      <c r="BC27586" s="6"/>
    </row>
    <row r="27587" spans="55:55" hidden="1" x14ac:dyDescent="0.2">
      <c r="BC27587" s="6"/>
    </row>
    <row r="27588" spans="55:55" hidden="1" x14ac:dyDescent="0.2">
      <c r="BC27588" s="6"/>
    </row>
    <row r="27589" spans="55:55" hidden="1" x14ac:dyDescent="0.2">
      <c r="BC27589" s="6"/>
    </row>
    <row r="27590" spans="55:55" hidden="1" x14ac:dyDescent="0.2">
      <c r="BC27590" s="6"/>
    </row>
    <row r="27591" spans="55:55" hidden="1" x14ac:dyDescent="0.2">
      <c r="BC27591" s="6"/>
    </row>
    <row r="27592" spans="55:55" hidden="1" x14ac:dyDescent="0.2">
      <c r="BC27592" s="6"/>
    </row>
    <row r="27593" spans="55:55" hidden="1" x14ac:dyDescent="0.2">
      <c r="BC27593" s="6"/>
    </row>
    <row r="27594" spans="55:55" hidden="1" x14ac:dyDescent="0.2">
      <c r="BC27594" s="6"/>
    </row>
    <row r="27595" spans="55:55" hidden="1" x14ac:dyDescent="0.2">
      <c r="BC27595" s="6"/>
    </row>
    <row r="27596" spans="55:55" hidden="1" x14ac:dyDescent="0.2">
      <c r="BC27596" s="6"/>
    </row>
    <row r="27597" spans="55:55" hidden="1" x14ac:dyDescent="0.2">
      <c r="BC27597" s="6"/>
    </row>
    <row r="27598" spans="55:55" hidden="1" x14ac:dyDescent="0.2">
      <c r="BC27598" s="6"/>
    </row>
    <row r="27599" spans="55:55" hidden="1" x14ac:dyDescent="0.2">
      <c r="BC27599" s="6"/>
    </row>
    <row r="27600" spans="55:55" hidden="1" x14ac:dyDescent="0.2">
      <c r="BC27600" s="6"/>
    </row>
    <row r="27601" spans="55:55" hidden="1" x14ac:dyDescent="0.2">
      <c r="BC27601" s="6"/>
    </row>
    <row r="27602" spans="55:55" hidden="1" x14ac:dyDescent="0.2">
      <c r="BC27602" s="6"/>
    </row>
    <row r="27603" spans="55:55" hidden="1" x14ac:dyDescent="0.2">
      <c r="BC27603" s="6"/>
    </row>
    <row r="27604" spans="55:55" hidden="1" x14ac:dyDescent="0.2">
      <c r="BC27604" s="6"/>
    </row>
    <row r="27605" spans="55:55" hidden="1" x14ac:dyDescent="0.2">
      <c r="BC27605" s="6"/>
    </row>
    <row r="27606" spans="55:55" hidden="1" x14ac:dyDescent="0.2">
      <c r="BC27606" s="6"/>
    </row>
    <row r="27607" spans="55:55" hidden="1" x14ac:dyDescent="0.2">
      <c r="BC27607" s="6"/>
    </row>
    <row r="27608" spans="55:55" hidden="1" x14ac:dyDescent="0.2">
      <c r="BC27608" s="6"/>
    </row>
    <row r="27609" spans="55:55" hidden="1" x14ac:dyDescent="0.2">
      <c r="BC27609" s="6"/>
    </row>
    <row r="27610" spans="55:55" hidden="1" x14ac:dyDescent="0.2">
      <c r="BC27610" s="6"/>
    </row>
    <row r="27611" spans="55:55" hidden="1" x14ac:dyDescent="0.2">
      <c r="BC27611" s="6"/>
    </row>
    <row r="27612" spans="55:55" hidden="1" x14ac:dyDescent="0.2">
      <c r="BC27612" s="6"/>
    </row>
    <row r="27613" spans="55:55" hidden="1" x14ac:dyDescent="0.2">
      <c r="BC27613" s="6"/>
    </row>
    <row r="27614" spans="55:55" hidden="1" x14ac:dyDescent="0.2">
      <c r="BC27614" s="6"/>
    </row>
    <row r="27615" spans="55:55" hidden="1" x14ac:dyDescent="0.2">
      <c r="BC27615" s="6"/>
    </row>
    <row r="27616" spans="55:55" hidden="1" x14ac:dyDescent="0.2">
      <c r="BC27616" s="6"/>
    </row>
    <row r="27617" spans="55:55" hidden="1" x14ac:dyDescent="0.2">
      <c r="BC27617" s="6"/>
    </row>
    <row r="27618" spans="55:55" hidden="1" x14ac:dyDescent="0.2">
      <c r="BC27618" s="6"/>
    </row>
    <row r="27619" spans="55:55" hidden="1" x14ac:dyDescent="0.2">
      <c r="BC27619" s="6"/>
    </row>
    <row r="27620" spans="55:55" hidden="1" x14ac:dyDescent="0.2">
      <c r="BC27620" s="6"/>
    </row>
    <row r="27621" spans="55:55" hidden="1" x14ac:dyDescent="0.2">
      <c r="BC27621" s="6"/>
    </row>
    <row r="27622" spans="55:55" hidden="1" x14ac:dyDescent="0.2">
      <c r="BC27622" s="6"/>
    </row>
    <row r="27623" spans="55:55" hidden="1" x14ac:dyDescent="0.2">
      <c r="BC27623" s="6"/>
    </row>
    <row r="27624" spans="55:55" hidden="1" x14ac:dyDescent="0.2">
      <c r="BC27624" s="6"/>
    </row>
    <row r="27625" spans="55:55" hidden="1" x14ac:dyDescent="0.2">
      <c r="BC27625" s="6"/>
    </row>
    <row r="27626" spans="55:55" hidden="1" x14ac:dyDescent="0.2">
      <c r="BC27626" s="6"/>
    </row>
    <row r="27627" spans="55:55" hidden="1" x14ac:dyDescent="0.2">
      <c r="BC27627" s="6"/>
    </row>
    <row r="27628" spans="55:55" hidden="1" x14ac:dyDescent="0.2">
      <c r="BC27628" s="6"/>
    </row>
    <row r="27629" spans="55:55" hidden="1" x14ac:dyDescent="0.2">
      <c r="BC27629" s="6"/>
    </row>
    <row r="27630" spans="55:55" hidden="1" x14ac:dyDescent="0.2">
      <c r="BC27630" s="6"/>
    </row>
    <row r="27631" spans="55:55" hidden="1" x14ac:dyDescent="0.2">
      <c r="BC27631" s="6"/>
    </row>
    <row r="27632" spans="55:55" hidden="1" x14ac:dyDescent="0.2">
      <c r="BC27632" s="6"/>
    </row>
    <row r="27633" spans="55:55" hidden="1" x14ac:dyDescent="0.2">
      <c r="BC27633" s="6"/>
    </row>
    <row r="27634" spans="55:55" hidden="1" x14ac:dyDescent="0.2">
      <c r="BC27634" s="6"/>
    </row>
    <row r="27635" spans="55:55" hidden="1" x14ac:dyDescent="0.2">
      <c r="BC27635" s="6"/>
    </row>
    <row r="27636" spans="55:55" hidden="1" x14ac:dyDescent="0.2">
      <c r="BC27636" s="6"/>
    </row>
    <row r="27637" spans="55:55" hidden="1" x14ac:dyDescent="0.2">
      <c r="BC27637" s="6"/>
    </row>
    <row r="27638" spans="55:55" hidden="1" x14ac:dyDescent="0.2">
      <c r="BC27638" s="6"/>
    </row>
    <row r="27639" spans="55:55" hidden="1" x14ac:dyDescent="0.2">
      <c r="BC27639" s="6"/>
    </row>
    <row r="27640" spans="55:55" hidden="1" x14ac:dyDescent="0.2">
      <c r="BC27640" s="6"/>
    </row>
    <row r="27641" spans="55:55" hidden="1" x14ac:dyDescent="0.2">
      <c r="BC27641" s="6"/>
    </row>
    <row r="27642" spans="55:55" hidden="1" x14ac:dyDescent="0.2">
      <c r="BC27642" s="6"/>
    </row>
    <row r="27643" spans="55:55" hidden="1" x14ac:dyDescent="0.2">
      <c r="BC27643" s="6"/>
    </row>
    <row r="27644" spans="55:55" hidden="1" x14ac:dyDescent="0.2">
      <c r="BC27644" s="6"/>
    </row>
    <row r="27645" spans="55:55" hidden="1" x14ac:dyDescent="0.2">
      <c r="BC27645" s="6"/>
    </row>
    <row r="27646" spans="55:55" hidden="1" x14ac:dyDescent="0.2">
      <c r="BC27646" s="6"/>
    </row>
    <row r="27647" spans="55:55" hidden="1" x14ac:dyDescent="0.2">
      <c r="BC27647" s="6"/>
    </row>
    <row r="27648" spans="55:55" hidden="1" x14ac:dyDescent="0.2">
      <c r="BC27648" s="6"/>
    </row>
    <row r="27649" spans="55:55" hidden="1" x14ac:dyDescent="0.2">
      <c r="BC27649" s="6"/>
    </row>
    <row r="27650" spans="55:55" hidden="1" x14ac:dyDescent="0.2">
      <c r="BC27650" s="6"/>
    </row>
    <row r="27651" spans="55:55" hidden="1" x14ac:dyDescent="0.2">
      <c r="BC27651" s="6"/>
    </row>
    <row r="27652" spans="55:55" hidden="1" x14ac:dyDescent="0.2">
      <c r="BC27652" s="6"/>
    </row>
    <row r="27653" spans="55:55" hidden="1" x14ac:dyDescent="0.2">
      <c r="BC27653" s="6"/>
    </row>
    <row r="27654" spans="55:55" hidden="1" x14ac:dyDescent="0.2">
      <c r="BC27654" s="6"/>
    </row>
    <row r="27655" spans="55:55" hidden="1" x14ac:dyDescent="0.2">
      <c r="BC27655" s="6"/>
    </row>
    <row r="27656" spans="55:55" hidden="1" x14ac:dyDescent="0.2">
      <c r="BC27656" s="6"/>
    </row>
    <row r="27657" spans="55:55" hidden="1" x14ac:dyDescent="0.2">
      <c r="BC27657" s="6"/>
    </row>
    <row r="27658" spans="55:55" hidden="1" x14ac:dyDescent="0.2">
      <c r="BC27658" s="6"/>
    </row>
    <row r="27659" spans="55:55" hidden="1" x14ac:dyDescent="0.2">
      <c r="BC27659" s="6"/>
    </row>
    <row r="27660" spans="55:55" hidden="1" x14ac:dyDescent="0.2">
      <c r="BC27660" s="6"/>
    </row>
    <row r="27661" spans="55:55" hidden="1" x14ac:dyDescent="0.2">
      <c r="BC27661" s="6"/>
    </row>
    <row r="27662" spans="55:55" hidden="1" x14ac:dyDescent="0.2">
      <c r="BC27662" s="6"/>
    </row>
    <row r="27663" spans="55:55" hidden="1" x14ac:dyDescent="0.2">
      <c r="BC27663" s="6"/>
    </row>
    <row r="27664" spans="55:55" hidden="1" x14ac:dyDescent="0.2">
      <c r="BC27664" s="6"/>
    </row>
    <row r="27665" spans="55:55" hidden="1" x14ac:dyDescent="0.2">
      <c r="BC27665" s="6"/>
    </row>
    <row r="27666" spans="55:55" hidden="1" x14ac:dyDescent="0.2">
      <c r="BC27666" s="6"/>
    </row>
    <row r="27667" spans="55:55" hidden="1" x14ac:dyDescent="0.2">
      <c r="BC27667" s="6"/>
    </row>
    <row r="27668" spans="55:55" hidden="1" x14ac:dyDescent="0.2">
      <c r="BC27668" s="6"/>
    </row>
    <row r="27669" spans="55:55" hidden="1" x14ac:dyDescent="0.2">
      <c r="BC27669" s="6"/>
    </row>
    <row r="27670" spans="55:55" hidden="1" x14ac:dyDescent="0.2">
      <c r="BC27670" s="6"/>
    </row>
    <row r="27671" spans="55:55" hidden="1" x14ac:dyDescent="0.2">
      <c r="BC27671" s="6"/>
    </row>
    <row r="27672" spans="55:55" hidden="1" x14ac:dyDescent="0.2">
      <c r="BC27672" s="6"/>
    </row>
    <row r="27673" spans="55:55" hidden="1" x14ac:dyDescent="0.2">
      <c r="BC27673" s="6"/>
    </row>
    <row r="27674" spans="55:55" hidden="1" x14ac:dyDescent="0.2">
      <c r="BC27674" s="6"/>
    </row>
    <row r="27675" spans="55:55" hidden="1" x14ac:dyDescent="0.2">
      <c r="BC27675" s="6"/>
    </row>
    <row r="27676" spans="55:55" hidden="1" x14ac:dyDescent="0.2">
      <c r="BC27676" s="6"/>
    </row>
    <row r="27677" spans="55:55" hidden="1" x14ac:dyDescent="0.2">
      <c r="BC27677" s="6"/>
    </row>
    <row r="27678" spans="55:55" hidden="1" x14ac:dyDescent="0.2">
      <c r="BC27678" s="6"/>
    </row>
    <row r="27679" spans="55:55" hidden="1" x14ac:dyDescent="0.2">
      <c r="BC27679" s="6"/>
    </row>
    <row r="27680" spans="55:55" hidden="1" x14ac:dyDescent="0.2">
      <c r="BC27680" s="6"/>
    </row>
    <row r="27681" spans="55:55" hidden="1" x14ac:dyDescent="0.2">
      <c r="BC27681" s="6"/>
    </row>
    <row r="27682" spans="55:55" hidden="1" x14ac:dyDescent="0.2">
      <c r="BC27682" s="6"/>
    </row>
    <row r="27683" spans="55:55" hidden="1" x14ac:dyDescent="0.2">
      <c r="BC27683" s="6"/>
    </row>
    <row r="27684" spans="55:55" hidden="1" x14ac:dyDescent="0.2">
      <c r="BC27684" s="6"/>
    </row>
    <row r="27685" spans="55:55" hidden="1" x14ac:dyDescent="0.2">
      <c r="BC27685" s="6"/>
    </row>
    <row r="27686" spans="55:55" hidden="1" x14ac:dyDescent="0.2">
      <c r="BC27686" s="6"/>
    </row>
    <row r="27687" spans="55:55" hidden="1" x14ac:dyDescent="0.2">
      <c r="BC27687" s="6"/>
    </row>
    <row r="27688" spans="55:55" hidden="1" x14ac:dyDescent="0.2">
      <c r="BC27688" s="6"/>
    </row>
    <row r="27689" spans="55:55" hidden="1" x14ac:dyDescent="0.2">
      <c r="BC27689" s="6"/>
    </row>
    <row r="27690" spans="55:55" hidden="1" x14ac:dyDescent="0.2">
      <c r="BC27690" s="6"/>
    </row>
    <row r="27691" spans="55:55" hidden="1" x14ac:dyDescent="0.2">
      <c r="BC27691" s="6"/>
    </row>
    <row r="27692" spans="55:55" hidden="1" x14ac:dyDescent="0.2">
      <c r="BC27692" s="6"/>
    </row>
    <row r="27693" spans="55:55" hidden="1" x14ac:dyDescent="0.2">
      <c r="BC27693" s="6"/>
    </row>
    <row r="27694" spans="55:55" hidden="1" x14ac:dyDescent="0.2">
      <c r="BC27694" s="6"/>
    </row>
    <row r="27695" spans="55:55" hidden="1" x14ac:dyDescent="0.2">
      <c r="BC27695" s="6"/>
    </row>
    <row r="27696" spans="55:55" hidden="1" x14ac:dyDescent="0.2">
      <c r="BC27696" s="6"/>
    </row>
    <row r="27697" spans="55:55" hidden="1" x14ac:dyDescent="0.2">
      <c r="BC27697" s="6"/>
    </row>
    <row r="27698" spans="55:55" hidden="1" x14ac:dyDescent="0.2">
      <c r="BC27698" s="6"/>
    </row>
    <row r="27699" spans="55:55" hidden="1" x14ac:dyDescent="0.2">
      <c r="BC27699" s="6"/>
    </row>
    <row r="27700" spans="55:55" hidden="1" x14ac:dyDescent="0.2">
      <c r="BC27700" s="6"/>
    </row>
    <row r="27701" spans="55:55" hidden="1" x14ac:dyDescent="0.2">
      <c r="BC27701" s="6"/>
    </row>
    <row r="27702" spans="55:55" hidden="1" x14ac:dyDescent="0.2">
      <c r="BC27702" s="6"/>
    </row>
    <row r="27703" spans="55:55" hidden="1" x14ac:dyDescent="0.2">
      <c r="BC27703" s="6"/>
    </row>
    <row r="27704" spans="55:55" hidden="1" x14ac:dyDescent="0.2">
      <c r="BC27704" s="6"/>
    </row>
    <row r="27705" spans="55:55" hidden="1" x14ac:dyDescent="0.2">
      <c r="BC27705" s="6"/>
    </row>
    <row r="27706" spans="55:55" hidden="1" x14ac:dyDescent="0.2">
      <c r="BC27706" s="6"/>
    </row>
    <row r="27707" spans="55:55" hidden="1" x14ac:dyDescent="0.2">
      <c r="BC27707" s="6"/>
    </row>
    <row r="27708" spans="55:55" hidden="1" x14ac:dyDescent="0.2">
      <c r="BC27708" s="6"/>
    </row>
    <row r="27709" spans="55:55" hidden="1" x14ac:dyDescent="0.2">
      <c r="BC27709" s="6"/>
    </row>
    <row r="27710" spans="55:55" hidden="1" x14ac:dyDescent="0.2">
      <c r="BC27710" s="6"/>
    </row>
    <row r="27711" spans="55:55" hidden="1" x14ac:dyDescent="0.2">
      <c r="BC27711" s="6"/>
    </row>
    <row r="27712" spans="55:55" hidden="1" x14ac:dyDescent="0.2">
      <c r="BC27712" s="6"/>
    </row>
    <row r="27713" spans="55:55" hidden="1" x14ac:dyDescent="0.2">
      <c r="BC27713" s="6"/>
    </row>
    <row r="27714" spans="55:55" hidden="1" x14ac:dyDescent="0.2">
      <c r="BC27714" s="6"/>
    </row>
    <row r="27715" spans="55:55" hidden="1" x14ac:dyDescent="0.2">
      <c r="BC27715" s="6"/>
    </row>
    <row r="27716" spans="55:55" hidden="1" x14ac:dyDescent="0.2">
      <c r="BC27716" s="6"/>
    </row>
    <row r="27717" spans="55:55" hidden="1" x14ac:dyDescent="0.2">
      <c r="BC27717" s="6"/>
    </row>
    <row r="27718" spans="55:55" hidden="1" x14ac:dyDescent="0.2">
      <c r="BC27718" s="6"/>
    </row>
    <row r="27719" spans="55:55" hidden="1" x14ac:dyDescent="0.2">
      <c r="BC27719" s="6"/>
    </row>
    <row r="27720" spans="55:55" hidden="1" x14ac:dyDescent="0.2">
      <c r="BC27720" s="6"/>
    </row>
    <row r="27721" spans="55:55" hidden="1" x14ac:dyDescent="0.2">
      <c r="BC27721" s="6"/>
    </row>
    <row r="27722" spans="55:55" hidden="1" x14ac:dyDescent="0.2">
      <c r="BC27722" s="6"/>
    </row>
    <row r="27723" spans="55:55" hidden="1" x14ac:dyDescent="0.2">
      <c r="BC27723" s="6"/>
    </row>
    <row r="27724" spans="55:55" hidden="1" x14ac:dyDescent="0.2">
      <c r="BC27724" s="6"/>
    </row>
    <row r="27725" spans="55:55" hidden="1" x14ac:dyDescent="0.2">
      <c r="BC27725" s="6"/>
    </row>
    <row r="27726" spans="55:55" hidden="1" x14ac:dyDescent="0.2">
      <c r="BC27726" s="6"/>
    </row>
    <row r="27727" spans="55:55" hidden="1" x14ac:dyDescent="0.2">
      <c r="BC27727" s="6"/>
    </row>
    <row r="27728" spans="55:55" hidden="1" x14ac:dyDescent="0.2">
      <c r="BC27728" s="6"/>
    </row>
    <row r="27729" spans="55:55" hidden="1" x14ac:dyDescent="0.2">
      <c r="BC27729" s="6"/>
    </row>
    <row r="27730" spans="55:55" hidden="1" x14ac:dyDescent="0.2">
      <c r="BC27730" s="6"/>
    </row>
    <row r="27731" spans="55:55" hidden="1" x14ac:dyDescent="0.2">
      <c r="BC27731" s="6"/>
    </row>
    <row r="27732" spans="55:55" hidden="1" x14ac:dyDescent="0.2">
      <c r="BC27732" s="6"/>
    </row>
    <row r="27733" spans="55:55" hidden="1" x14ac:dyDescent="0.2">
      <c r="BC27733" s="6"/>
    </row>
    <row r="27734" spans="55:55" hidden="1" x14ac:dyDescent="0.2">
      <c r="BC27734" s="6"/>
    </row>
    <row r="27735" spans="55:55" hidden="1" x14ac:dyDescent="0.2">
      <c r="BC27735" s="6"/>
    </row>
    <row r="27736" spans="55:55" hidden="1" x14ac:dyDescent="0.2">
      <c r="BC27736" s="6"/>
    </row>
    <row r="27737" spans="55:55" hidden="1" x14ac:dyDescent="0.2">
      <c r="BC27737" s="6"/>
    </row>
    <row r="27738" spans="55:55" hidden="1" x14ac:dyDescent="0.2">
      <c r="BC27738" s="6"/>
    </row>
    <row r="27739" spans="55:55" hidden="1" x14ac:dyDescent="0.2">
      <c r="BC27739" s="6"/>
    </row>
    <row r="27740" spans="55:55" hidden="1" x14ac:dyDescent="0.2">
      <c r="BC27740" s="6"/>
    </row>
    <row r="27741" spans="55:55" hidden="1" x14ac:dyDescent="0.2">
      <c r="BC27741" s="6"/>
    </row>
    <row r="27742" spans="55:55" hidden="1" x14ac:dyDescent="0.2">
      <c r="BC27742" s="6"/>
    </row>
    <row r="27743" spans="55:55" hidden="1" x14ac:dyDescent="0.2">
      <c r="BC27743" s="6"/>
    </row>
    <row r="27744" spans="55:55" hidden="1" x14ac:dyDescent="0.2">
      <c r="BC27744" s="6"/>
    </row>
    <row r="27745" spans="55:55" hidden="1" x14ac:dyDescent="0.2">
      <c r="BC27745" s="6"/>
    </row>
    <row r="27746" spans="55:55" hidden="1" x14ac:dyDescent="0.2">
      <c r="BC27746" s="6"/>
    </row>
    <row r="27747" spans="55:55" hidden="1" x14ac:dyDescent="0.2">
      <c r="BC27747" s="6"/>
    </row>
    <row r="27748" spans="55:55" hidden="1" x14ac:dyDescent="0.2">
      <c r="BC27748" s="6"/>
    </row>
    <row r="27749" spans="55:55" hidden="1" x14ac:dyDescent="0.2">
      <c r="BC27749" s="6"/>
    </row>
    <row r="27750" spans="55:55" hidden="1" x14ac:dyDescent="0.2">
      <c r="BC27750" s="6"/>
    </row>
    <row r="27751" spans="55:55" hidden="1" x14ac:dyDescent="0.2">
      <c r="BC27751" s="6"/>
    </row>
    <row r="27752" spans="55:55" hidden="1" x14ac:dyDescent="0.2">
      <c r="BC27752" s="6"/>
    </row>
    <row r="27753" spans="55:55" hidden="1" x14ac:dyDescent="0.2">
      <c r="BC27753" s="6"/>
    </row>
    <row r="27754" spans="55:55" hidden="1" x14ac:dyDescent="0.2">
      <c r="BC27754" s="6"/>
    </row>
    <row r="27755" spans="55:55" hidden="1" x14ac:dyDescent="0.2">
      <c r="BC27755" s="6"/>
    </row>
    <row r="27756" spans="55:55" hidden="1" x14ac:dyDescent="0.2">
      <c r="BC27756" s="6"/>
    </row>
    <row r="27757" spans="55:55" hidden="1" x14ac:dyDescent="0.2">
      <c r="BC27757" s="6"/>
    </row>
    <row r="27758" spans="55:55" hidden="1" x14ac:dyDescent="0.2">
      <c r="BC27758" s="6"/>
    </row>
    <row r="27759" spans="55:55" hidden="1" x14ac:dyDescent="0.2">
      <c r="BC27759" s="6"/>
    </row>
    <row r="27760" spans="55:55" hidden="1" x14ac:dyDescent="0.2">
      <c r="BC27760" s="6"/>
    </row>
    <row r="27761" spans="55:55" hidden="1" x14ac:dyDescent="0.2">
      <c r="BC27761" s="6"/>
    </row>
    <row r="27762" spans="55:55" hidden="1" x14ac:dyDescent="0.2">
      <c r="BC27762" s="6"/>
    </row>
    <row r="27763" spans="55:55" hidden="1" x14ac:dyDescent="0.2">
      <c r="BC27763" s="6"/>
    </row>
    <row r="27764" spans="55:55" hidden="1" x14ac:dyDescent="0.2">
      <c r="BC27764" s="6"/>
    </row>
    <row r="27765" spans="55:55" hidden="1" x14ac:dyDescent="0.2">
      <c r="BC27765" s="6"/>
    </row>
    <row r="27766" spans="55:55" hidden="1" x14ac:dyDescent="0.2">
      <c r="BC27766" s="6"/>
    </row>
    <row r="27767" spans="55:55" hidden="1" x14ac:dyDescent="0.2">
      <c r="BC27767" s="6"/>
    </row>
    <row r="27768" spans="55:55" hidden="1" x14ac:dyDescent="0.2">
      <c r="BC27768" s="6"/>
    </row>
    <row r="27769" spans="55:55" hidden="1" x14ac:dyDescent="0.2">
      <c r="BC27769" s="6"/>
    </row>
    <row r="27770" spans="55:55" hidden="1" x14ac:dyDescent="0.2">
      <c r="BC27770" s="6"/>
    </row>
    <row r="27771" spans="55:55" hidden="1" x14ac:dyDescent="0.2">
      <c r="BC27771" s="6"/>
    </row>
    <row r="27772" spans="55:55" hidden="1" x14ac:dyDescent="0.2">
      <c r="BC27772" s="6"/>
    </row>
    <row r="27773" spans="55:55" hidden="1" x14ac:dyDescent="0.2">
      <c r="BC27773" s="6"/>
    </row>
    <row r="27774" spans="55:55" hidden="1" x14ac:dyDescent="0.2">
      <c r="BC27774" s="6"/>
    </row>
    <row r="27775" spans="55:55" hidden="1" x14ac:dyDescent="0.2">
      <c r="BC27775" s="6"/>
    </row>
    <row r="27776" spans="55:55" hidden="1" x14ac:dyDescent="0.2">
      <c r="BC27776" s="6"/>
    </row>
    <row r="27777" spans="55:55" hidden="1" x14ac:dyDescent="0.2">
      <c r="BC27777" s="6"/>
    </row>
    <row r="27778" spans="55:55" hidden="1" x14ac:dyDescent="0.2">
      <c r="BC27778" s="6"/>
    </row>
    <row r="27779" spans="55:55" hidden="1" x14ac:dyDescent="0.2">
      <c r="BC27779" s="6"/>
    </row>
    <row r="27780" spans="55:55" hidden="1" x14ac:dyDescent="0.2">
      <c r="BC27780" s="6"/>
    </row>
    <row r="27781" spans="55:55" hidden="1" x14ac:dyDescent="0.2">
      <c r="BC27781" s="6"/>
    </row>
    <row r="27782" spans="55:55" hidden="1" x14ac:dyDescent="0.2">
      <c r="BC27782" s="6"/>
    </row>
    <row r="27783" spans="55:55" hidden="1" x14ac:dyDescent="0.2">
      <c r="BC27783" s="6"/>
    </row>
    <row r="27784" spans="55:55" hidden="1" x14ac:dyDescent="0.2">
      <c r="BC27784" s="6"/>
    </row>
    <row r="27785" spans="55:55" hidden="1" x14ac:dyDescent="0.2">
      <c r="BC27785" s="6"/>
    </row>
    <row r="27786" spans="55:55" hidden="1" x14ac:dyDescent="0.2">
      <c r="BC27786" s="6"/>
    </row>
    <row r="27787" spans="55:55" hidden="1" x14ac:dyDescent="0.2">
      <c r="BC27787" s="6"/>
    </row>
    <row r="27788" spans="55:55" hidden="1" x14ac:dyDescent="0.2">
      <c r="BC27788" s="6"/>
    </row>
    <row r="27789" spans="55:55" hidden="1" x14ac:dyDescent="0.2">
      <c r="BC27789" s="6"/>
    </row>
    <row r="27790" spans="55:55" hidden="1" x14ac:dyDescent="0.2">
      <c r="BC27790" s="6"/>
    </row>
    <row r="27791" spans="55:55" hidden="1" x14ac:dyDescent="0.2">
      <c r="BC27791" s="6"/>
    </row>
    <row r="27792" spans="55:55" hidden="1" x14ac:dyDescent="0.2">
      <c r="BC27792" s="6"/>
    </row>
    <row r="27793" spans="55:55" hidden="1" x14ac:dyDescent="0.2">
      <c r="BC27793" s="6"/>
    </row>
    <row r="27794" spans="55:55" hidden="1" x14ac:dyDescent="0.2">
      <c r="BC27794" s="6"/>
    </row>
    <row r="27795" spans="55:55" hidden="1" x14ac:dyDescent="0.2">
      <c r="BC27795" s="6"/>
    </row>
    <row r="27796" spans="55:55" hidden="1" x14ac:dyDescent="0.2">
      <c r="BC27796" s="6"/>
    </row>
    <row r="27797" spans="55:55" hidden="1" x14ac:dyDescent="0.2">
      <c r="BC27797" s="6"/>
    </row>
    <row r="27798" spans="55:55" hidden="1" x14ac:dyDescent="0.2">
      <c r="BC27798" s="6"/>
    </row>
    <row r="27799" spans="55:55" hidden="1" x14ac:dyDescent="0.2">
      <c r="BC27799" s="6"/>
    </row>
    <row r="27800" spans="55:55" hidden="1" x14ac:dyDescent="0.2">
      <c r="BC27800" s="6"/>
    </row>
    <row r="27801" spans="55:55" hidden="1" x14ac:dyDescent="0.2">
      <c r="BC27801" s="6"/>
    </row>
    <row r="27802" spans="55:55" hidden="1" x14ac:dyDescent="0.2">
      <c r="BC27802" s="6"/>
    </row>
    <row r="27803" spans="55:55" hidden="1" x14ac:dyDescent="0.2">
      <c r="BC27803" s="6"/>
    </row>
    <row r="27804" spans="55:55" hidden="1" x14ac:dyDescent="0.2">
      <c r="BC27804" s="6"/>
    </row>
    <row r="27805" spans="55:55" hidden="1" x14ac:dyDescent="0.2">
      <c r="BC27805" s="6"/>
    </row>
    <row r="27806" spans="55:55" hidden="1" x14ac:dyDescent="0.2">
      <c r="BC27806" s="6"/>
    </row>
    <row r="27807" spans="55:55" hidden="1" x14ac:dyDescent="0.2">
      <c r="BC27807" s="6"/>
    </row>
    <row r="27808" spans="55:55" hidden="1" x14ac:dyDescent="0.2">
      <c r="BC27808" s="6"/>
    </row>
    <row r="27809" spans="55:55" hidden="1" x14ac:dyDescent="0.2">
      <c r="BC27809" s="6"/>
    </row>
    <row r="27810" spans="55:55" hidden="1" x14ac:dyDescent="0.2">
      <c r="BC27810" s="6"/>
    </row>
    <row r="27811" spans="55:55" hidden="1" x14ac:dyDescent="0.2">
      <c r="BC27811" s="6"/>
    </row>
    <row r="27812" spans="55:55" hidden="1" x14ac:dyDescent="0.2">
      <c r="BC27812" s="6"/>
    </row>
    <row r="27813" spans="55:55" hidden="1" x14ac:dyDescent="0.2">
      <c r="BC27813" s="6"/>
    </row>
    <row r="27814" spans="55:55" hidden="1" x14ac:dyDescent="0.2">
      <c r="BC27814" s="6"/>
    </row>
    <row r="27815" spans="55:55" hidden="1" x14ac:dyDescent="0.2">
      <c r="BC27815" s="6"/>
    </row>
    <row r="27816" spans="55:55" hidden="1" x14ac:dyDescent="0.2">
      <c r="BC27816" s="6"/>
    </row>
    <row r="27817" spans="55:55" hidden="1" x14ac:dyDescent="0.2">
      <c r="BC27817" s="6"/>
    </row>
    <row r="27818" spans="55:55" hidden="1" x14ac:dyDescent="0.2">
      <c r="BC27818" s="6"/>
    </row>
    <row r="27819" spans="55:55" hidden="1" x14ac:dyDescent="0.2">
      <c r="BC27819" s="6"/>
    </row>
    <row r="27820" spans="55:55" hidden="1" x14ac:dyDescent="0.2">
      <c r="BC27820" s="6"/>
    </row>
    <row r="27821" spans="55:55" hidden="1" x14ac:dyDescent="0.2">
      <c r="BC27821" s="6"/>
    </row>
    <row r="27822" spans="55:55" hidden="1" x14ac:dyDescent="0.2">
      <c r="BC27822" s="6"/>
    </row>
    <row r="27823" spans="55:55" hidden="1" x14ac:dyDescent="0.2">
      <c r="BC27823" s="6"/>
    </row>
    <row r="27824" spans="55:55" hidden="1" x14ac:dyDescent="0.2">
      <c r="BC27824" s="6"/>
    </row>
    <row r="27825" spans="55:55" hidden="1" x14ac:dyDescent="0.2">
      <c r="BC27825" s="6"/>
    </row>
    <row r="27826" spans="55:55" hidden="1" x14ac:dyDescent="0.2">
      <c r="BC27826" s="6"/>
    </row>
    <row r="27827" spans="55:55" hidden="1" x14ac:dyDescent="0.2">
      <c r="BC27827" s="6"/>
    </row>
    <row r="27828" spans="55:55" hidden="1" x14ac:dyDescent="0.2">
      <c r="BC27828" s="6"/>
    </row>
    <row r="27829" spans="55:55" hidden="1" x14ac:dyDescent="0.2">
      <c r="BC27829" s="6"/>
    </row>
    <row r="27830" spans="55:55" hidden="1" x14ac:dyDescent="0.2">
      <c r="BC27830" s="6"/>
    </row>
    <row r="27831" spans="55:55" hidden="1" x14ac:dyDescent="0.2">
      <c r="BC27831" s="6"/>
    </row>
    <row r="27832" spans="55:55" hidden="1" x14ac:dyDescent="0.2">
      <c r="BC27832" s="6"/>
    </row>
    <row r="27833" spans="55:55" hidden="1" x14ac:dyDescent="0.2">
      <c r="BC27833" s="6"/>
    </row>
    <row r="27834" spans="55:55" hidden="1" x14ac:dyDescent="0.2">
      <c r="BC27834" s="6"/>
    </row>
    <row r="27835" spans="55:55" hidden="1" x14ac:dyDescent="0.2">
      <c r="BC27835" s="6"/>
    </row>
    <row r="27836" spans="55:55" hidden="1" x14ac:dyDescent="0.2">
      <c r="BC27836" s="6"/>
    </row>
    <row r="27837" spans="55:55" hidden="1" x14ac:dyDescent="0.2">
      <c r="BC27837" s="6"/>
    </row>
    <row r="27838" spans="55:55" hidden="1" x14ac:dyDescent="0.2">
      <c r="BC27838" s="6"/>
    </row>
    <row r="27839" spans="55:55" hidden="1" x14ac:dyDescent="0.2">
      <c r="BC27839" s="6"/>
    </row>
    <row r="27840" spans="55:55" hidden="1" x14ac:dyDescent="0.2">
      <c r="BC27840" s="6"/>
    </row>
    <row r="27841" spans="55:55" hidden="1" x14ac:dyDescent="0.2">
      <c r="BC27841" s="6"/>
    </row>
    <row r="27842" spans="55:55" hidden="1" x14ac:dyDescent="0.2">
      <c r="BC27842" s="6"/>
    </row>
    <row r="27843" spans="55:55" hidden="1" x14ac:dyDescent="0.2">
      <c r="BC27843" s="6"/>
    </row>
    <row r="27844" spans="55:55" hidden="1" x14ac:dyDescent="0.2">
      <c r="BC27844" s="6"/>
    </row>
    <row r="27845" spans="55:55" hidden="1" x14ac:dyDescent="0.2">
      <c r="BC27845" s="6"/>
    </row>
    <row r="27846" spans="55:55" hidden="1" x14ac:dyDescent="0.2">
      <c r="BC27846" s="6"/>
    </row>
    <row r="27847" spans="55:55" hidden="1" x14ac:dyDescent="0.2">
      <c r="BC27847" s="6"/>
    </row>
    <row r="27848" spans="55:55" hidden="1" x14ac:dyDescent="0.2">
      <c r="BC27848" s="6"/>
    </row>
    <row r="27849" spans="55:55" hidden="1" x14ac:dyDescent="0.2">
      <c r="BC27849" s="6"/>
    </row>
    <row r="27850" spans="55:55" hidden="1" x14ac:dyDescent="0.2">
      <c r="BC27850" s="6"/>
    </row>
    <row r="27851" spans="55:55" hidden="1" x14ac:dyDescent="0.2">
      <c r="BC27851" s="6"/>
    </row>
    <row r="27852" spans="55:55" hidden="1" x14ac:dyDescent="0.2">
      <c r="BC27852" s="6"/>
    </row>
    <row r="27853" spans="55:55" hidden="1" x14ac:dyDescent="0.2">
      <c r="BC27853" s="6"/>
    </row>
    <row r="27854" spans="55:55" hidden="1" x14ac:dyDescent="0.2">
      <c r="BC27854" s="6"/>
    </row>
    <row r="27855" spans="55:55" hidden="1" x14ac:dyDescent="0.2">
      <c r="BC27855" s="6"/>
    </row>
    <row r="27856" spans="55:55" hidden="1" x14ac:dyDescent="0.2">
      <c r="BC27856" s="6"/>
    </row>
    <row r="27857" spans="55:55" hidden="1" x14ac:dyDescent="0.2">
      <c r="BC27857" s="6"/>
    </row>
    <row r="27858" spans="55:55" hidden="1" x14ac:dyDescent="0.2">
      <c r="BC27858" s="6"/>
    </row>
    <row r="27859" spans="55:55" hidden="1" x14ac:dyDescent="0.2">
      <c r="BC27859" s="6"/>
    </row>
    <row r="27860" spans="55:55" hidden="1" x14ac:dyDescent="0.2">
      <c r="BC27860" s="6"/>
    </row>
    <row r="27861" spans="55:55" hidden="1" x14ac:dyDescent="0.2">
      <c r="BC27861" s="6"/>
    </row>
    <row r="27862" spans="55:55" hidden="1" x14ac:dyDescent="0.2">
      <c r="BC27862" s="6"/>
    </row>
    <row r="27863" spans="55:55" hidden="1" x14ac:dyDescent="0.2">
      <c r="BC27863" s="6"/>
    </row>
    <row r="27864" spans="55:55" hidden="1" x14ac:dyDescent="0.2">
      <c r="BC27864" s="6"/>
    </row>
    <row r="27865" spans="55:55" hidden="1" x14ac:dyDescent="0.2">
      <c r="BC27865" s="6"/>
    </row>
    <row r="27866" spans="55:55" hidden="1" x14ac:dyDescent="0.2">
      <c r="BC27866" s="6"/>
    </row>
    <row r="27867" spans="55:55" hidden="1" x14ac:dyDescent="0.2">
      <c r="BC27867" s="6"/>
    </row>
    <row r="27868" spans="55:55" hidden="1" x14ac:dyDescent="0.2">
      <c r="BC27868" s="6"/>
    </row>
    <row r="27869" spans="55:55" hidden="1" x14ac:dyDescent="0.2">
      <c r="BC27869" s="6"/>
    </row>
    <row r="27870" spans="55:55" hidden="1" x14ac:dyDescent="0.2">
      <c r="BC27870" s="6"/>
    </row>
    <row r="27871" spans="55:55" hidden="1" x14ac:dyDescent="0.2">
      <c r="BC27871" s="6"/>
    </row>
    <row r="27872" spans="55:55" hidden="1" x14ac:dyDescent="0.2">
      <c r="BC27872" s="6"/>
    </row>
    <row r="27873" spans="55:55" hidden="1" x14ac:dyDescent="0.2">
      <c r="BC27873" s="6"/>
    </row>
    <row r="27874" spans="55:55" hidden="1" x14ac:dyDescent="0.2">
      <c r="BC27874" s="6"/>
    </row>
    <row r="27875" spans="55:55" hidden="1" x14ac:dyDescent="0.2">
      <c r="BC27875" s="6"/>
    </row>
    <row r="27876" spans="55:55" hidden="1" x14ac:dyDescent="0.2">
      <c r="BC27876" s="6"/>
    </row>
    <row r="27877" spans="55:55" hidden="1" x14ac:dyDescent="0.2">
      <c r="BC27877" s="6"/>
    </row>
    <row r="27878" spans="55:55" hidden="1" x14ac:dyDescent="0.2">
      <c r="BC27878" s="6"/>
    </row>
    <row r="27879" spans="55:55" hidden="1" x14ac:dyDescent="0.2">
      <c r="BC27879" s="6"/>
    </row>
    <row r="27880" spans="55:55" hidden="1" x14ac:dyDescent="0.2">
      <c r="BC27880" s="6"/>
    </row>
    <row r="27881" spans="55:55" hidden="1" x14ac:dyDescent="0.2">
      <c r="BC27881" s="6"/>
    </row>
    <row r="27882" spans="55:55" hidden="1" x14ac:dyDescent="0.2">
      <c r="BC27882" s="6"/>
    </row>
    <row r="27883" spans="55:55" hidden="1" x14ac:dyDescent="0.2">
      <c r="BC27883" s="6"/>
    </row>
    <row r="27884" spans="55:55" hidden="1" x14ac:dyDescent="0.2">
      <c r="BC27884" s="6"/>
    </row>
    <row r="27885" spans="55:55" hidden="1" x14ac:dyDescent="0.2">
      <c r="BC27885" s="6"/>
    </row>
    <row r="27886" spans="55:55" hidden="1" x14ac:dyDescent="0.2">
      <c r="BC27886" s="6"/>
    </row>
    <row r="27887" spans="55:55" hidden="1" x14ac:dyDescent="0.2">
      <c r="BC27887" s="6"/>
    </row>
    <row r="27888" spans="55:55" hidden="1" x14ac:dyDescent="0.2">
      <c r="BC27888" s="6"/>
    </row>
    <row r="27889" spans="55:55" hidden="1" x14ac:dyDescent="0.2">
      <c r="BC27889" s="6"/>
    </row>
    <row r="27890" spans="55:55" hidden="1" x14ac:dyDescent="0.2">
      <c r="BC27890" s="6"/>
    </row>
    <row r="27891" spans="55:55" hidden="1" x14ac:dyDescent="0.2">
      <c r="BC27891" s="6"/>
    </row>
    <row r="27892" spans="55:55" hidden="1" x14ac:dyDescent="0.2">
      <c r="BC27892" s="6"/>
    </row>
    <row r="27893" spans="55:55" hidden="1" x14ac:dyDescent="0.2">
      <c r="BC27893" s="6"/>
    </row>
    <row r="27894" spans="55:55" hidden="1" x14ac:dyDescent="0.2">
      <c r="BC27894" s="6"/>
    </row>
    <row r="27895" spans="55:55" hidden="1" x14ac:dyDescent="0.2">
      <c r="BC27895" s="6"/>
    </row>
    <row r="27896" spans="55:55" hidden="1" x14ac:dyDescent="0.2">
      <c r="BC27896" s="6"/>
    </row>
    <row r="27897" spans="55:55" hidden="1" x14ac:dyDescent="0.2">
      <c r="BC27897" s="6"/>
    </row>
    <row r="27898" spans="55:55" hidden="1" x14ac:dyDescent="0.2">
      <c r="BC27898" s="6"/>
    </row>
    <row r="27899" spans="55:55" hidden="1" x14ac:dyDescent="0.2">
      <c r="BC27899" s="6"/>
    </row>
    <row r="27900" spans="55:55" hidden="1" x14ac:dyDescent="0.2">
      <c r="BC27900" s="6"/>
    </row>
    <row r="27901" spans="55:55" hidden="1" x14ac:dyDescent="0.2">
      <c r="BC27901" s="6"/>
    </row>
    <row r="27902" spans="55:55" hidden="1" x14ac:dyDescent="0.2">
      <c r="BC27902" s="6"/>
    </row>
    <row r="27903" spans="55:55" hidden="1" x14ac:dyDescent="0.2">
      <c r="BC27903" s="6"/>
    </row>
    <row r="27904" spans="55:55" hidden="1" x14ac:dyDescent="0.2">
      <c r="BC27904" s="6"/>
    </row>
    <row r="27905" spans="55:55" hidden="1" x14ac:dyDescent="0.2">
      <c r="BC27905" s="6"/>
    </row>
    <row r="27906" spans="55:55" hidden="1" x14ac:dyDescent="0.2">
      <c r="BC27906" s="6"/>
    </row>
    <row r="27907" spans="55:55" hidden="1" x14ac:dyDescent="0.2">
      <c r="BC27907" s="6"/>
    </row>
    <row r="27908" spans="55:55" hidden="1" x14ac:dyDescent="0.2">
      <c r="BC27908" s="6"/>
    </row>
    <row r="27909" spans="55:55" hidden="1" x14ac:dyDescent="0.2">
      <c r="BC27909" s="6"/>
    </row>
    <row r="27910" spans="55:55" hidden="1" x14ac:dyDescent="0.2">
      <c r="BC27910" s="6"/>
    </row>
    <row r="27911" spans="55:55" hidden="1" x14ac:dyDescent="0.2">
      <c r="BC27911" s="6"/>
    </row>
    <row r="27912" spans="55:55" hidden="1" x14ac:dyDescent="0.2">
      <c r="BC27912" s="6"/>
    </row>
    <row r="27913" spans="55:55" hidden="1" x14ac:dyDescent="0.2">
      <c r="BC27913" s="6"/>
    </row>
    <row r="27914" spans="55:55" hidden="1" x14ac:dyDescent="0.2">
      <c r="BC27914" s="6"/>
    </row>
    <row r="27915" spans="55:55" hidden="1" x14ac:dyDescent="0.2">
      <c r="BC27915" s="6"/>
    </row>
    <row r="27916" spans="55:55" hidden="1" x14ac:dyDescent="0.2">
      <c r="BC27916" s="6"/>
    </row>
    <row r="27917" spans="55:55" hidden="1" x14ac:dyDescent="0.2">
      <c r="BC27917" s="6"/>
    </row>
    <row r="27918" spans="55:55" hidden="1" x14ac:dyDescent="0.2">
      <c r="BC27918" s="6"/>
    </row>
    <row r="27919" spans="55:55" hidden="1" x14ac:dyDescent="0.2">
      <c r="BC27919" s="6"/>
    </row>
    <row r="27920" spans="55:55" hidden="1" x14ac:dyDescent="0.2">
      <c r="BC27920" s="6"/>
    </row>
    <row r="27921" spans="55:55" hidden="1" x14ac:dyDescent="0.2">
      <c r="BC27921" s="6"/>
    </row>
    <row r="27922" spans="55:55" hidden="1" x14ac:dyDescent="0.2">
      <c r="BC27922" s="6"/>
    </row>
    <row r="27923" spans="55:55" hidden="1" x14ac:dyDescent="0.2">
      <c r="BC27923" s="6"/>
    </row>
    <row r="27924" spans="55:55" hidden="1" x14ac:dyDescent="0.2">
      <c r="BC27924" s="6"/>
    </row>
    <row r="27925" spans="55:55" hidden="1" x14ac:dyDescent="0.2">
      <c r="BC27925" s="6"/>
    </row>
    <row r="27926" spans="55:55" hidden="1" x14ac:dyDescent="0.2">
      <c r="BC27926" s="6"/>
    </row>
    <row r="27927" spans="55:55" hidden="1" x14ac:dyDescent="0.2">
      <c r="BC27927" s="6"/>
    </row>
    <row r="27928" spans="55:55" hidden="1" x14ac:dyDescent="0.2">
      <c r="BC27928" s="6"/>
    </row>
    <row r="27929" spans="55:55" hidden="1" x14ac:dyDescent="0.2">
      <c r="BC27929" s="6"/>
    </row>
    <row r="27930" spans="55:55" hidden="1" x14ac:dyDescent="0.2">
      <c r="BC27930" s="6"/>
    </row>
    <row r="27931" spans="55:55" hidden="1" x14ac:dyDescent="0.2">
      <c r="BC27931" s="6"/>
    </row>
    <row r="27932" spans="55:55" hidden="1" x14ac:dyDescent="0.2">
      <c r="BC27932" s="6"/>
    </row>
    <row r="27933" spans="55:55" hidden="1" x14ac:dyDescent="0.2">
      <c r="BC27933" s="6"/>
    </row>
    <row r="27934" spans="55:55" hidden="1" x14ac:dyDescent="0.2">
      <c r="BC27934" s="6"/>
    </row>
    <row r="27935" spans="55:55" hidden="1" x14ac:dyDescent="0.2">
      <c r="BC27935" s="6"/>
    </row>
    <row r="27936" spans="55:55" hidden="1" x14ac:dyDescent="0.2">
      <c r="BC27936" s="6"/>
    </row>
    <row r="27937" spans="55:55" hidden="1" x14ac:dyDescent="0.2">
      <c r="BC27937" s="6"/>
    </row>
    <row r="27938" spans="55:55" hidden="1" x14ac:dyDescent="0.2">
      <c r="BC27938" s="6"/>
    </row>
    <row r="27939" spans="55:55" hidden="1" x14ac:dyDescent="0.2">
      <c r="BC27939" s="6"/>
    </row>
    <row r="27940" spans="55:55" hidden="1" x14ac:dyDescent="0.2">
      <c r="BC27940" s="6"/>
    </row>
    <row r="27941" spans="55:55" hidden="1" x14ac:dyDescent="0.2">
      <c r="BC27941" s="6"/>
    </row>
    <row r="27942" spans="55:55" hidden="1" x14ac:dyDescent="0.2">
      <c r="BC27942" s="6"/>
    </row>
    <row r="27943" spans="55:55" hidden="1" x14ac:dyDescent="0.2">
      <c r="BC27943" s="6"/>
    </row>
    <row r="27944" spans="55:55" hidden="1" x14ac:dyDescent="0.2">
      <c r="BC27944" s="6"/>
    </row>
    <row r="27945" spans="55:55" hidden="1" x14ac:dyDescent="0.2">
      <c r="BC27945" s="6"/>
    </row>
    <row r="27946" spans="55:55" hidden="1" x14ac:dyDescent="0.2">
      <c r="BC27946" s="6"/>
    </row>
    <row r="27947" spans="55:55" hidden="1" x14ac:dyDescent="0.2">
      <c r="BC27947" s="6"/>
    </row>
    <row r="27948" spans="55:55" hidden="1" x14ac:dyDescent="0.2">
      <c r="BC27948" s="6"/>
    </row>
    <row r="27949" spans="55:55" hidden="1" x14ac:dyDescent="0.2">
      <c r="BC27949" s="6"/>
    </row>
    <row r="27950" spans="55:55" hidden="1" x14ac:dyDescent="0.2">
      <c r="BC27950" s="6"/>
    </row>
    <row r="27951" spans="55:55" hidden="1" x14ac:dyDescent="0.2">
      <c r="BC27951" s="6"/>
    </row>
    <row r="27952" spans="55:55" hidden="1" x14ac:dyDescent="0.2">
      <c r="BC27952" s="6"/>
    </row>
    <row r="27953" spans="55:55" hidden="1" x14ac:dyDescent="0.2">
      <c r="BC27953" s="6"/>
    </row>
    <row r="27954" spans="55:55" hidden="1" x14ac:dyDescent="0.2">
      <c r="BC27954" s="6"/>
    </row>
    <row r="27955" spans="55:55" hidden="1" x14ac:dyDescent="0.2">
      <c r="BC27955" s="6"/>
    </row>
    <row r="27956" spans="55:55" hidden="1" x14ac:dyDescent="0.2">
      <c r="BC27956" s="6"/>
    </row>
    <row r="27957" spans="55:55" hidden="1" x14ac:dyDescent="0.2">
      <c r="BC27957" s="6"/>
    </row>
    <row r="27958" spans="55:55" hidden="1" x14ac:dyDescent="0.2">
      <c r="BC27958" s="6"/>
    </row>
    <row r="27959" spans="55:55" hidden="1" x14ac:dyDescent="0.2">
      <c r="BC27959" s="6"/>
    </row>
    <row r="27960" spans="55:55" hidden="1" x14ac:dyDescent="0.2">
      <c r="BC27960" s="6"/>
    </row>
    <row r="27961" spans="55:55" hidden="1" x14ac:dyDescent="0.2">
      <c r="BC27961" s="6"/>
    </row>
    <row r="27962" spans="55:55" hidden="1" x14ac:dyDescent="0.2">
      <c r="BC27962" s="6"/>
    </row>
    <row r="27963" spans="55:55" hidden="1" x14ac:dyDescent="0.2">
      <c r="BC27963" s="6"/>
    </row>
    <row r="27964" spans="55:55" hidden="1" x14ac:dyDescent="0.2">
      <c r="BC27964" s="6"/>
    </row>
    <row r="27965" spans="55:55" hidden="1" x14ac:dyDescent="0.2">
      <c r="BC27965" s="6"/>
    </row>
    <row r="27966" spans="55:55" hidden="1" x14ac:dyDescent="0.2">
      <c r="BC27966" s="6"/>
    </row>
    <row r="27967" spans="55:55" hidden="1" x14ac:dyDescent="0.2">
      <c r="BC27967" s="6"/>
    </row>
    <row r="27968" spans="55:55" hidden="1" x14ac:dyDescent="0.2">
      <c r="BC27968" s="6"/>
    </row>
    <row r="27969" spans="55:55" hidden="1" x14ac:dyDescent="0.2">
      <c r="BC27969" s="6"/>
    </row>
    <row r="27970" spans="55:55" hidden="1" x14ac:dyDescent="0.2">
      <c r="BC27970" s="6"/>
    </row>
    <row r="27971" spans="55:55" hidden="1" x14ac:dyDescent="0.2">
      <c r="BC27971" s="6"/>
    </row>
    <row r="27972" spans="55:55" hidden="1" x14ac:dyDescent="0.2">
      <c r="BC27972" s="6"/>
    </row>
    <row r="27973" spans="55:55" hidden="1" x14ac:dyDescent="0.2">
      <c r="BC27973" s="6"/>
    </row>
    <row r="27974" spans="55:55" hidden="1" x14ac:dyDescent="0.2">
      <c r="BC27974" s="6"/>
    </row>
    <row r="27975" spans="55:55" hidden="1" x14ac:dyDescent="0.2">
      <c r="BC27975" s="6"/>
    </row>
    <row r="27976" spans="55:55" hidden="1" x14ac:dyDescent="0.2">
      <c r="BC27976" s="6"/>
    </row>
    <row r="27977" spans="55:55" hidden="1" x14ac:dyDescent="0.2">
      <c r="BC27977" s="6"/>
    </row>
    <row r="27978" spans="55:55" hidden="1" x14ac:dyDescent="0.2">
      <c r="BC27978" s="6"/>
    </row>
    <row r="27979" spans="55:55" hidden="1" x14ac:dyDescent="0.2">
      <c r="BC27979" s="6"/>
    </row>
    <row r="27980" spans="55:55" hidden="1" x14ac:dyDescent="0.2">
      <c r="BC27980" s="6"/>
    </row>
    <row r="27981" spans="55:55" hidden="1" x14ac:dyDescent="0.2">
      <c r="BC27981" s="6"/>
    </row>
    <row r="27982" spans="55:55" hidden="1" x14ac:dyDescent="0.2">
      <c r="BC27982" s="6"/>
    </row>
    <row r="27983" spans="55:55" hidden="1" x14ac:dyDescent="0.2">
      <c r="BC27983" s="6"/>
    </row>
    <row r="27984" spans="55:55" hidden="1" x14ac:dyDescent="0.2">
      <c r="BC27984" s="6"/>
    </row>
    <row r="27985" spans="55:55" hidden="1" x14ac:dyDescent="0.2">
      <c r="BC27985" s="6"/>
    </row>
    <row r="27986" spans="55:55" hidden="1" x14ac:dyDescent="0.2">
      <c r="BC27986" s="6"/>
    </row>
    <row r="27987" spans="55:55" hidden="1" x14ac:dyDescent="0.2">
      <c r="BC27987" s="6"/>
    </row>
    <row r="27988" spans="55:55" hidden="1" x14ac:dyDescent="0.2">
      <c r="BC27988" s="6"/>
    </row>
    <row r="27989" spans="55:55" hidden="1" x14ac:dyDescent="0.2">
      <c r="BC27989" s="6"/>
    </row>
    <row r="27990" spans="55:55" hidden="1" x14ac:dyDescent="0.2">
      <c r="BC27990" s="6"/>
    </row>
    <row r="27991" spans="55:55" hidden="1" x14ac:dyDescent="0.2">
      <c r="BC27991" s="6"/>
    </row>
    <row r="27992" spans="55:55" hidden="1" x14ac:dyDescent="0.2">
      <c r="BC27992" s="6"/>
    </row>
    <row r="27993" spans="55:55" hidden="1" x14ac:dyDescent="0.2">
      <c r="BC27993" s="6"/>
    </row>
    <row r="27994" spans="55:55" hidden="1" x14ac:dyDescent="0.2">
      <c r="BC27994" s="6"/>
    </row>
    <row r="27995" spans="55:55" hidden="1" x14ac:dyDescent="0.2">
      <c r="BC27995" s="6"/>
    </row>
    <row r="27996" spans="55:55" hidden="1" x14ac:dyDescent="0.2">
      <c r="BC27996" s="6"/>
    </row>
    <row r="27997" spans="55:55" hidden="1" x14ac:dyDescent="0.2">
      <c r="BC27997" s="6"/>
    </row>
    <row r="27998" spans="55:55" hidden="1" x14ac:dyDescent="0.2">
      <c r="BC27998" s="6"/>
    </row>
    <row r="27999" spans="55:55" hidden="1" x14ac:dyDescent="0.2">
      <c r="BC27999" s="6"/>
    </row>
    <row r="28000" spans="55:55" hidden="1" x14ac:dyDescent="0.2">
      <c r="BC28000" s="6"/>
    </row>
    <row r="28001" spans="55:55" hidden="1" x14ac:dyDescent="0.2">
      <c r="BC28001" s="6"/>
    </row>
    <row r="28002" spans="55:55" hidden="1" x14ac:dyDescent="0.2">
      <c r="BC28002" s="6"/>
    </row>
    <row r="28003" spans="55:55" hidden="1" x14ac:dyDescent="0.2">
      <c r="BC28003" s="6"/>
    </row>
    <row r="28004" spans="55:55" hidden="1" x14ac:dyDescent="0.2">
      <c r="BC28004" s="6"/>
    </row>
    <row r="28005" spans="55:55" hidden="1" x14ac:dyDescent="0.2">
      <c r="BC28005" s="6"/>
    </row>
    <row r="28006" spans="55:55" hidden="1" x14ac:dyDescent="0.2">
      <c r="BC28006" s="6"/>
    </row>
    <row r="28007" spans="55:55" hidden="1" x14ac:dyDescent="0.2">
      <c r="BC28007" s="6"/>
    </row>
    <row r="28008" spans="55:55" hidden="1" x14ac:dyDescent="0.2">
      <c r="BC28008" s="6"/>
    </row>
    <row r="28009" spans="55:55" hidden="1" x14ac:dyDescent="0.2">
      <c r="BC28009" s="6"/>
    </row>
    <row r="28010" spans="55:55" hidden="1" x14ac:dyDescent="0.2">
      <c r="BC28010" s="6"/>
    </row>
    <row r="28011" spans="55:55" hidden="1" x14ac:dyDescent="0.2">
      <c r="BC28011" s="6"/>
    </row>
    <row r="28012" spans="55:55" hidden="1" x14ac:dyDescent="0.2">
      <c r="BC28012" s="6"/>
    </row>
    <row r="28013" spans="55:55" hidden="1" x14ac:dyDescent="0.2">
      <c r="BC28013" s="6"/>
    </row>
    <row r="28014" spans="55:55" hidden="1" x14ac:dyDescent="0.2">
      <c r="BC28014" s="6"/>
    </row>
    <row r="28015" spans="55:55" hidden="1" x14ac:dyDescent="0.2">
      <c r="BC28015" s="6"/>
    </row>
    <row r="28016" spans="55:55" hidden="1" x14ac:dyDescent="0.2">
      <c r="BC28016" s="6"/>
    </row>
    <row r="28017" spans="55:55" hidden="1" x14ac:dyDescent="0.2">
      <c r="BC28017" s="6"/>
    </row>
    <row r="28018" spans="55:55" hidden="1" x14ac:dyDescent="0.2">
      <c r="BC28018" s="6"/>
    </row>
    <row r="28019" spans="55:55" hidden="1" x14ac:dyDescent="0.2">
      <c r="BC28019" s="6"/>
    </row>
    <row r="28020" spans="55:55" hidden="1" x14ac:dyDescent="0.2">
      <c r="BC28020" s="6"/>
    </row>
    <row r="28021" spans="55:55" hidden="1" x14ac:dyDescent="0.2">
      <c r="BC28021" s="6"/>
    </row>
    <row r="28022" spans="55:55" hidden="1" x14ac:dyDescent="0.2">
      <c r="BC28022" s="6"/>
    </row>
    <row r="28023" spans="55:55" hidden="1" x14ac:dyDescent="0.2">
      <c r="BC28023" s="6"/>
    </row>
    <row r="28024" spans="55:55" hidden="1" x14ac:dyDescent="0.2">
      <c r="BC28024" s="6"/>
    </row>
    <row r="28025" spans="55:55" hidden="1" x14ac:dyDescent="0.2">
      <c r="BC28025" s="6"/>
    </row>
    <row r="28026" spans="55:55" hidden="1" x14ac:dyDescent="0.2">
      <c r="BC28026" s="6"/>
    </row>
    <row r="28027" spans="55:55" hidden="1" x14ac:dyDescent="0.2">
      <c r="BC28027" s="6"/>
    </row>
    <row r="28028" spans="55:55" hidden="1" x14ac:dyDescent="0.2">
      <c r="BC28028" s="6"/>
    </row>
    <row r="28029" spans="55:55" hidden="1" x14ac:dyDescent="0.2">
      <c r="BC28029" s="6"/>
    </row>
    <row r="28030" spans="55:55" hidden="1" x14ac:dyDescent="0.2">
      <c r="BC28030" s="6"/>
    </row>
    <row r="28031" spans="55:55" hidden="1" x14ac:dyDescent="0.2">
      <c r="BC28031" s="6"/>
    </row>
    <row r="28032" spans="55:55" hidden="1" x14ac:dyDescent="0.2">
      <c r="BC28032" s="6"/>
    </row>
    <row r="28033" spans="55:55" hidden="1" x14ac:dyDescent="0.2">
      <c r="BC28033" s="6"/>
    </row>
    <row r="28034" spans="55:55" hidden="1" x14ac:dyDescent="0.2">
      <c r="BC28034" s="6"/>
    </row>
    <row r="28035" spans="55:55" hidden="1" x14ac:dyDescent="0.2">
      <c r="BC28035" s="6"/>
    </row>
    <row r="28036" spans="55:55" hidden="1" x14ac:dyDescent="0.2">
      <c r="BC28036" s="6"/>
    </row>
    <row r="28037" spans="55:55" hidden="1" x14ac:dyDescent="0.2">
      <c r="BC28037" s="6"/>
    </row>
    <row r="28038" spans="55:55" hidden="1" x14ac:dyDescent="0.2">
      <c r="BC28038" s="6"/>
    </row>
    <row r="28039" spans="55:55" hidden="1" x14ac:dyDescent="0.2">
      <c r="BC28039" s="6"/>
    </row>
    <row r="28040" spans="55:55" hidden="1" x14ac:dyDescent="0.2">
      <c r="BC28040" s="6"/>
    </row>
    <row r="28041" spans="55:55" hidden="1" x14ac:dyDescent="0.2">
      <c r="BC28041" s="6"/>
    </row>
    <row r="28042" spans="55:55" hidden="1" x14ac:dyDescent="0.2">
      <c r="BC28042" s="6"/>
    </row>
    <row r="28043" spans="55:55" hidden="1" x14ac:dyDescent="0.2">
      <c r="BC28043" s="6"/>
    </row>
    <row r="28044" spans="55:55" hidden="1" x14ac:dyDescent="0.2">
      <c r="BC28044" s="6"/>
    </row>
    <row r="28045" spans="55:55" hidden="1" x14ac:dyDescent="0.2">
      <c r="BC28045" s="6"/>
    </row>
    <row r="28046" spans="55:55" hidden="1" x14ac:dyDescent="0.2">
      <c r="BC28046" s="6"/>
    </row>
    <row r="28047" spans="55:55" hidden="1" x14ac:dyDescent="0.2">
      <c r="BC28047" s="6"/>
    </row>
    <row r="28048" spans="55:55" hidden="1" x14ac:dyDescent="0.2">
      <c r="BC28048" s="6"/>
    </row>
    <row r="28049" spans="55:55" hidden="1" x14ac:dyDescent="0.2">
      <c r="BC28049" s="6"/>
    </row>
    <row r="28050" spans="55:55" hidden="1" x14ac:dyDescent="0.2">
      <c r="BC28050" s="6"/>
    </row>
    <row r="28051" spans="55:55" hidden="1" x14ac:dyDescent="0.2">
      <c r="BC28051" s="6"/>
    </row>
    <row r="28052" spans="55:55" hidden="1" x14ac:dyDescent="0.2">
      <c r="BC28052" s="6"/>
    </row>
    <row r="28053" spans="55:55" hidden="1" x14ac:dyDescent="0.2">
      <c r="BC28053" s="6"/>
    </row>
    <row r="28054" spans="55:55" hidden="1" x14ac:dyDescent="0.2">
      <c r="BC28054" s="6"/>
    </row>
    <row r="28055" spans="55:55" hidden="1" x14ac:dyDescent="0.2">
      <c r="BC28055" s="6"/>
    </row>
    <row r="28056" spans="55:55" hidden="1" x14ac:dyDescent="0.2">
      <c r="BC28056" s="6"/>
    </row>
    <row r="28057" spans="55:55" hidden="1" x14ac:dyDescent="0.2">
      <c r="BC28057" s="6"/>
    </row>
    <row r="28058" spans="55:55" hidden="1" x14ac:dyDescent="0.2">
      <c r="BC28058" s="6"/>
    </row>
    <row r="28059" spans="55:55" hidden="1" x14ac:dyDescent="0.2">
      <c r="BC28059" s="6"/>
    </row>
    <row r="28060" spans="55:55" hidden="1" x14ac:dyDescent="0.2">
      <c r="BC28060" s="6"/>
    </row>
    <row r="28061" spans="55:55" hidden="1" x14ac:dyDescent="0.2">
      <c r="BC28061" s="6"/>
    </row>
    <row r="28062" spans="55:55" hidden="1" x14ac:dyDescent="0.2">
      <c r="BC28062" s="6"/>
    </row>
    <row r="28063" spans="55:55" hidden="1" x14ac:dyDescent="0.2">
      <c r="BC28063" s="6"/>
    </row>
    <row r="28064" spans="55:55" hidden="1" x14ac:dyDescent="0.2">
      <c r="BC28064" s="6"/>
    </row>
    <row r="28065" spans="55:55" hidden="1" x14ac:dyDescent="0.2">
      <c r="BC28065" s="6"/>
    </row>
    <row r="28066" spans="55:55" hidden="1" x14ac:dyDescent="0.2">
      <c r="BC28066" s="6"/>
    </row>
    <row r="28067" spans="55:55" hidden="1" x14ac:dyDescent="0.2">
      <c r="BC28067" s="6"/>
    </row>
    <row r="28068" spans="55:55" hidden="1" x14ac:dyDescent="0.2">
      <c r="BC28068" s="6"/>
    </row>
    <row r="28069" spans="55:55" hidden="1" x14ac:dyDescent="0.2">
      <c r="BC28069" s="6"/>
    </row>
    <row r="28070" spans="55:55" hidden="1" x14ac:dyDescent="0.2">
      <c r="BC28070" s="6"/>
    </row>
    <row r="28071" spans="55:55" hidden="1" x14ac:dyDescent="0.2">
      <c r="BC28071" s="6"/>
    </row>
    <row r="28072" spans="55:55" hidden="1" x14ac:dyDescent="0.2">
      <c r="BC28072" s="6"/>
    </row>
    <row r="28073" spans="55:55" hidden="1" x14ac:dyDescent="0.2">
      <c r="BC28073" s="6"/>
    </row>
    <row r="28074" spans="55:55" hidden="1" x14ac:dyDescent="0.2">
      <c r="BC28074" s="6"/>
    </row>
    <row r="28075" spans="55:55" hidden="1" x14ac:dyDescent="0.2">
      <c r="BC28075" s="6"/>
    </row>
    <row r="28076" spans="55:55" hidden="1" x14ac:dyDescent="0.2">
      <c r="BC28076" s="6"/>
    </row>
    <row r="28077" spans="55:55" hidden="1" x14ac:dyDescent="0.2">
      <c r="BC28077" s="6"/>
    </row>
    <row r="28078" spans="55:55" hidden="1" x14ac:dyDescent="0.2">
      <c r="BC28078" s="6"/>
    </row>
    <row r="28079" spans="55:55" hidden="1" x14ac:dyDescent="0.2">
      <c r="BC28079" s="6"/>
    </row>
    <row r="28080" spans="55:55" hidden="1" x14ac:dyDescent="0.2">
      <c r="BC28080" s="6"/>
    </row>
    <row r="28081" spans="55:55" hidden="1" x14ac:dyDescent="0.2">
      <c r="BC28081" s="6"/>
    </row>
    <row r="28082" spans="55:55" hidden="1" x14ac:dyDescent="0.2">
      <c r="BC28082" s="6"/>
    </row>
    <row r="28083" spans="55:55" hidden="1" x14ac:dyDescent="0.2">
      <c r="BC28083" s="6"/>
    </row>
    <row r="28084" spans="55:55" hidden="1" x14ac:dyDescent="0.2">
      <c r="BC28084" s="6"/>
    </row>
    <row r="28085" spans="55:55" hidden="1" x14ac:dyDescent="0.2">
      <c r="BC28085" s="6"/>
    </row>
    <row r="28086" spans="55:55" hidden="1" x14ac:dyDescent="0.2">
      <c r="BC28086" s="6"/>
    </row>
    <row r="28087" spans="55:55" hidden="1" x14ac:dyDescent="0.2">
      <c r="BC28087" s="6"/>
    </row>
    <row r="28088" spans="55:55" hidden="1" x14ac:dyDescent="0.2">
      <c r="BC28088" s="6"/>
    </row>
    <row r="28089" spans="55:55" hidden="1" x14ac:dyDescent="0.2">
      <c r="BC28089" s="6"/>
    </row>
    <row r="28090" spans="55:55" hidden="1" x14ac:dyDescent="0.2">
      <c r="BC28090" s="6"/>
    </row>
    <row r="28091" spans="55:55" hidden="1" x14ac:dyDescent="0.2">
      <c r="BC28091" s="6"/>
    </row>
    <row r="28092" spans="55:55" hidden="1" x14ac:dyDescent="0.2">
      <c r="BC28092" s="6"/>
    </row>
    <row r="28093" spans="55:55" hidden="1" x14ac:dyDescent="0.2">
      <c r="BC28093" s="6"/>
    </row>
    <row r="28094" spans="55:55" hidden="1" x14ac:dyDescent="0.2">
      <c r="BC28094" s="6"/>
    </row>
    <row r="28095" spans="55:55" hidden="1" x14ac:dyDescent="0.2">
      <c r="BC28095" s="6"/>
    </row>
    <row r="28096" spans="55:55" hidden="1" x14ac:dyDescent="0.2">
      <c r="BC28096" s="6"/>
    </row>
    <row r="28097" spans="55:55" hidden="1" x14ac:dyDescent="0.2">
      <c r="BC28097" s="6"/>
    </row>
    <row r="28098" spans="55:55" hidden="1" x14ac:dyDescent="0.2">
      <c r="BC28098" s="6"/>
    </row>
    <row r="28099" spans="55:55" hidden="1" x14ac:dyDescent="0.2">
      <c r="BC28099" s="6"/>
    </row>
    <row r="28100" spans="55:55" hidden="1" x14ac:dyDescent="0.2">
      <c r="BC28100" s="6"/>
    </row>
    <row r="28101" spans="55:55" hidden="1" x14ac:dyDescent="0.2">
      <c r="BC28101" s="6"/>
    </row>
    <row r="28102" spans="55:55" hidden="1" x14ac:dyDescent="0.2">
      <c r="BC28102" s="6"/>
    </row>
    <row r="28103" spans="55:55" hidden="1" x14ac:dyDescent="0.2">
      <c r="BC28103" s="6"/>
    </row>
    <row r="28104" spans="55:55" hidden="1" x14ac:dyDescent="0.2">
      <c r="BC28104" s="6"/>
    </row>
    <row r="28105" spans="55:55" hidden="1" x14ac:dyDescent="0.2">
      <c r="BC28105" s="6"/>
    </row>
    <row r="28106" spans="55:55" hidden="1" x14ac:dyDescent="0.2">
      <c r="BC28106" s="6"/>
    </row>
    <row r="28107" spans="55:55" hidden="1" x14ac:dyDescent="0.2">
      <c r="BC28107" s="6"/>
    </row>
    <row r="28108" spans="55:55" hidden="1" x14ac:dyDescent="0.2">
      <c r="BC28108" s="6"/>
    </row>
    <row r="28109" spans="55:55" hidden="1" x14ac:dyDescent="0.2">
      <c r="BC28109" s="6"/>
    </row>
    <row r="28110" spans="55:55" hidden="1" x14ac:dyDescent="0.2">
      <c r="BC28110" s="6"/>
    </row>
    <row r="28111" spans="55:55" hidden="1" x14ac:dyDescent="0.2">
      <c r="BC28111" s="6"/>
    </row>
    <row r="28112" spans="55:55" hidden="1" x14ac:dyDescent="0.2">
      <c r="BC28112" s="6"/>
    </row>
    <row r="28113" spans="55:55" hidden="1" x14ac:dyDescent="0.2">
      <c r="BC28113" s="6"/>
    </row>
    <row r="28114" spans="55:55" hidden="1" x14ac:dyDescent="0.2">
      <c r="BC28114" s="6"/>
    </row>
    <row r="28115" spans="55:55" hidden="1" x14ac:dyDescent="0.2">
      <c r="BC28115" s="6"/>
    </row>
    <row r="28116" spans="55:55" hidden="1" x14ac:dyDescent="0.2">
      <c r="BC28116" s="6"/>
    </row>
    <row r="28117" spans="55:55" hidden="1" x14ac:dyDescent="0.2">
      <c r="BC28117" s="6"/>
    </row>
    <row r="28118" spans="55:55" hidden="1" x14ac:dyDescent="0.2">
      <c r="BC28118" s="6"/>
    </row>
    <row r="28119" spans="55:55" hidden="1" x14ac:dyDescent="0.2">
      <c r="BC28119" s="6"/>
    </row>
    <row r="28120" spans="55:55" hidden="1" x14ac:dyDescent="0.2">
      <c r="BC28120" s="6"/>
    </row>
    <row r="28121" spans="55:55" hidden="1" x14ac:dyDescent="0.2">
      <c r="BC28121" s="6"/>
    </row>
    <row r="28122" spans="55:55" hidden="1" x14ac:dyDescent="0.2">
      <c r="BC28122" s="6"/>
    </row>
    <row r="28123" spans="55:55" hidden="1" x14ac:dyDescent="0.2">
      <c r="BC28123" s="6"/>
    </row>
    <row r="28124" spans="55:55" hidden="1" x14ac:dyDescent="0.2">
      <c r="BC28124" s="6"/>
    </row>
    <row r="28125" spans="55:55" hidden="1" x14ac:dyDescent="0.2">
      <c r="BC28125" s="6"/>
    </row>
    <row r="28126" spans="55:55" hidden="1" x14ac:dyDescent="0.2">
      <c r="BC28126" s="6"/>
    </row>
    <row r="28127" spans="55:55" hidden="1" x14ac:dyDescent="0.2">
      <c r="BC28127" s="6"/>
    </row>
    <row r="28128" spans="55:55" hidden="1" x14ac:dyDescent="0.2">
      <c r="BC28128" s="6"/>
    </row>
    <row r="28129" spans="55:55" hidden="1" x14ac:dyDescent="0.2">
      <c r="BC28129" s="6"/>
    </row>
    <row r="28130" spans="55:55" hidden="1" x14ac:dyDescent="0.2">
      <c r="BC28130" s="6"/>
    </row>
    <row r="28131" spans="55:55" hidden="1" x14ac:dyDescent="0.2">
      <c r="BC28131" s="6"/>
    </row>
    <row r="28132" spans="55:55" hidden="1" x14ac:dyDescent="0.2">
      <c r="BC28132" s="6"/>
    </row>
    <row r="28133" spans="55:55" hidden="1" x14ac:dyDescent="0.2">
      <c r="BC28133" s="6"/>
    </row>
    <row r="28134" spans="55:55" hidden="1" x14ac:dyDescent="0.2">
      <c r="BC28134" s="6"/>
    </row>
    <row r="28135" spans="55:55" hidden="1" x14ac:dyDescent="0.2">
      <c r="BC28135" s="6"/>
    </row>
    <row r="28136" spans="55:55" hidden="1" x14ac:dyDescent="0.2">
      <c r="BC28136" s="6"/>
    </row>
    <row r="28137" spans="55:55" hidden="1" x14ac:dyDescent="0.2">
      <c r="BC28137" s="6"/>
    </row>
    <row r="28138" spans="55:55" hidden="1" x14ac:dyDescent="0.2">
      <c r="BC28138" s="6"/>
    </row>
    <row r="28139" spans="55:55" hidden="1" x14ac:dyDescent="0.2">
      <c r="BC28139" s="6"/>
    </row>
    <row r="28140" spans="55:55" hidden="1" x14ac:dyDescent="0.2">
      <c r="BC28140" s="6"/>
    </row>
    <row r="28141" spans="55:55" hidden="1" x14ac:dyDescent="0.2">
      <c r="BC28141" s="6"/>
    </row>
    <row r="28142" spans="55:55" hidden="1" x14ac:dyDescent="0.2">
      <c r="BC28142" s="6"/>
    </row>
    <row r="28143" spans="55:55" hidden="1" x14ac:dyDescent="0.2">
      <c r="BC28143" s="6"/>
    </row>
    <row r="28144" spans="55:55" hidden="1" x14ac:dyDescent="0.2">
      <c r="BC28144" s="6"/>
    </row>
    <row r="28145" spans="55:55" hidden="1" x14ac:dyDescent="0.2">
      <c r="BC28145" s="6"/>
    </row>
    <row r="28146" spans="55:55" hidden="1" x14ac:dyDescent="0.2">
      <c r="BC28146" s="6"/>
    </row>
    <row r="28147" spans="55:55" hidden="1" x14ac:dyDescent="0.2">
      <c r="BC28147" s="6"/>
    </row>
    <row r="28148" spans="55:55" hidden="1" x14ac:dyDescent="0.2">
      <c r="BC28148" s="6"/>
    </row>
    <row r="28149" spans="55:55" hidden="1" x14ac:dyDescent="0.2">
      <c r="BC28149" s="6"/>
    </row>
    <row r="28150" spans="55:55" hidden="1" x14ac:dyDescent="0.2">
      <c r="BC28150" s="6"/>
    </row>
    <row r="28151" spans="55:55" hidden="1" x14ac:dyDescent="0.2">
      <c r="BC28151" s="6"/>
    </row>
    <row r="28152" spans="55:55" hidden="1" x14ac:dyDescent="0.2">
      <c r="BC28152" s="6"/>
    </row>
    <row r="28153" spans="55:55" hidden="1" x14ac:dyDescent="0.2">
      <c r="BC28153" s="6"/>
    </row>
    <row r="28154" spans="55:55" hidden="1" x14ac:dyDescent="0.2">
      <c r="BC28154" s="6"/>
    </row>
    <row r="28155" spans="55:55" hidden="1" x14ac:dyDescent="0.2">
      <c r="BC28155" s="6"/>
    </row>
    <row r="28156" spans="55:55" hidden="1" x14ac:dyDescent="0.2">
      <c r="BC28156" s="6"/>
    </row>
    <row r="28157" spans="55:55" hidden="1" x14ac:dyDescent="0.2">
      <c r="BC28157" s="6"/>
    </row>
    <row r="28158" spans="55:55" hidden="1" x14ac:dyDescent="0.2">
      <c r="BC28158" s="6"/>
    </row>
    <row r="28159" spans="55:55" hidden="1" x14ac:dyDescent="0.2">
      <c r="BC28159" s="6"/>
    </row>
    <row r="28160" spans="55:55" hidden="1" x14ac:dyDescent="0.2">
      <c r="BC28160" s="6"/>
    </row>
    <row r="28161" spans="55:55" hidden="1" x14ac:dyDescent="0.2">
      <c r="BC28161" s="6"/>
    </row>
    <row r="28162" spans="55:55" hidden="1" x14ac:dyDescent="0.2">
      <c r="BC28162" s="6"/>
    </row>
    <row r="28163" spans="55:55" hidden="1" x14ac:dyDescent="0.2">
      <c r="BC28163" s="6"/>
    </row>
    <row r="28164" spans="55:55" hidden="1" x14ac:dyDescent="0.2">
      <c r="BC28164" s="6"/>
    </row>
    <row r="28165" spans="55:55" hidden="1" x14ac:dyDescent="0.2">
      <c r="BC28165" s="6"/>
    </row>
    <row r="28166" spans="55:55" hidden="1" x14ac:dyDescent="0.2">
      <c r="BC28166" s="6"/>
    </row>
    <row r="28167" spans="55:55" hidden="1" x14ac:dyDescent="0.2">
      <c r="BC28167" s="6"/>
    </row>
    <row r="28168" spans="55:55" hidden="1" x14ac:dyDescent="0.2">
      <c r="BC28168" s="6"/>
    </row>
    <row r="28169" spans="55:55" hidden="1" x14ac:dyDescent="0.2">
      <c r="BC28169" s="6"/>
    </row>
    <row r="28170" spans="55:55" hidden="1" x14ac:dyDescent="0.2">
      <c r="BC28170" s="6"/>
    </row>
    <row r="28171" spans="55:55" hidden="1" x14ac:dyDescent="0.2">
      <c r="BC28171" s="6"/>
    </row>
    <row r="28172" spans="55:55" hidden="1" x14ac:dyDescent="0.2">
      <c r="BC28172" s="6"/>
    </row>
    <row r="28173" spans="55:55" hidden="1" x14ac:dyDescent="0.2">
      <c r="BC28173" s="6"/>
    </row>
    <row r="28174" spans="55:55" hidden="1" x14ac:dyDescent="0.2">
      <c r="BC28174" s="6"/>
    </row>
    <row r="28175" spans="55:55" hidden="1" x14ac:dyDescent="0.2">
      <c r="BC28175" s="6"/>
    </row>
    <row r="28176" spans="55:55" hidden="1" x14ac:dyDescent="0.2">
      <c r="BC28176" s="6"/>
    </row>
    <row r="28177" spans="55:55" hidden="1" x14ac:dyDescent="0.2">
      <c r="BC28177" s="6"/>
    </row>
    <row r="28178" spans="55:55" hidden="1" x14ac:dyDescent="0.2">
      <c r="BC28178" s="6"/>
    </row>
    <row r="28179" spans="55:55" hidden="1" x14ac:dyDescent="0.2">
      <c r="BC28179" s="6"/>
    </row>
    <row r="28180" spans="55:55" hidden="1" x14ac:dyDescent="0.2">
      <c r="BC28180" s="6"/>
    </row>
    <row r="28181" spans="55:55" hidden="1" x14ac:dyDescent="0.2">
      <c r="BC28181" s="6"/>
    </row>
    <row r="28182" spans="55:55" hidden="1" x14ac:dyDescent="0.2">
      <c r="BC28182" s="6"/>
    </row>
    <row r="28183" spans="55:55" hidden="1" x14ac:dyDescent="0.2">
      <c r="BC28183" s="6"/>
    </row>
    <row r="28184" spans="55:55" hidden="1" x14ac:dyDescent="0.2">
      <c r="BC28184" s="6"/>
    </row>
    <row r="28185" spans="55:55" hidden="1" x14ac:dyDescent="0.2">
      <c r="BC28185" s="6"/>
    </row>
    <row r="28186" spans="55:55" hidden="1" x14ac:dyDescent="0.2">
      <c r="BC28186" s="6"/>
    </row>
    <row r="28187" spans="55:55" hidden="1" x14ac:dyDescent="0.2">
      <c r="BC28187" s="6"/>
    </row>
    <row r="28188" spans="55:55" hidden="1" x14ac:dyDescent="0.2">
      <c r="BC28188" s="6"/>
    </row>
    <row r="28189" spans="55:55" hidden="1" x14ac:dyDescent="0.2">
      <c r="BC28189" s="6"/>
    </row>
    <row r="28190" spans="55:55" hidden="1" x14ac:dyDescent="0.2">
      <c r="BC28190" s="6"/>
    </row>
    <row r="28191" spans="55:55" hidden="1" x14ac:dyDescent="0.2">
      <c r="BC28191" s="6"/>
    </row>
    <row r="28192" spans="55:55" hidden="1" x14ac:dyDescent="0.2">
      <c r="BC28192" s="6"/>
    </row>
    <row r="28193" spans="55:55" hidden="1" x14ac:dyDescent="0.2">
      <c r="BC28193" s="6"/>
    </row>
    <row r="28194" spans="55:55" hidden="1" x14ac:dyDescent="0.2">
      <c r="BC28194" s="6"/>
    </row>
    <row r="28195" spans="55:55" hidden="1" x14ac:dyDescent="0.2">
      <c r="BC28195" s="6"/>
    </row>
    <row r="28196" spans="55:55" hidden="1" x14ac:dyDescent="0.2">
      <c r="BC28196" s="6"/>
    </row>
    <row r="28197" spans="55:55" hidden="1" x14ac:dyDescent="0.2">
      <c r="BC28197" s="6"/>
    </row>
    <row r="28198" spans="55:55" hidden="1" x14ac:dyDescent="0.2">
      <c r="BC28198" s="6"/>
    </row>
    <row r="28199" spans="55:55" hidden="1" x14ac:dyDescent="0.2">
      <c r="BC28199" s="6"/>
    </row>
    <row r="28200" spans="55:55" hidden="1" x14ac:dyDescent="0.2">
      <c r="BC28200" s="6"/>
    </row>
    <row r="28201" spans="55:55" hidden="1" x14ac:dyDescent="0.2">
      <c r="BC28201" s="6"/>
    </row>
    <row r="28202" spans="55:55" hidden="1" x14ac:dyDescent="0.2">
      <c r="BC28202" s="6"/>
    </row>
    <row r="28203" spans="55:55" hidden="1" x14ac:dyDescent="0.2">
      <c r="BC28203" s="6"/>
    </row>
    <row r="28204" spans="55:55" hidden="1" x14ac:dyDescent="0.2">
      <c r="BC28204" s="6"/>
    </row>
    <row r="28205" spans="55:55" hidden="1" x14ac:dyDescent="0.2">
      <c r="BC28205" s="6"/>
    </row>
    <row r="28206" spans="55:55" hidden="1" x14ac:dyDescent="0.2">
      <c r="BC28206" s="6"/>
    </row>
    <row r="28207" spans="55:55" hidden="1" x14ac:dyDescent="0.2">
      <c r="BC28207" s="6"/>
    </row>
    <row r="28208" spans="55:55" hidden="1" x14ac:dyDescent="0.2">
      <c r="BC28208" s="6"/>
    </row>
    <row r="28209" spans="55:55" hidden="1" x14ac:dyDescent="0.2">
      <c r="BC28209" s="6"/>
    </row>
    <row r="28210" spans="55:55" hidden="1" x14ac:dyDescent="0.2">
      <c r="BC28210" s="6"/>
    </row>
    <row r="28211" spans="55:55" hidden="1" x14ac:dyDescent="0.2">
      <c r="BC28211" s="6"/>
    </row>
    <row r="28212" spans="55:55" hidden="1" x14ac:dyDescent="0.2">
      <c r="BC28212" s="6"/>
    </row>
    <row r="28213" spans="55:55" hidden="1" x14ac:dyDescent="0.2">
      <c r="BC28213" s="6"/>
    </row>
    <row r="28214" spans="55:55" hidden="1" x14ac:dyDescent="0.2">
      <c r="BC28214" s="6"/>
    </row>
    <row r="28215" spans="55:55" hidden="1" x14ac:dyDescent="0.2">
      <c r="BC28215" s="6"/>
    </row>
    <row r="28216" spans="55:55" hidden="1" x14ac:dyDescent="0.2">
      <c r="BC28216" s="6"/>
    </row>
    <row r="28217" spans="55:55" hidden="1" x14ac:dyDescent="0.2">
      <c r="BC28217" s="6"/>
    </row>
    <row r="28218" spans="55:55" hidden="1" x14ac:dyDescent="0.2">
      <c r="BC28218" s="6"/>
    </row>
    <row r="28219" spans="55:55" hidden="1" x14ac:dyDescent="0.2">
      <c r="BC28219" s="6"/>
    </row>
    <row r="28220" spans="55:55" hidden="1" x14ac:dyDescent="0.2">
      <c r="BC28220" s="6"/>
    </row>
    <row r="28221" spans="55:55" hidden="1" x14ac:dyDescent="0.2">
      <c r="BC28221" s="6"/>
    </row>
    <row r="28222" spans="55:55" hidden="1" x14ac:dyDescent="0.2">
      <c r="BC28222" s="6"/>
    </row>
    <row r="28223" spans="55:55" hidden="1" x14ac:dyDescent="0.2">
      <c r="BC28223" s="6"/>
    </row>
    <row r="28224" spans="55:55" hidden="1" x14ac:dyDescent="0.2">
      <c r="BC28224" s="6"/>
    </row>
    <row r="28225" spans="55:55" hidden="1" x14ac:dyDescent="0.2">
      <c r="BC28225" s="6"/>
    </row>
    <row r="28226" spans="55:55" hidden="1" x14ac:dyDescent="0.2">
      <c r="BC28226" s="6"/>
    </row>
    <row r="28227" spans="55:55" hidden="1" x14ac:dyDescent="0.2">
      <c r="BC28227" s="6"/>
    </row>
    <row r="28228" spans="55:55" hidden="1" x14ac:dyDescent="0.2">
      <c r="BC28228" s="6"/>
    </row>
    <row r="28229" spans="55:55" hidden="1" x14ac:dyDescent="0.2">
      <c r="BC28229" s="6"/>
    </row>
    <row r="28230" spans="55:55" hidden="1" x14ac:dyDescent="0.2">
      <c r="BC28230" s="6"/>
    </row>
    <row r="28231" spans="55:55" hidden="1" x14ac:dyDescent="0.2">
      <c r="BC28231" s="6"/>
    </row>
    <row r="28232" spans="55:55" hidden="1" x14ac:dyDescent="0.2">
      <c r="BC28232" s="6"/>
    </row>
    <row r="28233" spans="55:55" hidden="1" x14ac:dyDescent="0.2">
      <c r="BC28233" s="6"/>
    </row>
    <row r="28234" spans="55:55" hidden="1" x14ac:dyDescent="0.2">
      <c r="BC28234" s="6"/>
    </row>
    <row r="28235" spans="55:55" hidden="1" x14ac:dyDescent="0.2">
      <c r="BC28235" s="6"/>
    </row>
    <row r="28236" spans="55:55" hidden="1" x14ac:dyDescent="0.2">
      <c r="BC28236" s="6"/>
    </row>
    <row r="28237" spans="55:55" hidden="1" x14ac:dyDescent="0.2">
      <c r="BC28237" s="6"/>
    </row>
    <row r="28238" spans="55:55" hidden="1" x14ac:dyDescent="0.2">
      <c r="BC28238" s="6"/>
    </row>
    <row r="28239" spans="55:55" hidden="1" x14ac:dyDescent="0.2">
      <c r="BC28239" s="6"/>
    </row>
    <row r="28240" spans="55:55" hidden="1" x14ac:dyDescent="0.2">
      <c r="BC28240" s="6"/>
    </row>
    <row r="28241" spans="55:55" hidden="1" x14ac:dyDescent="0.2">
      <c r="BC28241" s="6"/>
    </row>
    <row r="28242" spans="55:55" hidden="1" x14ac:dyDescent="0.2">
      <c r="BC28242" s="6"/>
    </row>
    <row r="28243" spans="55:55" hidden="1" x14ac:dyDescent="0.2">
      <c r="BC28243" s="6"/>
    </row>
    <row r="28244" spans="55:55" hidden="1" x14ac:dyDescent="0.2">
      <c r="BC28244" s="6"/>
    </row>
    <row r="28245" spans="55:55" hidden="1" x14ac:dyDescent="0.2">
      <c r="BC28245" s="6"/>
    </row>
    <row r="28246" spans="55:55" hidden="1" x14ac:dyDescent="0.2">
      <c r="BC28246" s="6"/>
    </row>
    <row r="28247" spans="55:55" hidden="1" x14ac:dyDescent="0.2">
      <c r="BC28247" s="6"/>
    </row>
    <row r="28248" spans="55:55" hidden="1" x14ac:dyDescent="0.2">
      <c r="BC28248" s="6"/>
    </row>
    <row r="28249" spans="55:55" hidden="1" x14ac:dyDescent="0.2">
      <c r="BC28249" s="6"/>
    </row>
    <row r="28250" spans="55:55" hidden="1" x14ac:dyDescent="0.2">
      <c r="BC28250" s="6"/>
    </row>
    <row r="28251" spans="55:55" hidden="1" x14ac:dyDescent="0.2">
      <c r="BC28251" s="6"/>
    </row>
    <row r="28252" spans="55:55" hidden="1" x14ac:dyDescent="0.2">
      <c r="BC28252" s="6"/>
    </row>
    <row r="28253" spans="55:55" hidden="1" x14ac:dyDescent="0.2">
      <c r="BC28253" s="6"/>
    </row>
    <row r="28254" spans="55:55" hidden="1" x14ac:dyDescent="0.2">
      <c r="BC28254" s="6"/>
    </row>
    <row r="28255" spans="55:55" hidden="1" x14ac:dyDescent="0.2">
      <c r="BC28255" s="6"/>
    </row>
    <row r="28256" spans="55:55" hidden="1" x14ac:dyDescent="0.2">
      <c r="BC28256" s="6"/>
    </row>
    <row r="28257" spans="55:55" hidden="1" x14ac:dyDescent="0.2">
      <c r="BC28257" s="6"/>
    </row>
    <row r="28258" spans="55:55" hidden="1" x14ac:dyDescent="0.2">
      <c r="BC28258" s="6"/>
    </row>
    <row r="28259" spans="55:55" hidden="1" x14ac:dyDescent="0.2">
      <c r="BC28259" s="6"/>
    </row>
    <row r="28260" spans="55:55" hidden="1" x14ac:dyDescent="0.2">
      <c r="BC28260" s="6"/>
    </row>
    <row r="28261" spans="55:55" hidden="1" x14ac:dyDescent="0.2">
      <c r="BC28261" s="6"/>
    </row>
    <row r="28262" spans="55:55" hidden="1" x14ac:dyDescent="0.2">
      <c r="BC28262" s="6"/>
    </row>
    <row r="28263" spans="55:55" hidden="1" x14ac:dyDescent="0.2">
      <c r="BC28263" s="6"/>
    </row>
    <row r="28264" spans="55:55" hidden="1" x14ac:dyDescent="0.2">
      <c r="BC28264" s="6"/>
    </row>
    <row r="28265" spans="55:55" hidden="1" x14ac:dyDescent="0.2">
      <c r="BC28265" s="6"/>
    </row>
    <row r="28266" spans="55:55" hidden="1" x14ac:dyDescent="0.2">
      <c r="BC28266" s="6"/>
    </row>
    <row r="28267" spans="55:55" hidden="1" x14ac:dyDescent="0.2">
      <c r="BC28267" s="6"/>
    </row>
    <row r="28268" spans="55:55" hidden="1" x14ac:dyDescent="0.2">
      <c r="BC28268" s="6"/>
    </row>
    <row r="28269" spans="55:55" hidden="1" x14ac:dyDescent="0.2">
      <c r="BC28269" s="6"/>
    </row>
    <row r="28270" spans="55:55" hidden="1" x14ac:dyDescent="0.2">
      <c r="BC28270" s="6"/>
    </row>
    <row r="28271" spans="55:55" hidden="1" x14ac:dyDescent="0.2">
      <c r="BC28271" s="6"/>
    </row>
    <row r="28272" spans="55:55" hidden="1" x14ac:dyDescent="0.2">
      <c r="BC28272" s="6"/>
    </row>
    <row r="28273" spans="55:55" hidden="1" x14ac:dyDescent="0.2">
      <c r="BC28273" s="6"/>
    </row>
    <row r="28274" spans="55:55" hidden="1" x14ac:dyDescent="0.2">
      <c r="BC28274" s="6"/>
    </row>
    <row r="28275" spans="55:55" hidden="1" x14ac:dyDescent="0.2">
      <c r="BC28275" s="6"/>
    </row>
    <row r="28276" spans="55:55" hidden="1" x14ac:dyDescent="0.2">
      <c r="BC28276" s="6"/>
    </row>
    <row r="28277" spans="55:55" hidden="1" x14ac:dyDescent="0.2">
      <c r="BC28277" s="6"/>
    </row>
    <row r="28278" spans="55:55" hidden="1" x14ac:dyDescent="0.2">
      <c r="BC28278" s="6"/>
    </row>
    <row r="28279" spans="55:55" hidden="1" x14ac:dyDescent="0.2">
      <c r="BC28279" s="6"/>
    </row>
    <row r="28280" spans="55:55" hidden="1" x14ac:dyDescent="0.2">
      <c r="BC28280" s="6"/>
    </row>
    <row r="28281" spans="55:55" hidden="1" x14ac:dyDescent="0.2">
      <c r="BC28281" s="6"/>
    </row>
    <row r="28282" spans="55:55" hidden="1" x14ac:dyDescent="0.2">
      <c r="BC28282" s="6"/>
    </row>
    <row r="28283" spans="55:55" hidden="1" x14ac:dyDescent="0.2">
      <c r="BC28283" s="6"/>
    </row>
    <row r="28284" spans="55:55" hidden="1" x14ac:dyDescent="0.2">
      <c r="BC28284" s="6"/>
    </row>
    <row r="28285" spans="55:55" hidden="1" x14ac:dyDescent="0.2">
      <c r="BC28285" s="6"/>
    </row>
    <row r="28286" spans="55:55" hidden="1" x14ac:dyDescent="0.2">
      <c r="BC28286" s="6"/>
    </row>
    <row r="28287" spans="55:55" hidden="1" x14ac:dyDescent="0.2">
      <c r="BC28287" s="6"/>
    </row>
    <row r="28288" spans="55:55" hidden="1" x14ac:dyDescent="0.2">
      <c r="BC28288" s="6"/>
    </row>
    <row r="28289" spans="55:55" hidden="1" x14ac:dyDescent="0.2">
      <c r="BC28289" s="6"/>
    </row>
    <row r="28290" spans="55:55" hidden="1" x14ac:dyDescent="0.2">
      <c r="BC28290" s="6"/>
    </row>
    <row r="28291" spans="55:55" hidden="1" x14ac:dyDescent="0.2">
      <c r="BC28291" s="6"/>
    </row>
    <row r="28292" spans="55:55" hidden="1" x14ac:dyDescent="0.2">
      <c r="BC28292" s="6"/>
    </row>
    <row r="28293" spans="55:55" hidden="1" x14ac:dyDescent="0.2">
      <c r="BC28293" s="6"/>
    </row>
    <row r="28294" spans="55:55" hidden="1" x14ac:dyDescent="0.2">
      <c r="BC28294" s="6"/>
    </row>
    <row r="28295" spans="55:55" hidden="1" x14ac:dyDescent="0.2">
      <c r="BC28295" s="6"/>
    </row>
    <row r="28296" spans="55:55" hidden="1" x14ac:dyDescent="0.2">
      <c r="BC28296" s="6"/>
    </row>
    <row r="28297" spans="55:55" hidden="1" x14ac:dyDescent="0.2">
      <c r="BC28297" s="6"/>
    </row>
    <row r="28298" spans="55:55" hidden="1" x14ac:dyDescent="0.2">
      <c r="BC28298" s="6"/>
    </row>
    <row r="28299" spans="55:55" hidden="1" x14ac:dyDescent="0.2">
      <c r="BC28299" s="6"/>
    </row>
    <row r="28300" spans="55:55" hidden="1" x14ac:dyDescent="0.2">
      <c r="BC28300" s="6"/>
    </row>
    <row r="28301" spans="55:55" hidden="1" x14ac:dyDescent="0.2">
      <c r="BC28301" s="6"/>
    </row>
    <row r="28302" spans="55:55" hidden="1" x14ac:dyDescent="0.2">
      <c r="BC28302" s="6"/>
    </row>
    <row r="28303" spans="55:55" hidden="1" x14ac:dyDescent="0.2">
      <c r="BC28303" s="6"/>
    </row>
    <row r="28304" spans="55:55" hidden="1" x14ac:dyDescent="0.2">
      <c r="BC28304" s="6"/>
    </row>
    <row r="28305" spans="55:55" hidden="1" x14ac:dyDescent="0.2">
      <c r="BC28305" s="6"/>
    </row>
    <row r="28306" spans="55:55" hidden="1" x14ac:dyDescent="0.2">
      <c r="BC28306" s="6"/>
    </row>
    <row r="28307" spans="55:55" hidden="1" x14ac:dyDescent="0.2">
      <c r="BC28307" s="6"/>
    </row>
    <row r="28308" spans="55:55" hidden="1" x14ac:dyDescent="0.2">
      <c r="BC28308" s="6"/>
    </row>
    <row r="28309" spans="55:55" hidden="1" x14ac:dyDescent="0.2">
      <c r="BC28309" s="6"/>
    </row>
    <row r="28310" spans="55:55" hidden="1" x14ac:dyDescent="0.2">
      <c r="BC28310" s="6"/>
    </row>
    <row r="28311" spans="55:55" hidden="1" x14ac:dyDescent="0.2">
      <c r="BC28311" s="6"/>
    </row>
    <row r="28312" spans="55:55" hidden="1" x14ac:dyDescent="0.2">
      <c r="BC28312" s="6"/>
    </row>
    <row r="28313" spans="55:55" hidden="1" x14ac:dyDescent="0.2">
      <c r="BC28313" s="6"/>
    </row>
    <row r="28314" spans="55:55" hidden="1" x14ac:dyDescent="0.2">
      <c r="BC28314" s="6"/>
    </row>
    <row r="28315" spans="55:55" hidden="1" x14ac:dyDescent="0.2">
      <c r="BC28315" s="6"/>
    </row>
    <row r="28316" spans="55:55" hidden="1" x14ac:dyDescent="0.2">
      <c r="BC28316" s="6"/>
    </row>
    <row r="28317" spans="55:55" hidden="1" x14ac:dyDescent="0.2">
      <c r="BC28317" s="6"/>
    </row>
    <row r="28318" spans="55:55" hidden="1" x14ac:dyDescent="0.2">
      <c r="BC28318" s="6"/>
    </row>
    <row r="28319" spans="55:55" hidden="1" x14ac:dyDescent="0.2">
      <c r="BC28319" s="6"/>
    </row>
    <row r="28320" spans="55:55" hidden="1" x14ac:dyDescent="0.2">
      <c r="BC28320" s="6"/>
    </row>
    <row r="28321" spans="55:55" hidden="1" x14ac:dyDescent="0.2">
      <c r="BC28321" s="6"/>
    </row>
    <row r="28322" spans="55:55" hidden="1" x14ac:dyDescent="0.2">
      <c r="BC28322" s="6"/>
    </row>
    <row r="28323" spans="55:55" hidden="1" x14ac:dyDescent="0.2">
      <c r="BC28323" s="6"/>
    </row>
    <row r="28324" spans="55:55" hidden="1" x14ac:dyDescent="0.2">
      <c r="BC28324" s="6"/>
    </row>
    <row r="28325" spans="55:55" hidden="1" x14ac:dyDescent="0.2">
      <c r="BC28325" s="6"/>
    </row>
    <row r="28326" spans="55:55" hidden="1" x14ac:dyDescent="0.2">
      <c r="BC28326" s="6"/>
    </row>
    <row r="28327" spans="55:55" hidden="1" x14ac:dyDescent="0.2">
      <c r="BC28327" s="6"/>
    </row>
    <row r="28328" spans="55:55" hidden="1" x14ac:dyDescent="0.2">
      <c r="BC28328" s="6"/>
    </row>
    <row r="28329" spans="55:55" hidden="1" x14ac:dyDescent="0.2">
      <c r="BC28329" s="6"/>
    </row>
    <row r="28330" spans="55:55" hidden="1" x14ac:dyDescent="0.2">
      <c r="BC28330" s="6"/>
    </row>
    <row r="28331" spans="55:55" hidden="1" x14ac:dyDescent="0.2">
      <c r="BC28331" s="6"/>
    </row>
    <row r="28332" spans="55:55" hidden="1" x14ac:dyDescent="0.2">
      <c r="BC28332" s="6"/>
    </row>
    <row r="28333" spans="55:55" hidden="1" x14ac:dyDescent="0.2">
      <c r="BC28333" s="6"/>
    </row>
    <row r="28334" spans="55:55" hidden="1" x14ac:dyDescent="0.2">
      <c r="BC28334" s="6"/>
    </row>
    <row r="28335" spans="55:55" hidden="1" x14ac:dyDescent="0.2">
      <c r="BC28335" s="6"/>
    </row>
    <row r="28336" spans="55:55" hidden="1" x14ac:dyDescent="0.2">
      <c r="BC28336" s="6"/>
    </row>
    <row r="28337" spans="55:55" hidden="1" x14ac:dyDescent="0.2">
      <c r="BC28337" s="6"/>
    </row>
    <row r="28338" spans="55:55" hidden="1" x14ac:dyDescent="0.2">
      <c r="BC28338" s="6"/>
    </row>
    <row r="28339" spans="55:55" hidden="1" x14ac:dyDescent="0.2">
      <c r="BC28339" s="6"/>
    </row>
    <row r="28340" spans="55:55" hidden="1" x14ac:dyDescent="0.2">
      <c r="BC28340" s="6"/>
    </row>
    <row r="28341" spans="55:55" hidden="1" x14ac:dyDescent="0.2">
      <c r="BC28341" s="6"/>
    </row>
    <row r="28342" spans="55:55" hidden="1" x14ac:dyDescent="0.2">
      <c r="BC28342" s="6"/>
    </row>
    <row r="28343" spans="55:55" hidden="1" x14ac:dyDescent="0.2">
      <c r="BC28343" s="6"/>
    </row>
    <row r="28344" spans="55:55" hidden="1" x14ac:dyDescent="0.2">
      <c r="BC28344" s="6"/>
    </row>
    <row r="28345" spans="55:55" hidden="1" x14ac:dyDescent="0.2">
      <c r="BC28345" s="6"/>
    </row>
    <row r="28346" spans="55:55" hidden="1" x14ac:dyDescent="0.2">
      <c r="BC28346" s="6"/>
    </row>
    <row r="28347" spans="55:55" hidden="1" x14ac:dyDescent="0.2">
      <c r="BC28347" s="6"/>
    </row>
    <row r="28348" spans="55:55" hidden="1" x14ac:dyDescent="0.2">
      <c r="BC28348" s="6"/>
    </row>
    <row r="28349" spans="55:55" hidden="1" x14ac:dyDescent="0.2">
      <c r="BC28349" s="6"/>
    </row>
    <row r="28350" spans="55:55" hidden="1" x14ac:dyDescent="0.2">
      <c r="BC28350" s="6"/>
    </row>
    <row r="28351" spans="55:55" hidden="1" x14ac:dyDescent="0.2">
      <c r="BC28351" s="6"/>
    </row>
    <row r="28352" spans="55:55" hidden="1" x14ac:dyDescent="0.2">
      <c r="BC28352" s="6"/>
    </row>
    <row r="28353" spans="55:55" hidden="1" x14ac:dyDescent="0.2">
      <c r="BC28353" s="6"/>
    </row>
    <row r="28354" spans="55:55" hidden="1" x14ac:dyDescent="0.2">
      <c r="BC28354" s="6"/>
    </row>
    <row r="28355" spans="55:55" hidden="1" x14ac:dyDescent="0.2">
      <c r="BC28355" s="6"/>
    </row>
    <row r="28356" spans="55:55" hidden="1" x14ac:dyDescent="0.2">
      <c r="BC28356" s="6"/>
    </row>
    <row r="28357" spans="55:55" hidden="1" x14ac:dyDescent="0.2">
      <c r="BC28357" s="6"/>
    </row>
    <row r="28358" spans="55:55" hidden="1" x14ac:dyDescent="0.2">
      <c r="BC28358" s="6"/>
    </row>
    <row r="28359" spans="55:55" hidden="1" x14ac:dyDescent="0.2">
      <c r="BC28359" s="6"/>
    </row>
    <row r="28360" spans="55:55" hidden="1" x14ac:dyDescent="0.2">
      <c r="BC28360" s="6"/>
    </row>
    <row r="28361" spans="55:55" hidden="1" x14ac:dyDescent="0.2">
      <c r="BC28361" s="6"/>
    </row>
    <row r="28362" spans="55:55" hidden="1" x14ac:dyDescent="0.2">
      <c r="BC28362" s="6"/>
    </row>
    <row r="28363" spans="55:55" hidden="1" x14ac:dyDescent="0.2">
      <c r="BC28363" s="6"/>
    </row>
    <row r="28364" spans="55:55" hidden="1" x14ac:dyDescent="0.2">
      <c r="BC28364" s="6"/>
    </row>
    <row r="28365" spans="55:55" hidden="1" x14ac:dyDescent="0.2">
      <c r="BC28365" s="6"/>
    </row>
    <row r="28366" spans="55:55" hidden="1" x14ac:dyDescent="0.2">
      <c r="BC28366" s="6"/>
    </row>
    <row r="28367" spans="55:55" hidden="1" x14ac:dyDescent="0.2">
      <c r="BC28367" s="6"/>
    </row>
    <row r="28368" spans="55:55" hidden="1" x14ac:dyDescent="0.2">
      <c r="BC28368" s="6"/>
    </row>
    <row r="28369" spans="55:55" hidden="1" x14ac:dyDescent="0.2">
      <c r="BC28369" s="6"/>
    </row>
    <row r="28370" spans="55:55" hidden="1" x14ac:dyDescent="0.2">
      <c r="BC28370" s="6"/>
    </row>
    <row r="28371" spans="55:55" hidden="1" x14ac:dyDescent="0.2">
      <c r="BC28371" s="6"/>
    </row>
    <row r="28372" spans="55:55" hidden="1" x14ac:dyDescent="0.2">
      <c r="BC28372" s="6"/>
    </row>
    <row r="28373" spans="55:55" hidden="1" x14ac:dyDescent="0.2">
      <c r="BC28373" s="6"/>
    </row>
    <row r="28374" spans="55:55" hidden="1" x14ac:dyDescent="0.2">
      <c r="BC28374" s="6"/>
    </row>
    <row r="28375" spans="55:55" hidden="1" x14ac:dyDescent="0.2">
      <c r="BC28375" s="6"/>
    </row>
    <row r="28376" spans="55:55" hidden="1" x14ac:dyDescent="0.2">
      <c r="BC28376" s="6"/>
    </row>
    <row r="28377" spans="55:55" hidden="1" x14ac:dyDescent="0.2">
      <c r="BC28377" s="6"/>
    </row>
    <row r="28378" spans="55:55" hidden="1" x14ac:dyDescent="0.2">
      <c r="BC28378" s="6"/>
    </row>
    <row r="28379" spans="55:55" hidden="1" x14ac:dyDescent="0.2">
      <c r="BC28379" s="6"/>
    </row>
    <row r="28380" spans="55:55" hidden="1" x14ac:dyDescent="0.2">
      <c r="BC28380" s="6"/>
    </row>
    <row r="28381" spans="55:55" hidden="1" x14ac:dyDescent="0.2">
      <c r="BC28381" s="6"/>
    </row>
    <row r="28382" spans="55:55" hidden="1" x14ac:dyDescent="0.2">
      <c r="BC28382" s="6"/>
    </row>
    <row r="28383" spans="55:55" hidden="1" x14ac:dyDescent="0.2">
      <c r="BC28383" s="6"/>
    </row>
    <row r="28384" spans="55:55" hidden="1" x14ac:dyDescent="0.2">
      <c r="BC28384" s="6"/>
    </row>
    <row r="28385" spans="55:55" hidden="1" x14ac:dyDescent="0.2">
      <c r="BC28385" s="6"/>
    </row>
    <row r="28386" spans="55:55" hidden="1" x14ac:dyDescent="0.2">
      <c r="BC28386" s="6"/>
    </row>
    <row r="28387" spans="55:55" hidden="1" x14ac:dyDescent="0.2">
      <c r="BC28387" s="6"/>
    </row>
    <row r="28388" spans="55:55" hidden="1" x14ac:dyDescent="0.2">
      <c r="BC28388" s="6"/>
    </row>
    <row r="28389" spans="55:55" hidden="1" x14ac:dyDescent="0.2">
      <c r="BC28389" s="6"/>
    </row>
    <row r="28390" spans="55:55" hidden="1" x14ac:dyDescent="0.2">
      <c r="BC28390" s="6"/>
    </row>
    <row r="28391" spans="55:55" hidden="1" x14ac:dyDescent="0.2">
      <c r="BC28391" s="6"/>
    </row>
    <row r="28392" spans="55:55" hidden="1" x14ac:dyDescent="0.2">
      <c r="BC28392" s="6"/>
    </row>
    <row r="28393" spans="55:55" hidden="1" x14ac:dyDescent="0.2">
      <c r="BC28393" s="6"/>
    </row>
    <row r="28394" spans="55:55" hidden="1" x14ac:dyDescent="0.2">
      <c r="BC28394" s="6"/>
    </row>
    <row r="28395" spans="55:55" hidden="1" x14ac:dyDescent="0.2">
      <c r="BC28395" s="6"/>
    </row>
    <row r="28396" spans="55:55" hidden="1" x14ac:dyDescent="0.2">
      <c r="BC28396" s="6"/>
    </row>
    <row r="28397" spans="55:55" hidden="1" x14ac:dyDescent="0.2">
      <c r="BC28397" s="6"/>
    </row>
    <row r="28398" spans="55:55" hidden="1" x14ac:dyDescent="0.2">
      <c r="BC28398" s="6"/>
    </row>
    <row r="28399" spans="55:55" hidden="1" x14ac:dyDescent="0.2">
      <c r="BC28399" s="6"/>
    </row>
    <row r="28400" spans="55:55" hidden="1" x14ac:dyDescent="0.2">
      <c r="BC28400" s="6"/>
    </row>
    <row r="28401" spans="55:55" hidden="1" x14ac:dyDescent="0.2">
      <c r="BC28401" s="6"/>
    </row>
    <row r="28402" spans="55:55" hidden="1" x14ac:dyDescent="0.2">
      <c r="BC28402" s="6"/>
    </row>
    <row r="28403" spans="55:55" hidden="1" x14ac:dyDescent="0.2">
      <c r="BC28403" s="6"/>
    </row>
    <row r="28404" spans="55:55" hidden="1" x14ac:dyDescent="0.2">
      <c r="BC28404" s="6"/>
    </row>
    <row r="28405" spans="55:55" hidden="1" x14ac:dyDescent="0.2">
      <c r="BC28405" s="6"/>
    </row>
    <row r="28406" spans="55:55" hidden="1" x14ac:dyDescent="0.2">
      <c r="BC28406" s="6"/>
    </row>
    <row r="28407" spans="55:55" hidden="1" x14ac:dyDescent="0.2">
      <c r="BC28407" s="6"/>
    </row>
    <row r="28408" spans="55:55" hidden="1" x14ac:dyDescent="0.2">
      <c r="BC28408" s="6"/>
    </row>
    <row r="28409" spans="55:55" hidden="1" x14ac:dyDescent="0.2">
      <c r="BC28409" s="6"/>
    </row>
    <row r="28410" spans="55:55" hidden="1" x14ac:dyDescent="0.2">
      <c r="BC28410" s="6"/>
    </row>
    <row r="28411" spans="55:55" hidden="1" x14ac:dyDescent="0.2">
      <c r="BC28411" s="6"/>
    </row>
    <row r="28412" spans="55:55" hidden="1" x14ac:dyDescent="0.2">
      <c r="BC28412" s="6"/>
    </row>
    <row r="28413" spans="55:55" hidden="1" x14ac:dyDescent="0.2">
      <c r="BC28413" s="6"/>
    </row>
    <row r="28414" spans="55:55" hidden="1" x14ac:dyDescent="0.2">
      <c r="BC28414" s="6"/>
    </row>
    <row r="28415" spans="55:55" hidden="1" x14ac:dyDescent="0.2">
      <c r="BC28415" s="6"/>
    </row>
    <row r="28416" spans="55:55" hidden="1" x14ac:dyDescent="0.2">
      <c r="BC28416" s="6"/>
    </row>
    <row r="28417" spans="55:55" hidden="1" x14ac:dyDescent="0.2">
      <c r="BC28417" s="6"/>
    </row>
    <row r="28418" spans="55:55" hidden="1" x14ac:dyDescent="0.2">
      <c r="BC28418" s="6"/>
    </row>
    <row r="28419" spans="55:55" hidden="1" x14ac:dyDescent="0.2">
      <c r="BC28419" s="6"/>
    </row>
    <row r="28420" spans="55:55" hidden="1" x14ac:dyDescent="0.2">
      <c r="BC28420" s="6"/>
    </row>
    <row r="28421" spans="55:55" hidden="1" x14ac:dyDescent="0.2">
      <c r="BC28421" s="6"/>
    </row>
    <row r="28422" spans="55:55" hidden="1" x14ac:dyDescent="0.2">
      <c r="BC28422" s="6"/>
    </row>
    <row r="28423" spans="55:55" hidden="1" x14ac:dyDescent="0.2">
      <c r="BC28423" s="6"/>
    </row>
    <row r="28424" spans="55:55" hidden="1" x14ac:dyDescent="0.2">
      <c r="BC28424" s="6"/>
    </row>
    <row r="28425" spans="55:55" hidden="1" x14ac:dyDescent="0.2">
      <c r="BC28425" s="6"/>
    </row>
    <row r="28426" spans="55:55" hidden="1" x14ac:dyDescent="0.2">
      <c r="BC28426" s="6"/>
    </row>
    <row r="28427" spans="55:55" hidden="1" x14ac:dyDescent="0.2">
      <c r="BC28427" s="6"/>
    </row>
    <row r="28428" spans="55:55" hidden="1" x14ac:dyDescent="0.2">
      <c r="BC28428" s="6"/>
    </row>
    <row r="28429" spans="55:55" hidden="1" x14ac:dyDescent="0.2">
      <c r="BC28429" s="6"/>
    </row>
    <row r="28430" spans="55:55" hidden="1" x14ac:dyDescent="0.2">
      <c r="BC28430" s="6"/>
    </row>
    <row r="28431" spans="55:55" hidden="1" x14ac:dyDescent="0.2">
      <c r="BC28431" s="6"/>
    </row>
    <row r="28432" spans="55:55" hidden="1" x14ac:dyDescent="0.2">
      <c r="BC28432" s="6"/>
    </row>
    <row r="28433" spans="55:55" hidden="1" x14ac:dyDescent="0.2">
      <c r="BC28433" s="6"/>
    </row>
    <row r="28434" spans="55:55" hidden="1" x14ac:dyDescent="0.2">
      <c r="BC28434" s="6"/>
    </row>
    <row r="28435" spans="55:55" hidden="1" x14ac:dyDescent="0.2">
      <c r="BC28435" s="6"/>
    </row>
    <row r="28436" spans="55:55" hidden="1" x14ac:dyDescent="0.2">
      <c r="BC28436" s="6"/>
    </row>
    <row r="28437" spans="55:55" hidden="1" x14ac:dyDescent="0.2">
      <c r="BC28437" s="6"/>
    </row>
    <row r="28438" spans="55:55" hidden="1" x14ac:dyDescent="0.2">
      <c r="BC28438" s="6"/>
    </row>
    <row r="28439" spans="55:55" hidden="1" x14ac:dyDescent="0.2">
      <c r="BC28439" s="6"/>
    </row>
    <row r="28440" spans="55:55" hidden="1" x14ac:dyDescent="0.2">
      <c r="BC28440" s="6"/>
    </row>
    <row r="28441" spans="55:55" hidden="1" x14ac:dyDescent="0.2">
      <c r="BC28441" s="6"/>
    </row>
    <row r="28442" spans="55:55" hidden="1" x14ac:dyDescent="0.2">
      <c r="BC28442" s="6"/>
    </row>
    <row r="28443" spans="55:55" hidden="1" x14ac:dyDescent="0.2">
      <c r="BC28443" s="6"/>
    </row>
    <row r="28444" spans="55:55" hidden="1" x14ac:dyDescent="0.2">
      <c r="BC28444" s="6"/>
    </row>
    <row r="28445" spans="55:55" hidden="1" x14ac:dyDescent="0.2">
      <c r="BC28445" s="6"/>
    </row>
    <row r="28446" spans="55:55" hidden="1" x14ac:dyDescent="0.2">
      <c r="BC28446" s="6"/>
    </row>
    <row r="28447" spans="55:55" hidden="1" x14ac:dyDescent="0.2">
      <c r="BC28447" s="6"/>
    </row>
    <row r="28448" spans="55:55" hidden="1" x14ac:dyDescent="0.2">
      <c r="BC28448" s="6"/>
    </row>
    <row r="28449" spans="55:55" hidden="1" x14ac:dyDescent="0.2">
      <c r="BC28449" s="6"/>
    </row>
    <row r="28450" spans="55:55" hidden="1" x14ac:dyDescent="0.2">
      <c r="BC28450" s="6"/>
    </row>
    <row r="28451" spans="55:55" hidden="1" x14ac:dyDescent="0.2">
      <c r="BC28451" s="6"/>
    </row>
    <row r="28452" spans="55:55" hidden="1" x14ac:dyDescent="0.2">
      <c r="BC28452" s="6"/>
    </row>
    <row r="28453" spans="55:55" hidden="1" x14ac:dyDescent="0.2">
      <c r="BC28453" s="6"/>
    </row>
    <row r="28454" spans="55:55" hidden="1" x14ac:dyDescent="0.2">
      <c r="BC28454" s="6"/>
    </row>
    <row r="28455" spans="55:55" hidden="1" x14ac:dyDescent="0.2">
      <c r="BC28455" s="6"/>
    </row>
    <row r="28456" spans="55:55" hidden="1" x14ac:dyDescent="0.2">
      <c r="BC28456" s="6"/>
    </row>
    <row r="28457" spans="55:55" hidden="1" x14ac:dyDescent="0.2">
      <c r="BC28457" s="6"/>
    </row>
    <row r="28458" spans="55:55" hidden="1" x14ac:dyDescent="0.2">
      <c r="BC28458" s="6"/>
    </row>
    <row r="28459" spans="55:55" hidden="1" x14ac:dyDescent="0.2">
      <c r="BC28459" s="6"/>
    </row>
    <row r="28460" spans="55:55" hidden="1" x14ac:dyDescent="0.2">
      <c r="BC28460" s="6"/>
    </row>
    <row r="28461" spans="55:55" hidden="1" x14ac:dyDescent="0.2">
      <c r="BC28461" s="6"/>
    </row>
    <row r="28462" spans="55:55" hidden="1" x14ac:dyDescent="0.2">
      <c r="BC28462" s="6"/>
    </row>
    <row r="28463" spans="55:55" hidden="1" x14ac:dyDescent="0.2">
      <c r="BC28463" s="6"/>
    </row>
    <row r="28464" spans="55:55" hidden="1" x14ac:dyDescent="0.2">
      <c r="BC28464" s="6"/>
    </row>
    <row r="28465" spans="55:55" hidden="1" x14ac:dyDescent="0.2">
      <c r="BC28465" s="6"/>
    </row>
    <row r="28466" spans="55:55" hidden="1" x14ac:dyDescent="0.2">
      <c r="BC28466" s="6"/>
    </row>
    <row r="28467" spans="55:55" hidden="1" x14ac:dyDescent="0.2">
      <c r="BC28467" s="6"/>
    </row>
    <row r="28468" spans="55:55" hidden="1" x14ac:dyDescent="0.2">
      <c r="BC28468" s="6"/>
    </row>
    <row r="28469" spans="55:55" hidden="1" x14ac:dyDescent="0.2">
      <c r="BC28469" s="6"/>
    </row>
    <row r="28470" spans="55:55" hidden="1" x14ac:dyDescent="0.2">
      <c r="BC28470" s="6"/>
    </row>
    <row r="28471" spans="55:55" hidden="1" x14ac:dyDescent="0.2">
      <c r="BC28471" s="6"/>
    </row>
    <row r="28472" spans="55:55" hidden="1" x14ac:dyDescent="0.2">
      <c r="BC28472" s="6"/>
    </row>
    <row r="28473" spans="55:55" hidden="1" x14ac:dyDescent="0.2">
      <c r="BC28473" s="6"/>
    </row>
    <row r="28474" spans="55:55" hidden="1" x14ac:dyDescent="0.2">
      <c r="BC28474" s="6"/>
    </row>
    <row r="28475" spans="55:55" hidden="1" x14ac:dyDescent="0.2">
      <c r="BC28475" s="6"/>
    </row>
    <row r="28476" spans="55:55" hidden="1" x14ac:dyDescent="0.2">
      <c r="BC28476" s="6"/>
    </row>
    <row r="28477" spans="55:55" hidden="1" x14ac:dyDescent="0.2">
      <c r="BC28477" s="6"/>
    </row>
    <row r="28478" spans="55:55" hidden="1" x14ac:dyDescent="0.2">
      <c r="BC28478" s="6"/>
    </row>
    <row r="28479" spans="55:55" hidden="1" x14ac:dyDescent="0.2">
      <c r="BC28479" s="6"/>
    </row>
    <row r="28480" spans="55:55" hidden="1" x14ac:dyDescent="0.2">
      <c r="BC28480" s="6"/>
    </row>
    <row r="28481" spans="55:55" hidden="1" x14ac:dyDescent="0.2">
      <c r="BC28481" s="6"/>
    </row>
    <row r="28482" spans="55:55" hidden="1" x14ac:dyDescent="0.2">
      <c r="BC28482" s="6"/>
    </row>
    <row r="28483" spans="55:55" hidden="1" x14ac:dyDescent="0.2">
      <c r="BC28483" s="6"/>
    </row>
    <row r="28484" spans="55:55" hidden="1" x14ac:dyDescent="0.2">
      <c r="BC28484" s="6"/>
    </row>
    <row r="28485" spans="55:55" hidden="1" x14ac:dyDescent="0.2">
      <c r="BC28485" s="6"/>
    </row>
    <row r="28486" spans="55:55" hidden="1" x14ac:dyDescent="0.2">
      <c r="BC28486" s="6"/>
    </row>
    <row r="28487" spans="55:55" hidden="1" x14ac:dyDescent="0.2">
      <c r="BC28487" s="6"/>
    </row>
    <row r="28488" spans="55:55" hidden="1" x14ac:dyDescent="0.2">
      <c r="BC28488" s="6"/>
    </row>
    <row r="28489" spans="55:55" hidden="1" x14ac:dyDescent="0.2">
      <c r="BC28489" s="6"/>
    </row>
    <row r="28490" spans="55:55" hidden="1" x14ac:dyDescent="0.2">
      <c r="BC28490" s="6"/>
    </row>
    <row r="28491" spans="55:55" hidden="1" x14ac:dyDescent="0.2">
      <c r="BC28491" s="6"/>
    </row>
    <row r="28492" spans="55:55" hidden="1" x14ac:dyDescent="0.2">
      <c r="BC28492" s="6"/>
    </row>
    <row r="28493" spans="55:55" hidden="1" x14ac:dyDescent="0.2">
      <c r="BC28493" s="6"/>
    </row>
    <row r="28494" spans="55:55" hidden="1" x14ac:dyDescent="0.2">
      <c r="BC28494" s="6"/>
    </row>
    <row r="28495" spans="55:55" hidden="1" x14ac:dyDescent="0.2">
      <c r="BC28495" s="6"/>
    </row>
    <row r="28496" spans="55:55" hidden="1" x14ac:dyDescent="0.2">
      <c r="BC28496" s="6"/>
    </row>
    <row r="28497" spans="55:55" hidden="1" x14ac:dyDescent="0.2">
      <c r="BC28497" s="6"/>
    </row>
    <row r="28498" spans="55:55" hidden="1" x14ac:dyDescent="0.2">
      <c r="BC28498" s="6"/>
    </row>
    <row r="28499" spans="55:55" hidden="1" x14ac:dyDescent="0.2">
      <c r="BC28499" s="6"/>
    </row>
    <row r="28500" spans="55:55" hidden="1" x14ac:dyDescent="0.2">
      <c r="BC28500" s="6"/>
    </row>
    <row r="28501" spans="55:55" hidden="1" x14ac:dyDescent="0.2">
      <c r="BC28501" s="6"/>
    </row>
    <row r="28502" spans="55:55" hidden="1" x14ac:dyDescent="0.2">
      <c r="BC28502" s="6"/>
    </row>
    <row r="28503" spans="55:55" hidden="1" x14ac:dyDescent="0.2">
      <c r="BC28503" s="6"/>
    </row>
    <row r="28504" spans="55:55" hidden="1" x14ac:dyDescent="0.2">
      <c r="BC28504" s="6"/>
    </row>
    <row r="28505" spans="55:55" hidden="1" x14ac:dyDescent="0.2">
      <c r="BC28505" s="6"/>
    </row>
    <row r="28506" spans="55:55" hidden="1" x14ac:dyDescent="0.2">
      <c r="BC28506" s="6"/>
    </row>
    <row r="28507" spans="55:55" hidden="1" x14ac:dyDescent="0.2">
      <c r="BC28507" s="6"/>
    </row>
    <row r="28508" spans="55:55" hidden="1" x14ac:dyDescent="0.2">
      <c r="BC28508" s="6"/>
    </row>
    <row r="28509" spans="55:55" hidden="1" x14ac:dyDescent="0.2">
      <c r="BC28509" s="6"/>
    </row>
    <row r="28510" spans="55:55" hidden="1" x14ac:dyDescent="0.2">
      <c r="BC28510" s="6"/>
    </row>
    <row r="28511" spans="55:55" hidden="1" x14ac:dyDescent="0.2">
      <c r="BC28511" s="6"/>
    </row>
    <row r="28512" spans="55:55" hidden="1" x14ac:dyDescent="0.2">
      <c r="BC28512" s="6"/>
    </row>
    <row r="28513" spans="55:55" hidden="1" x14ac:dyDescent="0.2">
      <c r="BC28513" s="6"/>
    </row>
    <row r="28514" spans="55:55" hidden="1" x14ac:dyDescent="0.2">
      <c r="BC28514" s="6"/>
    </row>
    <row r="28515" spans="55:55" hidden="1" x14ac:dyDescent="0.2">
      <c r="BC28515" s="6"/>
    </row>
    <row r="28516" spans="55:55" hidden="1" x14ac:dyDescent="0.2">
      <c r="BC28516" s="6"/>
    </row>
    <row r="28517" spans="55:55" hidden="1" x14ac:dyDescent="0.2">
      <c r="BC28517" s="6"/>
    </row>
    <row r="28518" spans="55:55" hidden="1" x14ac:dyDescent="0.2">
      <c r="BC28518" s="6"/>
    </row>
    <row r="28519" spans="55:55" hidden="1" x14ac:dyDescent="0.2">
      <c r="BC28519" s="6"/>
    </row>
    <row r="28520" spans="55:55" hidden="1" x14ac:dyDescent="0.2">
      <c r="BC28520" s="6"/>
    </row>
    <row r="28521" spans="55:55" hidden="1" x14ac:dyDescent="0.2">
      <c r="BC28521" s="6"/>
    </row>
    <row r="28522" spans="55:55" hidden="1" x14ac:dyDescent="0.2">
      <c r="BC28522" s="6"/>
    </row>
    <row r="28523" spans="55:55" hidden="1" x14ac:dyDescent="0.2">
      <c r="BC28523" s="6"/>
    </row>
    <row r="28524" spans="55:55" hidden="1" x14ac:dyDescent="0.2">
      <c r="BC28524" s="6"/>
    </row>
    <row r="28525" spans="55:55" hidden="1" x14ac:dyDescent="0.2">
      <c r="BC28525" s="6"/>
    </row>
    <row r="28526" spans="55:55" hidden="1" x14ac:dyDescent="0.2">
      <c r="BC28526" s="6"/>
    </row>
    <row r="28527" spans="55:55" hidden="1" x14ac:dyDescent="0.2">
      <c r="BC28527" s="6"/>
    </row>
    <row r="28528" spans="55:55" hidden="1" x14ac:dyDescent="0.2">
      <c r="BC28528" s="6"/>
    </row>
    <row r="28529" spans="55:55" hidden="1" x14ac:dyDescent="0.2">
      <c r="BC28529" s="6"/>
    </row>
    <row r="28530" spans="55:55" hidden="1" x14ac:dyDescent="0.2">
      <c r="BC28530" s="6"/>
    </row>
    <row r="28531" spans="55:55" hidden="1" x14ac:dyDescent="0.2">
      <c r="BC28531" s="6"/>
    </row>
    <row r="28532" spans="55:55" hidden="1" x14ac:dyDescent="0.2">
      <c r="BC28532" s="6"/>
    </row>
    <row r="28533" spans="55:55" hidden="1" x14ac:dyDescent="0.2">
      <c r="BC28533" s="6"/>
    </row>
    <row r="28534" spans="55:55" hidden="1" x14ac:dyDescent="0.2">
      <c r="BC28534" s="6"/>
    </row>
    <row r="28535" spans="55:55" hidden="1" x14ac:dyDescent="0.2">
      <c r="BC28535" s="6"/>
    </row>
    <row r="28536" spans="55:55" hidden="1" x14ac:dyDescent="0.2">
      <c r="BC28536" s="6"/>
    </row>
    <row r="28537" spans="55:55" hidden="1" x14ac:dyDescent="0.2">
      <c r="BC28537" s="6"/>
    </row>
    <row r="28538" spans="55:55" hidden="1" x14ac:dyDescent="0.2">
      <c r="BC28538" s="6"/>
    </row>
    <row r="28539" spans="55:55" hidden="1" x14ac:dyDescent="0.2">
      <c r="BC28539" s="6"/>
    </row>
    <row r="28540" spans="55:55" hidden="1" x14ac:dyDescent="0.2">
      <c r="BC28540" s="6"/>
    </row>
    <row r="28541" spans="55:55" hidden="1" x14ac:dyDescent="0.2">
      <c r="BC28541" s="6"/>
    </row>
    <row r="28542" spans="55:55" hidden="1" x14ac:dyDescent="0.2">
      <c r="BC28542" s="6"/>
    </row>
    <row r="28543" spans="55:55" hidden="1" x14ac:dyDescent="0.2">
      <c r="BC28543" s="6"/>
    </row>
    <row r="28544" spans="55:55" hidden="1" x14ac:dyDescent="0.2">
      <c r="BC28544" s="6"/>
    </row>
    <row r="28545" spans="55:55" hidden="1" x14ac:dyDescent="0.2">
      <c r="BC28545" s="6"/>
    </row>
    <row r="28546" spans="55:55" hidden="1" x14ac:dyDescent="0.2">
      <c r="BC28546" s="6"/>
    </row>
    <row r="28547" spans="55:55" hidden="1" x14ac:dyDescent="0.2">
      <c r="BC28547" s="6"/>
    </row>
    <row r="28548" spans="55:55" hidden="1" x14ac:dyDescent="0.2">
      <c r="BC28548" s="6"/>
    </row>
    <row r="28549" spans="55:55" hidden="1" x14ac:dyDescent="0.2">
      <c r="BC28549" s="6"/>
    </row>
    <row r="28550" spans="55:55" hidden="1" x14ac:dyDescent="0.2">
      <c r="BC28550" s="6"/>
    </row>
    <row r="28551" spans="55:55" hidden="1" x14ac:dyDescent="0.2">
      <c r="BC28551" s="6"/>
    </row>
    <row r="28552" spans="55:55" hidden="1" x14ac:dyDescent="0.2">
      <c r="BC28552" s="6"/>
    </row>
    <row r="28553" spans="55:55" hidden="1" x14ac:dyDescent="0.2">
      <c r="BC28553" s="6"/>
    </row>
    <row r="28554" spans="55:55" hidden="1" x14ac:dyDescent="0.2">
      <c r="BC28554" s="6"/>
    </row>
    <row r="28555" spans="55:55" hidden="1" x14ac:dyDescent="0.2">
      <c r="BC28555" s="6"/>
    </row>
    <row r="28556" spans="55:55" hidden="1" x14ac:dyDescent="0.2">
      <c r="BC28556" s="6"/>
    </row>
    <row r="28557" spans="55:55" hidden="1" x14ac:dyDescent="0.2">
      <c r="BC28557" s="6"/>
    </row>
    <row r="28558" spans="55:55" hidden="1" x14ac:dyDescent="0.2">
      <c r="BC28558" s="6"/>
    </row>
    <row r="28559" spans="55:55" hidden="1" x14ac:dyDescent="0.2">
      <c r="BC28559" s="6"/>
    </row>
    <row r="28560" spans="55:55" hidden="1" x14ac:dyDescent="0.2">
      <c r="BC28560" s="6"/>
    </row>
    <row r="28561" spans="55:55" hidden="1" x14ac:dyDescent="0.2">
      <c r="BC28561" s="6"/>
    </row>
    <row r="28562" spans="55:55" hidden="1" x14ac:dyDescent="0.2">
      <c r="BC28562" s="6"/>
    </row>
    <row r="28563" spans="55:55" hidden="1" x14ac:dyDescent="0.2">
      <c r="BC28563" s="6"/>
    </row>
    <row r="28564" spans="55:55" hidden="1" x14ac:dyDescent="0.2">
      <c r="BC28564" s="6"/>
    </row>
    <row r="28565" spans="55:55" hidden="1" x14ac:dyDescent="0.2">
      <c r="BC28565" s="6"/>
    </row>
    <row r="28566" spans="55:55" hidden="1" x14ac:dyDescent="0.2">
      <c r="BC28566" s="6"/>
    </row>
    <row r="28567" spans="55:55" hidden="1" x14ac:dyDescent="0.2">
      <c r="BC28567" s="6"/>
    </row>
    <row r="28568" spans="55:55" hidden="1" x14ac:dyDescent="0.2">
      <c r="BC28568" s="6"/>
    </row>
    <row r="28569" spans="55:55" hidden="1" x14ac:dyDescent="0.2">
      <c r="BC28569" s="6"/>
    </row>
    <row r="28570" spans="55:55" hidden="1" x14ac:dyDescent="0.2">
      <c r="BC28570" s="6"/>
    </row>
    <row r="28571" spans="55:55" hidden="1" x14ac:dyDescent="0.2">
      <c r="BC28571" s="6"/>
    </row>
    <row r="28572" spans="55:55" hidden="1" x14ac:dyDescent="0.2">
      <c r="BC28572" s="6"/>
    </row>
    <row r="28573" spans="55:55" hidden="1" x14ac:dyDescent="0.2">
      <c r="BC28573" s="6"/>
    </row>
    <row r="28574" spans="55:55" hidden="1" x14ac:dyDescent="0.2">
      <c r="BC28574" s="6"/>
    </row>
    <row r="28575" spans="55:55" hidden="1" x14ac:dyDescent="0.2">
      <c r="BC28575" s="6"/>
    </row>
    <row r="28576" spans="55:55" hidden="1" x14ac:dyDescent="0.2">
      <c r="BC28576" s="6"/>
    </row>
    <row r="28577" spans="55:55" hidden="1" x14ac:dyDescent="0.2">
      <c r="BC28577" s="6"/>
    </row>
    <row r="28578" spans="55:55" hidden="1" x14ac:dyDescent="0.2">
      <c r="BC28578" s="6"/>
    </row>
    <row r="28579" spans="55:55" hidden="1" x14ac:dyDescent="0.2">
      <c r="BC28579" s="6"/>
    </row>
    <row r="28580" spans="55:55" hidden="1" x14ac:dyDescent="0.2">
      <c r="BC28580" s="6"/>
    </row>
    <row r="28581" spans="55:55" hidden="1" x14ac:dyDescent="0.2">
      <c r="BC28581" s="6"/>
    </row>
    <row r="28582" spans="55:55" hidden="1" x14ac:dyDescent="0.2">
      <c r="BC28582" s="6"/>
    </row>
    <row r="28583" spans="55:55" hidden="1" x14ac:dyDescent="0.2">
      <c r="BC28583" s="6"/>
    </row>
    <row r="28584" spans="55:55" hidden="1" x14ac:dyDescent="0.2">
      <c r="BC28584" s="6"/>
    </row>
    <row r="28585" spans="55:55" hidden="1" x14ac:dyDescent="0.2">
      <c r="BC28585" s="6"/>
    </row>
    <row r="28586" spans="55:55" hidden="1" x14ac:dyDescent="0.2">
      <c r="BC28586" s="6"/>
    </row>
    <row r="28587" spans="55:55" hidden="1" x14ac:dyDescent="0.2">
      <c r="BC28587" s="6"/>
    </row>
    <row r="28588" spans="55:55" hidden="1" x14ac:dyDescent="0.2">
      <c r="BC28588" s="6"/>
    </row>
    <row r="28589" spans="55:55" hidden="1" x14ac:dyDescent="0.2">
      <c r="BC28589" s="6"/>
    </row>
    <row r="28590" spans="55:55" hidden="1" x14ac:dyDescent="0.2">
      <c r="BC28590" s="6"/>
    </row>
    <row r="28591" spans="55:55" hidden="1" x14ac:dyDescent="0.2">
      <c r="BC28591" s="6"/>
    </row>
    <row r="28592" spans="55:55" hidden="1" x14ac:dyDescent="0.2">
      <c r="BC28592" s="6"/>
    </row>
    <row r="28593" spans="55:55" hidden="1" x14ac:dyDescent="0.2">
      <c r="BC28593" s="6"/>
    </row>
    <row r="28594" spans="55:55" hidden="1" x14ac:dyDescent="0.2">
      <c r="BC28594" s="6"/>
    </row>
    <row r="28595" spans="55:55" hidden="1" x14ac:dyDescent="0.2">
      <c r="BC28595" s="6"/>
    </row>
    <row r="28596" spans="55:55" hidden="1" x14ac:dyDescent="0.2">
      <c r="BC28596" s="6"/>
    </row>
    <row r="28597" spans="55:55" hidden="1" x14ac:dyDescent="0.2">
      <c r="BC28597" s="6"/>
    </row>
    <row r="28598" spans="55:55" hidden="1" x14ac:dyDescent="0.2">
      <c r="BC28598" s="6"/>
    </row>
    <row r="28599" spans="55:55" hidden="1" x14ac:dyDescent="0.2">
      <c r="BC28599" s="6"/>
    </row>
    <row r="28600" spans="55:55" hidden="1" x14ac:dyDescent="0.2">
      <c r="BC28600" s="6"/>
    </row>
    <row r="28601" spans="55:55" hidden="1" x14ac:dyDescent="0.2">
      <c r="BC28601" s="6"/>
    </row>
    <row r="28602" spans="55:55" hidden="1" x14ac:dyDescent="0.2">
      <c r="BC28602" s="6"/>
    </row>
    <row r="28603" spans="55:55" hidden="1" x14ac:dyDescent="0.2">
      <c r="BC28603" s="6"/>
    </row>
    <row r="28604" spans="55:55" hidden="1" x14ac:dyDescent="0.2">
      <c r="BC28604" s="6"/>
    </row>
    <row r="28605" spans="55:55" hidden="1" x14ac:dyDescent="0.2">
      <c r="BC28605" s="6"/>
    </row>
    <row r="28606" spans="55:55" hidden="1" x14ac:dyDescent="0.2">
      <c r="BC28606" s="6"/>
    </row>
    <row r="28607" spans="55:55" hidden="1" x14ac:dyDescent="0.2">
      <c r="BC28607" s="6"/>
    </row>
    <row r="28608" spans="55:55" hidden="1" x14ac:dyDescent="0.2">
      <c r="BC28608" s="6"/>
    </row>
    <row r="28609" spans="55:55" hidden="1" x14ac:dyDescent="0.2">
      <c r="BC28609" s="6"/>
    </row>
    <row r="28610" spans="55:55" hidden="1" x14ac:dyDescent="0.2">
      <c r="BC28610" s="6"/>
    </row>
    <row r="28611" spans="55:55" hidden="1" x14ac:dyDescent="0.2">
      <c r="BC28611" s="6"/>
    </row>
    <row r="28612" spans="55:55" hidden="1" x14ac:dyDescent="0.2">
      <c r="BC28612" s="6"/>
    </row>
    <row r="28613" spans="55:55" hidden="1" x14ac:dyDescent="0.2">
      <c r="BC28613" s="6"/>
    </row>
    <row r="28614" spans="55:55" hidden="1" x14ac:dyDescent="0.2">
      <c r="BC28614" s="6"/>
    </row>
    <row r="28615" spans="55:55" hidden="1" x14ac:dyDescent="0.2">
      <c r="BC28615" s="6"/>
    </row>
    <row r="28616" spans="55:55" hidden="1" x14ac:dyDescent="0.2">
      <c r="BC28616" s="6"/>
    </row>
    <row r="28617" spans="55:55" hidden="1" x14ac:dyDescent="0.2">
      <c r="BC28617" s="6"/>
    </row>
    <row r="28618" spans="55:55" hidden="1" x14ac:dyDescent="0.2">
      <c r="BC28618" s="6"/>
    </row>
    <row r="28619" spans="55:55" hidden="1" x14ac:dyDescent="0.2">
      <c r="BC28619" s="6"/>
    </row>
    <row r="28620" spans="55:55" hidden="1" x14ac:dyDescent="0.2">
      <c r="BC28620" s="6"/>
    </row>
    <row r="28621" spans="55:55" hidden="1" x14ac:dyDescent="0.2">
      <c r="BC28621" s="6"/>
    </row>
    <row r="28622" spans="55:55" hidden="1" x14ac:dyDescent="0.2">
      <c r="BC28622" s="6"/>
    </row>
    <row r="28623" spans="55:55" hidden="1" x14ac:dyDescent="0.2">
      <c r="BC28623" s="6"/>
    </row>
    <row r="28624" spans="55:55" hidden="1" x14ac:dyDescent="0.2">
      <c r="BC28624" s="6"/>
    </row>
    <row r="28625" spans="55:55" hidden="1" x14ac:dyDescent="0.2">
      <c r="BC28625" s="6"/>
    </row>
    <row r="28626" spans="55:55" hidden="1" x14ac:dyDescent="0.2">
      <c r="BC28626" s="6"/>
    </row>
    <row r="28627" spans="55:55" hidden="1" x14ac:dyDescent="0.2">
      <c r="BC28627" s="6"/>
    </row>
    <row r="28628" spans="55:55" hidden="1" x14ac:dyDescent="0.2">
      <c r="BC28628" s="6"/>
    </row>
    <row r="28629" spans="55:55" hidden="1" x14ac:dyDescent="0.2">
      <c r="BC28629" s="6"/>
    </row>
    <row r="28630" spans="55:55" hidden="1" x14ac:dyDescent="0.2">
      <c r="BC28630" s="6"/>
    </row>
    <row r="28631" spans="55:55" hidden="1" x14ac:dyDescent="0.2">
      <c r="BC28631" s="6"/>
    </row>
    <row r="28632" spans="55:55" hidden="1" x14ac:dyDescent="0.2">
      <c r="BC28632" s="6"/>
    </row>
    <row r="28633" spans="55:55" hidden="1" x14ac:dyDescent="0.2">
      <c r="BC28633" s="6"/>
    </row>
    <row r="28634" spans="55:55" hidden="1" x14ac:dyDescent="0.2">
      <c r="BC28634" s="6"/>
    </row>
    <row r="28635" spans="55:55" hidden="1" x14ac:dyDescent="0.2">
      <c r="BC28635" s="6"/>
    </row>
    <row r="28636" spans="55:55" hidden="1" x14ac:dyDescent="0.2">
      <c r="BC28636" s="6"/>
    </row>
    <row r="28637" spans="55:55" hidden="1" x14ac:dyDescent="0.2">
      <c r="BC28637" s="6"/>
    </row>
    <row r="28638" spans="55:55" hidden="1" x14ac:dyDescent="0.2">
      <c r="BC28638" s="6"/>
    </row>
    <row r="28639" spans="55:55" hidden="1" x14ac:dyDescent="0.2">
      <c r="BC28639" s="6"/>
    </row>
    <row r="28640" spans="55:55" hidden="1" x14ac:dyDescent="0.2">
      <c r="BC28640" s="6"/>
    </row>
    <row r="28641" spans="55:55" hidden="1" x14ac:dyDescent="0.2">
      <c r="BC28641" s="6"/>
    </row>
    <row r="28642" spans="55:55" hidden="1" x14ac:dyDescent="0.2">
      <c r="BC28642" s="6"/>
    </row>
    <row r="28643" spans="55:55" hidden="1" x14ac:dyDescent="0.2">
      <c r="BC28643" s="6"/>
    </row>
    <row r="28644" spans="55:55" hidden="1" x14ac:dyDescent="0.2">
      <c r="BC28644" s="6"/>
    </row>
    <row r="28645" spans="55:55" hidden="1" x14ac:dyDescent="0.2">
      <c r="BC28645" s="6"/>
    </row>
    <row r="28646" spans="55:55" hidden="1" x14ac:dyDescent="0.2">
      <c r="BC28646" s="6"/>
    </row>
    <row r="28647" spans="55:55" hidden="1" x14ac:dyDescent="0.2">
      <c r="BC28647" s="6"/>
    </row>
    <row r="28648" spans="55:55" hidden="1" x14ac:dyDescent="0.2">
      <c r="BC28648" s="6"/>
    </row>
    <row r="28649" spans="55:55" hidden="1" x14ac:dyDescent="0.2">
      <c r="BC28649" s="6"/>
    </row>
    <row r="28650" spans="55:55" hidden="1" x14ac:dyDescent="0.2">
      <c r="BC28650" s="6"/>
    </row>
    <row r="28651" spans="55:55" hidden="1" x14ac:dyDescent="0.2">
      <c r="BC28651" s="6"/>
    </row>
    <row r="28652" spans="55:55" hidden="1" x14ac:dyDescent="0.2">
      <c r="BC28652" s="6"/>
    </row>
    <row r="28653" spans="55:55" hidden="1" x14ac:dyDescent="0.2">
      <c r="BC28653" s="6"/>
    </row>
    <row r="28654" spans="55:55" hidden="1" x14ac:dyDescent="0.2">
      <c r="BC28654" s="6"/>
    </row>
    <row r="28655" spans="55:55" hidden="1" x14ac:dyDescent="0.2">
      <c r="BC28655" s="6"/>
    </row>
    <row r="28656" spans="55:55" hidden="1" x14ac:dyDescent="0.2">
      <c r="BC28656" s="6"/>
    </row>
    <row r="28657" spans="55:55" hidden="1" x14ac:dyDescent="0.2">
      <c r="BC28657" s="6"/>
    </row>
    <row r="28658" spans="55:55" hidden="1" x14ac:dyDescent="0.2">
      <c r="BC28658" s="6"/>
    </row>
    <row r="28659" spans="55:55" hidden="1" x14ac:dyDescent="0.2">
      <c r="BC28659" s="6"/>
    </row>
    <row r="28660" spans="55:55" hidden="1" x14ac:dyDescent="0.2">
      <c r="BC28660" s="6"/>
    </row>
    <row r="28661" spans="55:55" hidden="1" x14ac:dyDescent="0.2">
      <c r="BC28661" s="6"/>
    </row>
    <row r="28662" spans="55:55" hidden="1" x14ac:dyDescent="0.2">
      <c r="BC28662" s="6"/>
    </row>
    <row r="28663" spans="55:55" hidden="1" x14ac:dyDescent="0.2">
      <c r="BC28663" s="6"/>
    </row>
    <row r="28664" spans="55:55" hidden="1" x14ac:dyDescent="0.2">
      <c r="BC28664" s="6"/>
    </row>
    <row r="28665" spans="55:55" hidden="1" x14ac:dyDescent="0.2">
      <c r="BC28665" s="6"/>
    </row>
    <row r="28666" spans="55:55" hidden="1" x14ac:dyDescent="0.2">
      <c r="BC28666" s="6"/>
    </row>
    <row r="28667" spans="55:55" hidden="1" x14ac:dyDescent="0.2">
      <c r="BC28667" s="6"/>
    </row>
    <row r="28668" spans="55:55" hidden="1" x14ac:dyDescent="0.2">
      <c r="BC28668" s="6"/>
    </row>
    <row r="28669" spans="55:55" hidden="1" x14ac:dyDescent="0.2">
      <c r="BC28669" s="6"/>
    </row>
    <row r="28670" spans="55:55" hidden="1" x14ac:dyDescent="0.2">
      <c r="BC28670" s="6"/>
    </row>
    <row r="28671" spans="55:55" hidden="1" x14ac:dyDescent="0.2">
      <c r="BC28671" s="6"/>
    </row>
    <row r="28672" spans="55:55" hidden="1" x14ac:dyDescent="0.2">
      <c r="BC28672" s="6"/>
    </row>
    <row r="28673" spans="55:55" hidden="1" x14ac:dyDescent="0.2">
      <c r="BC28673" s="6"/>
    </row>
    <row r="28674" spans="55:55" hidden="1" x14ac:dyDescent="0.2">
      <c r="BC28674" s="6"/>
    </row>
    <row r="28675" spans="55:55" hidden="1" x14ac:dyDescent="0.2">
      <c r="BC28675" s="6"/>
    </row>
    <row r="28676" spans="55:55" hidden="1" x14ac:dyDescent="0.2">
      <c r="BC28676" s="6"/>
    </row>
    <row r="28677" spans="55:55" hidden="1" x14ac:dyDescent="0.2">
      <c r="BC28677" s="6"/>
    </row>
    <row r="28678" spans="55:55" hidden="1" x14ac:dyDescent="0.2">
      <c r="BC28678" s="6"/>
    </row>
    <row r="28679" spans="55:55" hidden="1" x14ac:dyDescent="0.2">
      <c r="BC28679" s="6"/>
    </row>
    <row r="28680" spans="55:55" hidden="1" x14ac:dyDescent="0.2">
      <c r="BC28680" s="6"/>
    </row>
    <row r="28681" spans="55:55" hidden="1" x14ac:dyDescent="0.2">
      <c r="BC28681" s="6"/>
    </row>
    <row r="28682" spans="55:55" hidden="1" x14ac:dyDescent="0.2">
      <c r="BC28682" s="6"/>
    </row>
    <row r="28683" spans="55:55" hidden="1" x14ac:dyDescent="0.2">
      <c r="BC28683" s="6"/>
    </row>
    <row r="28684" spans="55:55" hidden="1" x14ac:dyDescent="0.2">
      <c r="BC28684" s="6"/>
    </row>
    <row r="28685" spans="55:55" hidden="1" x14ac:dyDescent="0.2">
      <c r="BC28685" s="6"/>
    </row>
    <row r="28686" spans="55:55" hidden="1" x14ac:dyDescent="0.2">
      <c r="BC28686" s="6"/>
    </row>
    <row r="28687" spans="55:55" hidden="1" x14ac:dyDescent="0.2">
      <c r="BC28687" s="6"/>
    </row>
    <row r="28688" spans="55:55" hidden="1" x14ac:dyDescent="0.2">
      <c r="BC28688" s="6"/>
    </row>
    <row r="28689" spans="55:55" hidden="1" x14ac:dyDescent="0.2">
      <c r="BC28689" s="6"/>
    </row>
    <row r="28690" spans="55:55" hidden="1" x14ac:dyDescent="0.2">
      <c r="BC28690" s="6"/>
    </row>
    <row r="28691" spans="55:55" hidden="1" x14ac:dyDescent="0.2">
      <c r="BC28691" s="6"/>
    </row>
    <row r="28692" spans="55:55" hidden="1" x14ac:dyDescent="0.2">
      <c r="BC28692" s="6"/>
    </row>
    <row r="28693" spans="55:55" hidden="1" x14ac:dyDescent="0.2">
      <c r="BC28693" s="6"/>
    </row>
    <row r="28694" spans="55:55" hidden="1" x14ac:dyDescent="0.2">
      <c r="BC28694" s="6"/>
    </row>
    <row r="28695" spans="55:55" hidden="1" x14ac:dyDescent="0.2">
      <c r="BC28695" s="6"/>
    </row>
    <row r="28696" spans="55:55" hidden="1" x14ac:dyDescent="0.2">
      <c r="BC28696" s="6"/>
    </row>
    <row r="28697" spans="55:55" hidden="1" x14ac:dyDescent="0.2">
      <c r="BC28697" s="6"/>
    </row>
    <row r="28698" spans="55:55" hidden="1" x14ac:dyDescent="0.2">
      <c r="BC28698" s="6"/>
    </row>
    <row r="28699" spans="55:55" hidden="1" x14ac:dyDescent="0.2">
      <c r="BC28699" s="6"/>
    </row>
    <row r="28700" spans="55:55" hidden="1" x14ac:dyDescent="0.2">
      <c r="BC28700" s="6"/>
    </row>
    <row r="28701" spans="55:55" hidden="1" x14ac:dyDescent="0.2">
      <c r="BC28701" s="6"/>
    </row>
    <row r="28702" spans="55:55" hidden="1" x14ac:dyDescent="0.2">
      <c r="BC28702" s="6"/>
    </row>
    <row r="28703" spans="55:55" hidden="1" x14ac:dyDescent="0.2">
      <c r="BC28703" s="6"/>
    </row>
    <row r="28704" spans="55:55" hidden="1" x14ac:dyDescent="0.2">
      <c r="BC28704" s="6"/>
    </row>
    <row r="28705" spans="55:55" hidden="1" x14ac:dyDescent="0.2">
      <c r="BC28705" s="6"/>
    </row>
    <row r="28706" spans="55:55" hidden="1" x14ac:dyDescent="0.2">
      <c r="BC28706" s="6"/>
    </row>
    <row r="28707" spans="55:55" hidden="1" x14ac:dyDescent="0.2">
      <c r="BC28707" s="6"/>
    </row>
    <row r="28708" spans="55:55" hidden="1" x14ac:dyDescent="0.2">
      <c r="BC28708" s="6"/>
    </row>
    <row r="28709" spans="55:55" hidden="1" x14ac:dyDescent="0.2">
      <c r="BC28709" s="6"/>
    </row>
    <row r="28710" spans="55:55" hidden="1" x14ac:dyDescent="0.2">
      <c r="BC28710" s="6"/>
    </row>
    <row r="28711" spans="55:55" hidden="1" x14ac:dyDescent="0.2">
      <c r="BC28711" s="6"/>
    </row>
    <row r="28712" spans="55:55" hidden="1" x14ac:dyDescent="0.2">
      <c r="BC28712" s="6"/>
    </row>
    <row r="28713" spans="55:55" hidden="1" x14ac:dyDescent="0.2">
      <c r="BC28713" s="6"/>
    </row>
    <row r="28714" spans="55:55" hidden="1" x14ac:dyDescent="0.2">
      <c r="BC28714" s="6"/>
    </row>
    <row r="28715" spans="55:55" hidden="1" x14ac:dyDescent="0.2">
      <c r="BC28715" s="6"/>
    </row>
    <row r="28716" spans="55:55" hidden="1" x14ac:dyDescent="0.2">
      <c r="BC28716" s="6"/>
    </row>
    <row r="28717" spans="55:55" hidden="1" x14ac:dyDescent="0.2">
      <c r="BC28717" s="6"/>
    </row>
    <row r="28718" spans="55:55" hidden="1" x14ac:dyDescent="0.2">
      <c r="BC28718" s="6"/>
    </row>
    <row r="28719" spans="55:55" hidden="1" x14ac:dyDescent="0.2">
      <c r="BC28719" s="6"/>
    </row>
    <row r="28720" spans="55:55" hidden="1" x14ac:dyDescent="0.2">
      <c r="BC28720" s="6"/>
    </row>
    <row r="28721" spans="55:55" hidden="1" x14ac:dyDescent="0.2">
      <c r="BC28721" s="6"/>
    </row>
    <row r="28722" spans="55:55" hidden="1" x14ac:dyDescent="0.2">
      <c r="BC28722" s="6"/>
    </row>
    <row r="28723" spans="55:55" hidden="1" x14ac:dyDescent="0.2">
      <c r="BC28723" s="6"/>
    </row>
    <row r="28724" spans="55:55" hidden="1" x14ac:dyDescent="0.2">
      <c r="BC28724" s="6"/>
    </row>
    <row r="28725" spans="55:55" hidden="1" x14ac:dyDescent="0.2">
      <c r="BC28725" s="6"/>
    </row>
    <row r="28726" spans="55:55" hidden="1" x14ac:dyDescent="0.2">
      <c r="BC28726" s="6"/>
    </row>
    <row r="28727" spans="55:55" hidden="1" x14ac:dyDescent="0.2">
      <c r="BC28727" s="6"/>
    </row>
    <row r="28728" spans="55:55" hidden="1" x14ac:dyDescent="0.2">
      <c r="BC28728" s="6"/>
    </row>
    <row r="28729" spans="55:55" hidden="1" x14ac:dyDescent="0.2">
      <c r="BC28729" s="6"/>
    </row>
    <row r="28730" spans="55:55" hidden="1" x14ac:dyDescent="0.2">
      <c r="BC28730" s="6"/>
    </row>
    <row r="28731" spans="55:55" hidden="1" x14ac:dyDescent="0.2">
      <c r="BC28731" s="6"/>
    </row>
    <row r="28732" spans="55:55" hidden="1" x14ac:dyDescent="0.2">
      <c r="BC28732" s="6"/>
    </row>
    <row r="28733" spans="55:55" hidden="1" x14ac:dyDescent="0.2">
      <c r="BC28733" s="6"/>
    </row>
    <row r="28734" spans="55:55" hidden="1" x14ac:dyDescent="0.2">
      <c r="BC28734" s="6"/>
    </row>
    <row r="28735" spans="55:55" hidden="1" x14ac:dyDescent="0.2">
      <c r="BC28735" s="6"/>
    </row>
    <row r="28736" spans="55:55" hidden="1" x14ac:dyDescent="0.2">
      <c r="BC28736" s="6"/>
    </row>
    <row r="28737" spans="55:55" hidden="1" x14ac:dyDescent="0.2">
      <c r="BC28737" s="6"/>
    </row>
    <row r="28738" spans="55:55" hidden="1" x14ac:dyDescent="0.2">
      <c r="BC28738" s="6"/>
    </row>
    <row r="28739" spans="55:55" hidden="1" x14ac:dyDescent="0.2">
      <c r="BC28739" s="6"/>
    </row>
    <row r="28740" spans="55:55" hidden="1" x14ac:dyDescent="0.2">
      <c r="BC28740" s="6"/>
    </row>
    <row r="28741" spans="55:55" hidden="1" x14ac:dyDescent="0.2">
      <c r="BC28741" s="6"/>
    </row>
    <row r="28742" spans="55:55" hidden="1" x14ac:dyDescent="0.2">
      <c r="BC28742" s="6"/>
    </row>
    <row r="28743" spans="55:55" hidden="1" x14ac:dyDescent="0.2">
      <c r="BC28743" s="6"/>
    </row>
    <row r="28744" spans="55:55" hidden="1" x14ac:dyDescent="0.2">
      <c r="BC28744" s="6"/>
    </row>
    <row r="28745" spans="55:55" hidden="1" x14ac:dyDescent="0.2">
      <c r="BC28745" s="6"/>
    </row>
    <row r="28746" spans="55:55" hidden="1" x14ac:dyDescent="0.2">
      <c r="BC28746" s="6"/>
    </row>
    <row r="28747" spans="55:55" hidden="1" x14ac:dyDescent="0.2">
      <c r="BC28747" s="6"/>
    </row>
    <row r="28748" spans="55:55" hidden="1" x14ac:dyDescent="0.2">
      <c r="BC28748" s="6"/>
    </row>
    <row r="28749" spans="55:55" hidden="1" x14ac:dyDescent="0.2">
      <c r="BC28749" s="6"/>
    </row>
    <row r="28750" spans="55:55" hidden="1" x14ac:dyDescent="0.2">
      <c r="BC28750" s="6"/>
    </row>
    <row r="28751" spans="55:55" hidden="1" x14ac:dyDescent="0.2">
      <c r="BC28751" s="6"/>
    </row>
    <row r="28752" spans="55:55" hidden="1" x14ac:dyDescent="0.2">
      <c r="BC28752" s="6"/>
    </row>
    <row r="28753" spans="55:55" hidden="1" x14ac:dyDescent="0.2">
      <c r="BC28753" s="6"/>
    </row>
    <row r="28754" spans="55:55" hidden="1" x14ac:dyDescent="0.2">
      <c r="BC28754" s="6"/>
    </row>
    <row r="28755" spans="55:55" hidden="1" x14ac:dyDescent="0.2">
      <c r="BC28755" s="6"/>
    </row>
    <row r="28756" spans="55:55" hidden="1" x14ac:dyDescent="0.2">
      <c r="BC28756" s="6"/>
    </row>
    <row r="28757" spans="55:55" hidden="1" x14ac:dyDescent="0.2">
      <c r="BC28757" s="6"/>
    </row>
    <row r="28758" spans="55:55" hidden="1" x14ac:dyDescent="0.2">
      <c r="BC28758" s="6"/>
    </row>
    <row r="28759" spans="55:55" hidden="1" x14ac:dyDescent="0.2">
      <c r="BC28759" s="6"/>
    </row>
    <row r="28760" spans="55:55" hidden="1" x14ac:dyDescent="0.2">
      <c r="BC28760" s="6"/>
    </row>
    <row r="28761" spans="55:55" hidden="1" x14ac:dyDescent="0.2">
      <c r="BC28761" s="6"/>
    </row>
    <row r="28762" spans="55:55" hidden="1" x14ac:dyDescent="0.2">
      <c r="BC28762" s="6"/>
    </row>
    <row r="28763" spans="55:55" hidden="1" x14ac:dyDescent="0.2">
      <c r="BC28763" s="6"/>
    </row>
    <row r="28764" spans="55:55" hidden="1" x14ac:dyDescent="0.2">
      <c r="BC28764" s="6"/>
    </row>
    <row r="28765" spans="55:55" hidden="1" x14ac:dyDescent="0.2">
      <c r="BC28765" s="6"/>
    </row>
    <row r="28766" spans="55:55" hidden="1" x14ac:dyDescent="0.2">
      <c r="BC28766" s="6"/>
    </row>
    <row r="28767" spans="55:55" hidden="1" x14ac:dyDescent="0.2">
      <c r="BC28767" s="6"/>
    </row>
    <row r="28768" spans="55:55" hidden="1" x14ac:dyDescent="0.2">
      <c r="BC28768" s="6"/>
    </row>
    <row r="28769" spans="55:55" hidden="1" x14ac:dyDescent="0.2">
      <c r="BC28769" s="6"/>
    </row>
    <row r="28770" spans="55:55" hidden="1" x14ac:dyDescent="0.2">
      <c r="BC28770" s="6"/>
    </row>
    <row r="28771" spans="55:55" hidden="1" x14ac:dyDescent="0.2">
      <c r="BC28771" s="6"/>
    </row>
    <row r="28772" spans="55:55" hidden="1" x14ac:dyDescent="0.2">
      <c r="BC28772" s="6"/>
    </row>
    <row r="28773" spans="55:55" hidden="1" x14ac:dyDescent="0.2">
      <c r="BC28773" s="6"/>
    </row>
    <row r="28774" spans="55:55" hidden="1" x14ac:dyDescent="0.2">
      <c r="BC28774" s="6"/>
    </row>
    <row r="28775" spans="55:55" hidden="1" x14ac:dyDescent="0.2">
      <c r="BC28775" s="6"/>
    </row>
    <row r="28776" spans="55:55" hidden="1" x14ac:dyDescent="0.2">
      <c r="BC28776" s="6"/>
    </row>
    <row r="28777" spans="55:55" hidden="1" x14ac:dyDescent="0.2">
      <c r="BC28777" s="6"/>
    </row>
    <row r="28778" spans="55:55" hidden="1" x14ac:dyDescent="0.2">
      <c r="BC28778" s="6"/>
    </row>
    <row r="28779" spans="55:55" hidden="1" x14ac:dyDescent="0.2">
      <c r="BC28779" s="6"/>
    </row>
    <row r="28780" spans="55:55" hidden="1" x14ac:dyDescent="0.2">
      <c r="BC28780" s="6"/>
    </row>
    <row r="28781" spans="55:55" hidden="1" x14ac:dyDescent="0.2">
      <c r="BC28781" s="6"/>
    </row>
    <row r="28782" spans="55:55" hidden="1" x14ac:dyDescent="0.2">
      <c r="BC28782" s="6"/>
    </row>
    <row r="28783" spans="55:55" hidden="1" x14ac:dyDescent="0.2">
      <c r="BC28783" s="6"/>
    </row>
    <row r="28784" spans="55:55" hidden="1" x14ac:dyDescent="0.2">
      <c r="BC28784" s="6"/>
    </row>
    <row r="28785" spans="55:55" hidden="1" x14ac:dyDescent="0.2">
      <c r="BC28785" s="6"/>
    </row>
    <row r="28786" spans="55:55" hidden="1" x14ac:dyDescent="0.2">
      <c r="BC28786" s="6"/>
    </row>
    <row r="28787" spans="55:55" hidden="1" x14ac:dyDescent="0.2">
      <c r="BC28787" s="6"/>
    </row>
    <row r="28788" spans="55:55" hidden="1" x14ac:dyDescent="0.2">
      <c r="BC28788" s="6"/>
    </row>
    <row r="28789" spans="55:55" hidden="1" x14ac:dyDescent="0.2">
      <c r="BC28789" s="6"/>
    </row>
    <row r="28790" spans="55:55" hidden="1" x14ac:dyDescent="0.2">
      <c r="BC28790" s="6"/>
    </row>
    <row r="28791" spans="55:55" hidden="1" x14ac:dyDescent="0.2">
      <c r="BC28791" s="6"/>
    </row>
    <row r="28792" spans="55:55" hidden="1" x14ac:dyDescent="0.2">
      <c r="BC28792" s="6"/>
    </row>
    <row r="28793" spans="55:55" hidden="1" x14ac:dyDescent="0.2">
      <c r="BC28793" s="6"/>
    </row>
    <row r="28794" spans="55:55" hidden="1" x14ac:dyDescent="0.2">
      <c r="BC28794" s="6"/>
    </row>
    <row r="28795" spans="55:55" hidden="1" x14ac:dyDescent="0.2">
      <c r="BC28795" s="6"/>
    </row>
    <row r="28796" spans="55:55" hidden="1" x14ac:dyDescent="0.2">
      <c r="BC28796" s="6"/>
    </row>
    <row r="28797" spans="55:55" hidden="1" x14ac:dyDescent="0.2">
      <c r="BC28797" s="6"/>
    </row>
    <row r="28798" spans="55:55" hidden="1" x14ac:dyDescent="0.2">
      <c r="BC28798" s="6"/>
    </row>
    <row r="28799" spans="55:55" hidden="1" x14ac:dyDescent="0.2">
      <c r="BC28799" s="6"/>
    </row>
    <row r="28800" spans="55:55" hidden="1" x14ac:dyDescent="0.2">
      <c r="BC28800" s="6"/>
    </row>
    <row r="28801" spans="55:55" hidden="1" x14ac:dyDescent="0.2">
      <c r="BC28801" s="6"/>
    </row>
    <row r="28802" spans="55:55" hidden="1" x14ac:dyDescent="0.2">
      <c r="BC28802" s="6"/>
    </row>
    <row r="28803" spans="55:55" hidden="1" x14ac:dyDescent="0.2">
      <c r="BC28803" s="6"/>
    </row>
    <row r="28804" spans="55:55" hidden="1" x14ac:dyDescent="0.2">
      <c r="BC28804" s="6"/>
    </row>
    <row r="28805" spans="55:55" hidden="1" x14ac:dyDescent="0.2">
      <c r="BC28805" s="6"/>
    </row>
    <row r="28806" spans="55:55" hidden="1" x14ac:dyDescent="0.2">
      <c r="BC28806" s="6"/>
    </row>
    <row r="28807" spans="55:55" hidden="1" x14ac:dyDescent="0.2">
      <c r="BC28807" s="6"/>
    </row>
    <row r="28808" spans="55:55" hidden="1" x14ac:dyDescent="0.2">
      <c r="BC28808" s="6"/>
    </row>
    <row r="28809" spans="55:55" hidden="1" x14ac:dyDescent="0.2">
      <c r="BC28809" s="6"/>
    </row>
    <row r="28810" spans="55:55" hidden="1" x14ac:dyDescent="0.2">
      <c r="BC28810" s="6"/>
    </row>
    <row r="28811" spans="55:55" hidden="1" x14ac:dyDescent="0.2">
      <c r="BC28811" s="6"/>
    </row>
    <row r="28812" spans="55:55" hidden="1" x14ac:dyDescent="0.2">
      <c r="BC28812" s="6"/>
    </row>
    <row r="28813" spans="55:55" hidden="1" x14ac:dyDescent="0.2">
      <c r="BC28813" s="6"/>
    </row>
    <row r="28814" spans="55:55" hidden="1" x14ac:dyDescent="0.2">
      <c r="BC28814" s="6"/>
    </row>
    <row r="28815" spans="55:55" hidden="1" x14ac:dyDescent="0.2">
      <c r="BC28815" s="6"/>
    </row>
    <row r="28816" spans="55:55" hidden="1" x14ac:dyDescent="0.2">
      <c r="BC28816" s="6"/>
    </row>
    <row r="28817" spans="55:55" hidden="1" x14ac:dyDescent="0.2">
      <c r="BC28817" s="6"/>
    </row>
    <row r="28818" spans="55:55" hidden="1" x14ac:dyDescent="0.2">
      <c r="BC28818" s="6"/>
    </row>
    <row r="28819" spans="55:55" hidden="1" x14ac:dyDescent="0.2">
      <c r="BC28819" s="6"/>
    </row>
    <row r="28820" spans="55:55" hidden="1" x14ac:dyDescent="0.2">
      <c r="BC28820" s="6"/>
    </row>
    <row r="28821" spans="55:55" hidden="1" x14ac:dyDescent="0.2">
      <c r="BC28821" s="6"/>
    </row>
    <row r="28822" spans="55:55" hidden="1" x14ac:dyDescent="0.2">
      <c r="BC28822" s="6"/>
    </row>
    <row r="28823" spans="55:55" hidden="1" x14ac:dyDescent="0.2">
      <c r="BC28823" s="6"/>
    </row>
    <row r="28824" spans="55:55" hidden="1" x14ac:dyDescent="0.2">
      <c r="BC28824" s="6"/>
    </row>
    <row r="28825" spans="55:55" hidden="1" x14ac:dyDescent="0.2">
      <c r="BC28825" s="6"/>
    </row>
    <row r="28826" spans="55:55" hidden="1" x14ac:dyDescent="0.2">
      <c r="BC28826" s="6"/>
    </row>
    <row r="28827" spans="55:55" hidden="1" x14ac:dyDescent="0.2">
      <c r="BC28827" s="6"/>
    </row>
    <row r="28828" spans="55:55" hidden="1" x14ac:dyDescent="0.2">
      <c r="BC28828" s="6"/>
    </row>
    <row r="28829" spans="55:55" hidden="1" x14ac:dyDescent="0.2">
      <c r="BC28829" s="6"/>
    </row>
    <row r="28830" spans="55:55" hidden="1" x14ac:dyDescent="0.2">
      <c r="BC28830" s="6"/>
    </row>
    <row r="28831" spans="55:55" hidden="1" x14ac:dyDescent="0.2">
      <c r="BC28831" s="6"/>
    </row>
    <row r="28832" spans="55:55" hidden="1" x14ac:dyDescent="0.2">
      <c r="BC28832" s="6"/>
    </row>
    <row r="28833" spans="55:55" hidden="1" x14ac:dyDescent="0.2">
      <c r="BC28833" s="6"/>
    </row>
    <row r="28834" spans="55:55" hidden="1" x14ac:dyDescent="0.2">
      <c r="BC28834" s="6"/>
    </row>
    <row r="28835" spans="55:55" hidden="1" x14ac:dyDescent="0.2">
      <c r="BC28835" s="6"/>
    </row>
    <row r="28836" spans="55:55" hidden="1" x14ac:dyDescent="0.2">
      <c r="BC28836" s="6"/>
    </row>
    <row r="28837" spans="55:55" hidden="1" x14ac:dyDescent="0.2">
      <c r="BC28837" s="6"/>
    </row>
    <row r="28838" spans="55:55" hidden="1" x14ac:dyDescent="0.2">
      <c r="BC28838" s="6"/>
    </row>
    <row r="28839" spans="55:55" hidden="1" x14ac:dyDescent="0.2">
      <c r="BC28839" s="6"/>
    </row>
    <row r="28840" spans="55:55" hidden="1" x14ac:dyDescent="0.2">
      <c r="BC28840" s="6"/>
    </row>
    <row r="28841" spans="55:55" hidden="1" x14ac:dyDescent="0.2">
      <c r="BC28841" s="6"/>
    </row>
    <row r="28842" spans="55:55" hidden="1" x14ac:dyDescent="0.2">
      <c r="BC28842" s="6"/>
    </row>
    <row r="28843" spans="55:55" hidden="1" x14ac:dyDescent="0.2">
      <c r="BC28843" s="6"/>
    </row>
    <row r="28844" spans="55:55" hidden="1" x14ac:dyDescent="0.2">
      <c r="BC28844" s="6"/>
    </row>
    <row r="28845" spans="55:55" hidden="1" x14ac:dyDescent="0.2">
      <c r="BC28845" s="6"/>
    </row>
    <row r="28846" spans="55:55" hidden="1" x14ac:dyDescent="0.2">
      <c r="BC28846" s="6"/>
    </row>
    <row r="28847" spans="55:55" hidden="1" x14ac:dyDescent="0.2">
      <c r="BC28847" s="6"/>
    </row>
    <row r="28848" spans="55:55" hidden="1" x14ac:dyDescent="0.2">
      <c r="BC28848" s="6"/>
    </row>
    <row r="28849" spans="55:55" hidden="1" x14ac:dyDescent="0.2">
      <c r="BC28849" s="6"/>
    </row>
    <row r="28850" spans="55:55" hidden="1" x14ac:dyDescent="0.2">
      <c r="BC28850" s="6"/>
    </row>
    <row r="28851" spans="55:55" hidden="1" x14ac:dyDescent="0.2">
      <c r="BC28851" s="6"/>
    </row>
    <row r="28852" spans="55:55" hidden="1" x14ac:dyDescent="0.2">
      <c r="BC28852" s="6"/>
    </row>
    <row r="28853" spans="55:55" hidden="1" x14ac:dyDescent="0.2">
      <c r="BC28853" s="6"/>
    </row>
    <row r="28854" spans="55:55" hidden="1" x14ac:dyDescent="0.2">
      <c r="BC28854" s="6"/>
    </row>
    <row r="28855" spans="55:55" hidden="1" x14ac:dyDescent="0.2">
      <c r="BC28855" s="6"/>
    </row>
    <row r="28856" spans="55:55" hidden="1" x14ac:dyDescent="0.2">
      <c r="BC28856" s="6"/>
    </row>
    <row r="28857" spans="55:55" hidden="1" x14ac:dyDescent="0.2">
      <c r="BC28857" s="6"/>
    </row>
    <row r="28858" spans="55:55" hidden="1" x14ac:dyDescent="0.2">
      <c r="BC28858" s="6"/>
    </row>
    <row r="28859" spans="55:55" hidden="1" x14ac:dyDescent="0.2">
      <c r="BC28859" s="6"/>
    </row>
    <row r="28860" spans="55:55" hidden="1" x14ac:dyDescent="0.2">
      <c r="BC28860" s="6"/>
    </row>
    <row r="28861" spans="55:55" hidden="1" x14ac:dyDescent="0.2">
      <c r="BC28861" s="6"/>
    </row>
    <row r="28862" spans="55:55" hidden="1" x14ac:dyDescent="0.2">
      <c r="BC28862" s="6"/>
    </row>
    <row r="28863" spans="55:55" hidden="1" x14ac:dyDescent="0.2">
      <c r="BC28863" s="6"/>
    </row>
    <row r="28864" spans="55:55" hidden="1" x14ac:dyDescent="0.2">
      <c r="BC28864" s="6"/>
    </row>
    <row r="28865" spans="55:55" hidden="1" x14ac:dyDescent="0.2">
      <c r="BC28865" s="6"/>
    </row>
    <row r="28866" spans="55:55" hidden="1" x14ac:dyDescent="0.2">
      <c r="BC28866" s="6"/>
    </row>
    <row r="28867" spans="55:55" hidden="1" x14ac:dyDescent="0.2">
      <c r="BC28867" s="6"/>
    </row>
    <row r="28868" spans="55:55" hidden="1" x14ac:dyDescent="0.2">
      <c r="BC28868" s="6"/>
    </row>
    <row r="28869" spans="55:55" hidden="1" x14ac:dyDescent="0.2">
      <c r="BC28869" s="6"/>
    </row>
    <row r="28870" spans="55:55" hidden="1" x14ac:dyDescent="0.2">
      <c r="BC28870" s="6"/>
    </row>
    <row r="28871" spans="55:55" hidden="1" x14ac:dyDescent="0.2">
      <c r="BC28871" s="6"/>
    </row>
    <row r="28872" spans="55:55" hidden="1" x14ac:dyDescent="0.2">
      <c r="BC28872" s="6"/>
    </row>
    <row r="28873" spans="55:55" hidden="1" x14ac:dyDescent="0.2">
      <c r="BC28873" s="6"/>
    </row>
    <row r="28874" spans="55:55" hidden="1" x14ac:dyDescent="0.2">
      <c r="BC28874" s="6"/>
    </row>
    <row r="28875" spans="55:55" hidden="1" x14ac:dyDescent="0.2">
      <c r="BC28875" s="6"/>
    </row>
    <row r="28876" spans="55:55" hidden="1" x14ac:dyDescent="0.2">
      <c r="BC28876" s="6"/>
    </row>
    <row r="28877" spans="55:55" hidden="1" x14ac:dyDescent="0.2">
      <c r="BC28877" s="6"/>
    </row>
    <row r="28878" spans="55:55" hidden="1" x14ac:dyDescent="0.2">
      <c r="BC28878" s="6"/>
    </row>
    <row r="28879" spans="55:55" hidden="1" x14ac:dyDescent="0.2">
      <c r="BC28879" s="6"/>
    </row>
    <row r="28880" spans="55:55" hidden="1" x14ac:dyDescent="0.2">
      <c r="BC28880" s="6"/>
    </row>
    <row r="28881" spans="55:55" hidden="1" x14ac:dyDescent="0.2">
      <c r="BC28881" s="6"/>
    </row>
    <row r="28882" spans="55:55" hidden="1" x14ac:dyDescent="0.2">
      <c r="BC28882" s="6"/>
    </row>
    <row r="28883" spans="55:55" hidden="1" x14ac:dyDescent="0.2">
      <c r="BC28883" s="6"/>
    </row>
    <row r="28884" spans="55:55" hidden="1" x14ac:dyDescent="0.2">
      <c r="BC28884" s="6"/>
    </row>
    <row r="28885" spans="55:55" hidden="1" x14ac:dyDescent="0.2">
      <c r="BC28885" s="6"/>
    </row>
    <row r="28886" spans="55:55" hidden="1" x14ac:dyDescent="0.2">
      <c r="BC28886" s="6"/>
    </row>
    <row r="28887" spans="55:55" hidden="1" x14ac:dyDescent="0.2">
      <c r="BC28887" s="6"/>
    </row>
    <row r="28888" spans="55:55" hidden="1" x14ac:dyDescent="0.2">
      <c r="BC28888" s="6"/>
    </row>
    <row r="28889" spans="55:55" hidden="1" x14ac:dyDescent="0.2">
      <c r="BC28889" s="6"/>
    </row>
    <row r="28890" spans="55:55" hidden="1" x14ac:dyDescent="0.2">
      <c r="BC28890" s="6"/>
    </row>
    <row r="28891" spans="55:55" hidden="1" x14ac:dyDescent="0.2">
      <c r="BC28891" s="6"/>
    </row>
    <row r="28892" spans="55:55" hidden="1" x14ac:dyDescent="0.2">
      <c r="BC28892" s="6"/>
    </row>
    <row r="28893" spans="55:55" hidden="1" x14ac:dyDescent="0.2">
      <c r="BC28893" s="6"/>
    </row>
    <row r="28894" spans="55:55" hidden="1" x14ac:dyDescent="0.2">
      <c r="BC28894" s="6"/>
    </row>
    <row r="28895" spans="55:55" hidden="1" x14ac:dyDescent="0.2">
      <c r="BC28895" s="6"/>
    </row>
    <row r="28896" spans="55:55" hidden="1" x14ac:dyDescent="0.2">
      <c r="BC28896" s="6"/>
    </row>
    <row r="28897" spans="55:55" hidden="1" x14ac:dyDescent="0.2">
      <c r="BC28897" s="6"/>
    </row>
    <row r="28898" spans="55:55" hidden="1" x14ac:dyDescent="0.2">
      <c r="BC28898" s="6"/>
    </row>
    <row r="28899" spans="55:55" hidden="1" x14ac:dyDescent="0.2">
      <c r="BC28899" s="6"/>
    </row>
    <row r="28900" spans="55:55" hidden="1" x14ac:dyDescent="0.2">
      <c r="BC28900" s="6"/>
    </row>
    <row r="28901" spans="55:55" hidden="1" x14ac:dyDescent="0.2">
      <c r="BC28901" s="6"/>
    </row>
    <row r="28902" spans="55:55" hidden="1" x14ac:dyDescent="0.2">
      <c r="BC28902" s="6"/>
    </row>
    <row r="28903" spans="55:55" hidden="1" x14ac:dyDescent="0.2">
      <c r="BC28903" s="6"/>
    </row>
    <row r="28904" spans="55:55" hidden="1" x14ac:dyDescent="0.2">
      <c r="BC28904" s="6"/>
    </row>
    <row r="28905" spans="55:55" hidden="1" x14ac:dyDescent="0.2">
      <c r="BC28905" s="6"/>
    </row>
    <row r="28906" spans="55:55" hidden="1" x14ac:dyDescent="0.2">
      <c r="BC28906" s="6"/>
    </row>
    <row r="28907" spans="55:55" hidden="1" x14ac:dyDescent="0.2">
      <c r="BC28907" s="6"/>
    </row>
    <row r="28908" spans="55:55" hidden="1" x14ac:dyDescent="0.2">
      <c r="BC28908" s="6"/>
    </row>
    <row r="28909" spans="55:55" hidden="1" x14ac:dyDescent="0.2">
      <c r="BC28909" s="6"/>
    </row>
    <row r="28910" spans="55:55" hidden="1" x14ac:dyDescent="0.2">
      <c r="BC28910" s="6"/>
    </row>
    <row r="28911" spans="55:55" hidden="1" x14ac:dyDescent="0.2">
      <c r="BC28911" s="6"/>
    </row>
    <row r="28912" spans="55:55" hidden="1" x14ac:dyDescent="0.2">
      <c r="BC28912" s="6"/>
    </row>
    <row r="28913" spans="55:55" hidden="1" x14ac:dyDescent="0.2">
      <c r="BC28913" s="6"/>
    </row>
    <row r="28914" spans="55:55" hidden="1" x14ac:dyDescent="0.2">
      <c r="BC28914" s="6"/>
    </row>
    <row r="28915" spans="55:55" hidden="1" x14ac:dyDescent="0.2">
      <c r="BC28915" s="6"/>
    </row>
    <row r="28916" spans="55:55" hidden="1" x14ac:dyDescent="0.2">
      <c r="BC28916" s="6"/>
    </row>
    <row r="28917" spans="55:55" hidden="1" x14ac:dyDescent="0.2">
      <c r="BC28917" s="6"/>
    </row>
    <row r="28918" spans="55:55" hidden="1" x14ac:dyDescent="0.2">
      <c r="BC28918" s="6"/>
    </row>
    <row r="28919" spans="55:55" hidden="1" x14ac:dyDescent="0.2">
      <c r="BC28919" s="6"/>
    </row>
    <row r="28920" spans="55:55" hidden="1" x14ac:dyDescent="0.2">
      <c r="BC28920" s="6"/>
    </row>
    <row r="28921" spans="55:55" hidden="1" x14ac:dyDescent="0.2">
      <c r="BC28921" s="6"/>
    </row>
    <row r="28922" spans="55:55" hidden="1" x14ac:dyDescent="0.2">
      <c r="BC28922" s="6"/>
    </row>
    <row r="28923" spans="55:55" hidden="1" x14ac:dyDescent="0.2">
      <c r="BC28923" s="6"/>
    </row>
    <row r="28924" spans="55:55" hidden="1" x14ac:dyDescent="0.2">
      <c r="BC28924" s="6"/>
    </row>
    <row r="28925" spans="55:55" hidden="1" x14ac:dyDescent="0.2">
      <c r="BC28925" s="6"/>
    </row>
    <row r="28926" spans="55:55" hidden="1" x14ac:dyDescent="0.2">
      <c r="BC28926" s="6"/>
    </row>
    <row r="28927" spans="55:55" hidden="1" x14ac:dyDescent="0.2">
      <c r="BC28927" s="6"/>
    </row>
    <row r="28928" spans="55:55" hidden="1" x14ac:dyDescent="0.2">
      <c r="BC28928" s="6"/>
    </row>
    <row r="28929" spans="55:55" hidden="1" x14ac:dyDescent="0.2">
      <c r="BC28929" s="6"/>
    </row>
    <row r="28930" spans="55:55" hidden="1" x14ac:dyDescent="0.2">
      <c r="BC28930" s="6"/>
    </row>
    <row r="28931" spans="55:55" hidden="1" x14ac:dyDescent="0.2">
      <c r="BC28931" s="6"/>
    </row>
    <row r="28932" spans="55:55" hidden="1" x14ac:dyDescent="0.2">
      <c r="BC28932" s="6"/>
    </row>
    <row r="28933" spans="55:55" hidden="1" x14ac:dyDescent="0.2">
      <c r="BC28933" s="6"/>
    </row>
    <row r="28934" spans="55:55" hidden="1" x14ac:dyDescent="0.2">
      <c r="BC28934" s="6"/>
    </row>
    <row r="28935" spans="55:55" hidden="1" x14ac:dyDescent="0.2">
      <c r="BC28935" s="6"/>
    </row>
    <row r="28936" spans="55:55" hidden="1" x14ac:dyDescent="0.2">
      <c r="BC28936" s="6"/>
    </row>
    <row r="28937" spans="55:55" hidden="1" x14ac:dyDescent="0.2">
      <c r="BC28937" s="6"/>
    </row>
    <row r="28938" spans="55:55" hidden="1" x14ac:dyDescent="0.2">
      <c r="BC28938" s="6"/>
    </row>
    <row r="28939" spans="55:55" hidden="1" x14ac:dyDescent="0.2">
      <c r="BC28939" s="6"/>
    </row>
    <row r="28940" spans="55:55" hidden="1" x14ac:dyDescent="0.2">
      <c r="BC28940" s="6"/>
    </row>
    <row r="28941" spans="55:55" hidden="1" x14ac:dyDescent="0.2">
      <c r="BC28941" s="6"/>
    </row>
    <row r="28942" spans="55:55" hidden="1" x14ac:dyDescent="0.2">
      <c r="BC28942" s="6"/>
    </row>
    <row r="28943" spans="55:55" hidden="1" x14ac:dyDescent="0.2">
      <c r="BC28943" s="6"/>
    </row>
    <row r="28944" spans="55:55" hidden="1" x14ac:dyDescent="0.2">
      <c r="BC28944" s="6"/>
    </row>
    <row r="28945" spans="55:55" hidden="1" x14ac:dyDescent="0.2">
      <c r="BC28945" s="6"/>
    </row>
    <row r="28946" spans="55:55" hidden="1" x14ac:dyDescent="0.2">
      <c r="BC28946" s="6"/>
    </row>
    <row r="28947" spans="55:55" hidden="1" x14ac:dyDescent="0.2">
      <c r="BC28947" s="6"/>
    </row>
    <row r="28948" spans="55:55" hidden="1" x14ac:dyDescent="0.2">
      <c r="BC28948" s="6"/>
    </row>
    <row r="28949" spans="55:55" hidden="1" x14ac:dyDescent="0.2">
      <c r="BC28949" s="6"/>
    </row>
    <row r="28950" spans="55:55" hidden="1" x14ac:dyDescent="0.2">
      <c r="BC28950" s="6"/>
    </row>
    <row r="28951" spans="55:55" hidden="1" x14ac:dyDescent="0.2">
      <c r="BC28951" s="6"/>
    </row>
    <row r="28952" spans="55:55" hidden="1" x14ac:dyDescent="0.2">
      <c r="BC28952" s="6"/>
    </row>
    <row r="28953" spans="55:55" hidden="1" x14ac:dyDescent="0.2">
      <c r="BC28953" s="6"/>
    </row>
    <row r="28954" spans="55:55" hidden="1" x14ac:dyDescent="0.2">
      <c r="BC28954" s="6"/>
    </row>
    <row r="28955" spans="55:55" hidden="1" x14ac:dyDescent="0.2">
      <c r="BC28955" s="6"/>
    </row>
    <row r="28956" spans="55:55" hidden="1" x14ac:dyDescent="0.2">
      <c r="BC28956" s="6"/>
    </row>
    <row r="28957" spans="55:55" hidden="1" x14ac:dyDescent="0.2">
      <c r="BC28957" s="6"/>
    </row>
    <row r="28958" spans="55:55" hidden="1" x14ac:dyDescent="0.2">
      <c r="BC28958" s="6"/>
    </row>
    <row r="28959" spans="55:55" hidden="1" x14ac:dyDescent="0.2">
      <c r="BC28959" s="6"/>
    </row>
    <row r="28960" spans="55:55" hidden="1" x14ac:dyDescent="0.2">
      <c r="BC28960" s="6"/>
    </row>
    <row r="28961" spans="55:55" hidden="1" x14ac:dyDescent="0.2">
      <c r="BC28961" s="6"/>
    </row>
    <row r="28962" spans="55:55" hidden="1" x14ac:dyDescent="0.2">
      <c r="BC28962" s="6"/>
    </row>
    <row r="28963" spans="55:55" hidden="1" x14ac:dyDescent="0.2">
      <c r="BC28963" s="6"/>
    </row>
    <row r="28964" spans="55:55" hidden="1" x14ac:dyDescent="0.2">
      <c r="BC28964" s="6"/>
    </row>
    <row r="28965" spans="55:55" hidden="1" x14ac:dyDescent="0.2">
      <c r="BC28965" s="6"/>
    </row>
    <row r="28966" spans="55:55" hidden="1" x14ac:dyDescent="0.2">
      <c r="BC28966" s="6"/>
    </row>
    <row r="28967" spans="55:55" hidden="1" x14ac:dyDescent="0.2">
      <c r="BC28967" s="6"/>
    </row>
    <row r="28968" spans="55:55" hidden="1" x14ac:dyDescent="0.2">
      <c r="BC28968" s="6"/>
    </row>
    <row r="28969" spans="55:55" hidden="1" x14ac:dyDescent="0.2">
      <c r="BC28969" s="6"/>
    </row>
    <row r="28970" spans="55:55" hidden="1" x14ac:dyDescent="0.2">
      <c r="BC28970" s="6"/>
    </row>
    <row r="28971" spans="55:55" hidden="1" x14ac:dyDescent="0.2">
      <c r="BC28971" s="6"/>
    </row>
    <row r="28972" spans="55:55" hidden="1" x14ac:dyDescent="0.2">
      <c r="BC28972" s="6"/>
    </row>
    <row r="28973" spans="55:55" hidden="1" x14ac:dyDescent="0.2">
      <c r="BC28973" s="6"/>
    </row>
    <row r="28974" spans="55:55" hidden="1" x14ac:dyDescent="0.2">
      <c r="BC28974" s="6"/>
    </row>
    <row r="28975" spans="55:55" hidden="1" x14ac:dyDescent="0.2">
      <c r="BC28975" s="6"/>
    </row>
    <row r="28976" spans="55:55" hidden="1" x14ac:dyDescent="0.2">
      <c r="BC28976" s="6"/>
    </row>
    <row r="28977" spans="55:55" hidden="1" x14ac:dyDescent="0.2">
      <c r="BC28977" s="6"/>
    </row>
    <row r="28978" spans="55:55" hidden="1" x14ac:dyDescent="0.2">
      <c r="BC28978" s="6"/>
    </row>
    <row r="28979" spans="55:55" hidden="1" x14ac:dyDescent="0.2">
      <c r="BC28979" s="6"/>
    </row>
    <row r="28980" spans="55:55" hidden="1" x14ac:dyDescent="0.2">
      <c r="BC28980" s="6"/>
    </row>
    <row r="28981" spans="55:55" hidden="1" x14ac:dyDescent="0.2">
      <c r="BC28981" s="6"/>
    </row>
    <row r="28982" spans="55:55" hidden="1" x14ac:dyDescent="0.2">
      <c r="BC28982" s="6"/>
    </row>
    <row r="28983" spans="55:55" hidden="1" x14ac:dyDescent="0.2">
      <c r="BC28983" s="6"/>
    </row>
    <row r="28984" spans="55:55" hidden="1" x14ac:dyDescent="0.2">
      <c r="BC28984" s="6"/>
    </row>
    <row r="28985" spans="55:55" hidden="1" x14ac:dyDescent="0.2">
      <c r="BC28985" s="6"/>
    </row>
    <row r="28986" spans="55:55" hidden="1" x14ac:dyDescent="0.2">
      <c r="BC28986" s="6"/>
    </row>
    <row r="28987" spans="55:55" hidden="1" x14ac:dyDescent="0.2">
      <c r="BC28987" s="6"/>
    </row>
    <row r="28988" spans="55:55" hidden="1" x14ac:dyDescent="0.2">
      <c r="BC28988" s="6"/>
    </row>
    <row r="28989" spans="55:55" hidden="1" x14ac:dyDescent="0.2">
      <c r="BC28989" s="6"/>
    </row>
    <row r="28990" spans="55:55" hidden="1" x14ac:dyDescent="0.2">
      <c r="BC28990" s="6"/>
    </row>
    <row r="28991" spans="55:55" hidden="1" x14ac:dyDescent="0.2">
      <c r="BC28991" s="6"/>
    </row>
    <row r="28992" spans="55:55" hidden="1" x14ac:dyDescent="0.2">
      <c r="BC28992" s="6"/>
    </row>
    <row r="28993" spans="55:55" hidden="1" x14ac:dyDescent="0.2">
      <c r="BC28993" s="6"/>
    </row>
    <row r="28994" spans="55:55" hidden="1" x14ac:dyDescent="0.2">
      <c r="BC28994" s="6"/>
    </row>
    <row r="28995" spans="55:55" hidden="1" x14ac:dyDescent="0.2">
      <c r="BC28995" s="6"/>
    </row>
    <row r="28996" spans="55:55" hidden="1" x14ac:dyDescent="0.2">
      <c r="BC28996" s="6"/>
    </row>
    <row r="28997" spans="55:55" hidden="1" x14ac:dyDescent="0.2">
      <c r="BC28997" s="6"/>
    </row>
    <row r="28998" spans="55:55" hidden="1" x14ac:dyDescent="0.2">
      <c r="BC28998" s="6"/>
    </row>
    <row r="28999" spans="55:55" hidden="1" x14ac:dyDescent="0.2">
      <c r="BC28999" s="6"/>
    </row>
    <row r="29000" spans="55:55" hidden="1" x14ac:dyDescent="0.2">
      <c r="BC29000" s="6"/>
    </row>
    <row r="29001" spans="55:55" hidden="1" x14ac:dyDescent="0.2">
      <c r="BC29001" s="6"/>
    </row>
    <row r="29002" spans="55:55" hidden="1" x14ac:dyDescent="0.2">
      <c r="BC29002" s="6"/>
    </row>
    <row r="29003" spans="55:55" hidden="1" x14ac:dyDescent="0.2">
      <c r="BC29003" s="6"/>
    </row>
    <row r="29004" spans="55:55" hidden="1" x14ac:dyDescent="0.2">
      <c r="BC29004" s="6"/>
    </row>
    <row r="29005" spans="55:55" hidden="1" x14ac:dyDescent="0.2">
      <c r="BC29005" s="6"/>
    </row>
    <row r="29006" spans="55:55" hidden="1" x14ac:dyDescent="0.2">
      <c r="BC29006" s="6"/>
    </row>
    <row r="29007" spans="55:55" hidden="1" x14ac:dyDescent="0.2">
      <c r="BC29007" s="6"/>
    </row>
    <row r="29008" spans="55:55" hidden="1" x14ac:dyDescent="0.2">
      <c r="BC29008" s="6"/>
    </row>
    <row r="29009" spans="55:55" hidden="1" x14ac:dyDescent="0.2">
      <c r="BC29009" s="6"/>
    </row>
    <row r="29010" spans="55:55" hidden="1" x14ac:dyDescent="0.2">
      <c r="BC29010" s="6"/>
    </row>
    <row r="29011" spans="55:55" hidden="1" x14ac:dyDescent="0.2">
      <c r="BC29011" s="6"/>
    </row>
    <row r="29012" spans="55:55" hidden="1" x14ac:dyDescent="0.2">
      <c r="BC29012" s="6"/>
    </row>
    <row r="29013" spans="55:55" hidden="1" x14ac:dyDescent="0.2">
      <c r="BC29013" s="6"/>
    </row>
    <row r="29014" spans="55:55" hidden="1" x14ac:dyDescent="0.2">
      <c r="BC29014" s="6"/>
    </row>
    <row r="29015" spans="55:55" hidden="1" x14ac:dyDescent="0.2">
      <c r="BC29015" s="6"/>
    </row>
    <row r="29016" spans="55:55" hidden="1" x14ac:dyDescent="0.2">
      <c r="BC29016" s="6"/>
    </row>
    <row r="29017" spans="55:55" hidden="1" x14ac:dyDescent="0.2">
      <c r="BC29017" s="6"/>
    </row>
    <row r="29018" spans="55:55" hidden="1" x14ac:dyDescent="0.2">
      <c r="BC29018" s="6"/>
    </row>
    <row r="29019" spans="55:55" hidden="1" x14ac:dyDescent="0.2">
      <c r="BC29019" s="6"/>
    </row>
    <row r="29020" spans="55:55" hidden="1" x14ac:dyDescent="0.2">
      <c r="BC29020" s="6"/>
    </row>
    <row r="29021" spans="55:55" hidden="1" x14ac:dyDescent="0.2">
      <c r="BC29021" s="6"/>
    </row>
    <row r="29022" spans="55:55" hidden="1" x14ac:dyDescent="0.2">
      <c r="BC29022" s="6"/>
    </row>
    <row r="29023" spans="55:55" hidden="1" x14ac:dyDescent="0.2">
      <c r="BC29023" s="6"/>
    </row>
    <row r="29024" spans="55:55" hidden="1" x14ac:dyDescent="0.2">
      <c r="BC29024" s="6"/>
    </row>
    <row r="29025" spans="55:55" hidden="1" x14ac:dyDescent="0.2">
      <c r="BC29025" s="6"/>
    </row>
    <row r="29026" spans="55:55" hidden="1" x14ac:dyDescent="0.2">
      <c r="BC29026" s="6"/>
    </row>
    <row r="29027" spans="55:55" hidden="1" x14ac:dyDescent="0.2">
      <c r="BC29027" s="6"/>
    </row>
    <row r="29028" spans="55:55" hidden="1" x14ac:dyDescent="0.2">
      <c r="BC29028" s="6"/>
    </row>
    <row r="29029" spans="55:55" hidden="1" x14ac:dyDescent="0.2">
      <c r="BC29029" s="6"/>
    </row>
    <row r="29030" spans="55:55" hidden="1" x14ac:dyDescent="0.2">
      <c r="BC29030" s="6"/>
    </row>
    <row r="29031" spans="55:55" hidden="1" x14ac:dyDescent="0.2">
      <c r="BC29031" s="6"/>
    </row>
    <row r="29032" spans="55:55" hidden="1" x14ac:dyDescent="0.2">
      <c r="BC29032" s="6"/>
    </row>
    <row r="29033" spans="55:55" hidden="1" x14ac:dyDescent="0.2">
      <c r="BC29033" s="6"/>
    </row>
    <row r="29034" spans="55:55" hidden="1" x14ac:dyDescent="0.2">
      <c r="BC29034" s="6"/>
    </row>
    <row r="29035" spans="55:55" hidden="1" x14ac:dyDescent="0.2">
      <c r="BC29035" s="6"/>
    </row>
    <row r="29036" spans="55:55" hidden="1" x14ac:dyDescent="0.2">
      <c r="BC29036" s="6"/>
    </row>
    <row r="29037" spans="55:55" hidden="1" x14ac:dyDescent="0.2">
      <c r="BC29037" s="6"/>
    </row>
    <row r="29038" spans="55:55" hidden="1" x14ac:dyDescent="0.2">
      <c r="BC29038" s="6"/>
    </row>
    <row r="29039" spans="55:55" hidden="1" x14ac:dyDescent="0.2">
      <c r="BC29039" s="6"/>
    </row>
    <row r="29040" spans="55:55" hidden="1" x14ac:dyDescent="0.2">
      <c r="BC29040" s="6"/>
    </row>
    <row r="29041" spans="55:55" hidden="1" x14ac:dyDescent="0.2">
      <c r="BC29041" s="6"/>
    </row>
    <row r="29042" spans="55:55" hidden="1" x14ac:dyDescent="0.2">
      <c r="BC29042" s="6"/>
    </row>
    <row r="29043" spans="55:55" hidden="1" x14ac:dyDescent="0.2">
      <c r="BC29043" s="6"/>
    </row>
    <row r="29044" spans="55:55" hidden="1" x14ac:dyDescent="0.2">
      <c r="BC29044" s="6"/>
    </row>
    <row r="29045" spans="55:55" hidden="1" x14ac:dyDescent="0.2">
      <c r="BC29045" s="6"/>
    </row>
    <row r="29046" spans="55:55" hidden="1" x14ac:dyDescent="0.2">
      <c r="BC29046" s="6"/>
    </row>
    <row r="29047" spans="55:55" hidden="1" x14ac:dyDescent="0.2">
      <c r="BC29047" s="6"/>
    </row>
    <row r="29048" spans="55:55" hidden="1" x14ac:dyDescent="0.2">
      <c r="BC29048" s="6"/>
    </row>
    <row r="29049" spans="55:55" hidden="1" x14ac:dyDescent="0.2">
      <c r="BC29049" s="6"/>
    </row>
    <row r="29050" spans="55:55" hidden="1" x14ac:dyDescent="0.2">
      <c r="BC29050" s="6"/>
    </row>
    <row r="29051" spans="55:55" hidden="1" x14ac:dyDescent="0.2">
      <c r="BC29051" s="6"/>
    </row>
    <row r="29052" spans="55:55" hidden="1" x14ac:dyDescent="0.2">
      <c r="BC29052" s="6"/>
    </row>
    <row r="29053" spans="55:55" hidden="1" x14ac:dyDescent="0.2">
      <c r="BC29053" s="6"/>
    </row>
    <row r="29054" spans="55:55" hidden="1" x14ac:dyDescent="0.2">
      <c r="BC29054" s="6"/>
    </row>
    <row r="29055" spans="55:55" hidden="1" x14ac:dyDescent="0.2">
      <c r="BC29055" s="6"/>
    </row>
    <row r="29056" spans="55:55" hidden="1" x14ac:dyDescent="0.2">
      <c r="BC29056" s="6"/>
    </row>
    <row r="29057" spans="55:55" hidden="1" x14ac:dyDescent="0.2">
      <c r="BC29057" s="6"/>
    </row>
    <row r="29058" spans="55:55" hidden="1" x14ac:dyDescent="0.2">
      <c r="BC29058" s="6"/>
    </row>
    <row r="29059" spans="55:55" hidden="1" x14ac:dyDescent="0.2">
      <c r="BC29059" s="6"/>
    </row>
    <row r="29060" spans="55:55" hidden="1" x14ac:dyDescent="0.2">
      <c r="BC29060" s="6"/>
    </row>
    <row r="29061" spans="55:55" hidden="1" x14ac:dyDescent="0.2">
      <c r="BC29061" s="6"/>
    </row>
    <row r="29062" spans="55:55" hidden="1" x14ac:dyDescent="0.2">
      <c r="BC29062" s="6"/>
    </row>
    <row r="29063" spans="55:55" hidden="1" x14ac:dyDescent="0.2">
      <c r="BC29063" s="6"/>
    </row>
    <row r="29064" spans="55:55" hidden="1" x14ac:dyDescent="0.2">
      <c r="BC29064" s="6"/>
    </row>
    <row r="29065" spans="55:55" hidden="1" x14ac:dyDescent="0.2">
      <c r="BC29065" s="6"/>
    </row>
    <row r="29066" spans="55:55" hidden="1" x14ac:dyDescent="0.2">
      <c r="BC29066" s="6"/>
    </row>
    <row r="29067" spans="55:55" hidden="1" x14ac:dyDescent="0.2">
      <c r="BC29067" s="6"/>
    </row>
    <row r="29068" spans="55:55" hidden="1" x14ac:dyDescent="0.2">
      <c r="BC29068" s="6"/>
    </row>
    <row r="29069" spans="55:55" hidden="1" x14ac:dyDescent="0.2">
      <c r="BC29069" s="6"/>
    </row>
    <row r="29070" spans="55:55" hidden="1" x14ac:dyDescent="0.2">
      <c r="BC29070" s="6"/>
    </row>
    <row r="29071" spans="55:55" hidden="1" x14ac:dyDescent="0.2">
      <c r="BC29071" s="6"/>
    </row>
    <row r="29072" spans="55:55" hidden="1" x14ac:dyDescent="0.2">
      <c r="BC29072" s="6"/>
    </row>
    <row r="29073" spans="55:55" hidden="1" x14ac:dyDescent="0.2">
      <c r="BC29073" s="6"/>
    </row>
    <row r="29074" spans="55:55" hidden="1" x14ac:dyDescent="0.2">
      <c r="BC29074" s="6"/>
    </row>
    <row r="29075" spans="55:55" hidden="1" x14ac:dyDescent="0.2">
      <c r="BC29075" s="6"/>
    </row>
    <row r="29076" spans="55:55" hidden="1" x14ac:dyDescent="0.2">
      <c r="BC29076" s="6"/>
    </row>
    <row r="29077" spans="55:55" hidden="1" x14ac:dyDescent="0.2">
      <c r="BC29077" s="6"/>
    </row>
    <row r="29078" spans="55:55" hidden="1" x14ac:dyDescent="0.2">
      <c r="BC29078" s="6"/>
    </row>
    <row r="29079" spans="55:55" hidden="1" x14ac:dyDescent="0.2">
      <c r="BC29079" s="6"/>
    </row>
    <row r="29080" spans="55:55" hidden="1" x14ac:dyDescent="0.2">
      <c r="BC29080" s="6"/>
    </row>
    <row r="29081" spans="55:55" hidden="1" x14ac:dyDescent="0.2">
      <c r="BC29081" s="6"/>
    </row>
    <row r="29082" spans="55:55" hidden="1" x14ac:dyDescent="0.2">
      <c r="BC29082" s="6"/>
    </row>
    <row r="29083" spans="55:55" hidden="1" x14ac:dyDescent="0.2">
      <c r="BC29083" s="6"/>
    </row>
    <row r="29084" spans="55:55" hidden="1" x14ac:dyDescent="0.2">
      <c r="BC29084" s="6"/>
    </row>
    <row r="29085" spans="55:55" hidden="1" x14ac:dyDescent="0.2">
      <c r="BC29085" s="6"/>
    </row>
    <row r="29086" spans="55:55" hidden="1" x14ac:dyDescent="0.2">
      <c r="BC29086" s="6"/>
    </row>
    <row r="29087" spans="55:55" hidden="1" x14ac:dyDescent="0.2">
      <c r="BC29087" s="6"/>
    </row>
    <row r="29088" spans="55:55" hidden="1" x14ac:dyDescent="0.2">
      <c r="BC29088" s="6"/>
    </row>
    <row r="29089" spans="55:55" hidden="1" x14ac:dyDescent="0.2">
      <c r="BC29089" s="6"/>
    </row>
    <row r="29090" spans="55:55" hidden="1" x14ac:dyDescent="0.2">
      <c r="BC29090" s="6"/>
    </row>
    <row r="29091" spans="55:55" hidden="1" x14ac:dyDescent="0.2">
      <c r="BC29091" s="6"/>
    </row>
    <row r="29092" spans="55:55" hidden="1" x14ac:dyDescent="0.2">
      <c r="BC29092" s="6"/>
    </row>
    <row r="29093" spans="55:55" hidden="1" x14ac:dyDescent="0.2">
      <c r="BC29093" s="6"/>
    </row>
    <row r="29094" spans="55:55" hidden="1" x14ac:dyDescent="0.2">
      <c r="BC29094" s="6"/>
    </row>
    <row r="29095" spans="55:55" hidden="1" x14ac:dyDescent="0.2">
      <c r="BC29095" s="6"/>
    </row>
    <row r="29096" spans="55:55" hidden="1" x14ac:dyDescent="0.2">
      <c r="BC29096" s="6"/>
    </row>
    <row r="29097" spans="55:55" hidden="1" x14ac:dyDescent="0.2">
      <c r="BC29097" s="6"/>
    </row>
    <row r="29098" spans="55:55" hidden="1" x14ac:dyDescent="0.2">
      <c r="BC29098" s="6"/>
    </row>
    <row r="29099" spans="55:55" hidden="1" x14ac:dyDescent="0.2">
      <c r="BC29099" s="6"/>
    </row>
    <row r="29100" spans="55:55" hidden="1" x14ac:dyDescent="0.2">
      <c r="BC29100" s="6"/>
    </row>
    <row r="29101" spans="55:55" hidden="1" x14ac:dyDescent="0.2">
      <c r="BC29101" s="6"/>
    </row>
    <row r="29102" spans="55:55" hidden="1" x14ac:dyDescent="0.2">
      <c r="BC29102" s="6"/>
    </row>
    <row r="29103" spans="55:55" hidden="1" x14ac:dyDescent="0.2">
      <c r="BC29103" s="6"/>
    </row>
    <row r="29104" spans="55:55" hidden="1" x14ac:dyDescent="0.2">
      <c r="BC29104" s="6"/>
    </row>
    <row r="29105" spans="55:55" hidden="1" x14ac:dyDescent="0.2">
      <c r="BC29105" s="6"/>
    </row>
    <row r="29106" spans="55:55" hidden="1" x14ac:dyDescent="0.2">
      <c r="BC29106" s="6"/>
    </row>
    <row r="29107" spans="55:55" hidden="1" x14ac:dyDescent="0.2">
      <c r="BC29107" s="6"/>
    </row>
    <row r="29108" spans="55:55" hidden="1" x14ac:dyDescent="0.2">
      <c r="BC29108" s="6"/>
    </row>
    <row r="29109" spans="55:55" hidden="1" x14ac:dyDescent="0.2">
      <c r="BC29109" s="6"/>
    </row>
    <row r="29110" spans="55:55" hidden="1" x14ac:dyDescent="0.2">
      <c r="BC29110" s="6"/>
    </row>
    <row r="29111" spans="55:55" hidden="1" x14ac:dyDescent="0.2">
      <c r="BC29111" s="6"/>
    </row>
    <row r="29112" spans="55:55" hidden="1" x14ac:dyDescent="0.2">
      <c r="BC29112" s="6"/>
    </row>
    <row r="29113" spans="55:55" hidden="1" x14ac:dyDescent="0.2">
      <c r="BC29113" s="6"/>
    </row>
    <row r="29114" spans="55:55" hidden="1" x14ac:dyDescent="0.2">
      <c r="BC29114" s="6"/>
    </row>
    <row r="29115" spans="55:55" hidden="1" x14ac:dyDescent="0.2">
      <c r="BC29115" s="6"/>
    </row>
    <row r="29116" spans="55:55" hidden="1" x14ac:dyDescent="0.2">
      <c r="BC29116" s="6"/>
    </row>
    <row r="29117" spans="55:55" hidden="1" x14ac:dyDescent="0.2">
      <c r="BC29117" s="6"/>
    </row>
    <row r="29118" spans="55:55" hidden="1" x14ac:dyDescent="0.2">
      <c r="BC29118" s="6"/>
    </row>
    <row r="29119" spans="55:55" hidden="1" x14ac:dyDescent="0.2">
      <c r="BC29119" s="6"/>
    </row>
    <row r="29120" spans="55:55" hidden="1" x14ac:dyDescent="0.2">
      <c r="BC29120" s="6"/>
    </row>
    <row r="29121" spans="55:55" hidden="1" x14ac:dyDescent="0.2">
      <c r="BC29121" s="6"/>
    </row>
    <row r="29122" spans="55:55" hidden="1" x14ac:dyDescent="0.2">
      <c r="BC29122" s="6"/>
    </row>
    <row r="29123" spans="55:55" hidden="1" x14ac:dyDescent="0.2">
      <c r="BC29123" s="6"/>
    </row>
    <row r="29124" spans="55:55" hidden="1" x14ac:dyDescent="0.2">
      <c r="BC29124" s="6"/>
    </row>
    <row r="29125" spans="55:55" hidden="1" x14ac:dyDescent="0.2">
      <c r="BC29125" s="6"/>
    </row>
    <row r="29126" spans="55:55" hidden="1" x14ac:dyDescent="0.2">
      <c r="BC29126" s="6"/>
    </row>
    <row r="29127" spans="55:55" hidden="1" x14ac:dyDescent="0.2">
      <c r="BC29127" s="6"/>
    </row>
    <row r="29128" spans="55:55" hidden="1" x14ac:dyDescent="0.2">
      <c r="BC29128" s="6"/>
    </row>
    <row r="29129" spans="55:55" hidden="1" x14ac:dyDescent="0.2">
      <c r="BC29129" s="6"/>
    </row>
    <row r="29130" spans="55:55" hidden="1" x14ac:dyDescent="0.2">
      <c r="BC29130" s="6"/>
    </row>
    <row r="29131" spans="55:55" hidden="1" x14ac:dyDescent="0.2">
      <c r="BC29131" s="6"/>
    </row>
    <row r="29132" spans="55:55" hidden="1" x14ac:dyDescent="0.2">
      <c r="BC29132" s="6"/>
    </row>
    <row r="29133" spans="55:55" hidden="1" x14ac:dyDescent="0.2">
      <c r="BC29133" s="6"/>
    </row>
    <row r="29134" spans="55:55" hidden="1" x14ac:dyDescent="0.2">
      <c r="BC29134" s="6"/>
    </row>
    <row r="29135" spans="55:55" hidden="1" x14ac:dyDescent="0.2">
      <c r="BC29135" s="6"/>
    </row>
    <row r="29136" spans="55:55" hidden="1" x14ac:dyDescent="0.2">
      <c r="BC29136" s="6"/>
    </row>
    <row r="29137" spans="55:55" hidden="1" x14ac:dyDescent="0.2">
      <c r="BC29137" s="6"/>
    </row>
    <row r="29138" spans="55:55" hidden="1" x14ac:dyDescent="0.2">
      <c r="BC29138" s="6"/>
    </row>
    <row r="29139" spans="55:55" hidden="1" x14ac:dyDescent="0.2">
      <c r="BC29139" s="6"/>
    </row>
    <row r="29140" spans="55:55" hidden="1" x14ac:dyDescent="0.2">
      <c r="BC29140" s="6"/>
    </row>
    <row r="29141" spans="55:55" hidden="1" x14ac:dyDescent="0.2">
      <c r="BC29141" s="6"/>
    </row>
    <row r="29142" spans="55:55" hidden="1" x14ac:dyDescent="0.2">
      <c r="BC29142" s="6"/>
    </row>
    <row r="29143" spans="55:55" hidden="1" x14ac:dyDescent="0.2">
      <c r="BC29143" s="6"/>
    </row>
    <row r="29144" spans="55:55" hidden="1" x14ac:dyDescent="0.2">
      <c r="BC29144" s="6"/>
    </row>
    <row r="29145" spans="55:55" hidden="1" x14ac:dyDescent="0.2">
      <c r="BC29145" s="6"/>
    </row>
    <row r="29146" spans="55:55" hidden="1" x14ac:dyDescent="0.2">
      <c r="BC29146" s="6"/>
    </row>
    <row r="29147" spans="55:55" hidden="1" x14ac:dyDescent="0.2">
      <c r="BC29147" s="6"/>
    </row>
    <row r="29148" spans="55:55" hidden="1" x14ac:dyDescent="0.2">
      <c r="BC29148" s="6"/>
    </row>
    <row r="29149" spans="55:55" hidden="1" x14ac:dyDescent="0.2">
      <c r="BC29149" s="6"/>
    </row>
    <row r="29150" spans="55:55" hidden="1" x14ac:dyDescent="0.2">
      <c r="BC29150" s="6"/>
    </row>
    <row r="29151" spans="55:55" hidden="1" x14ac:dyDescent="0.2">
      <c r="BC29151" s="6"/>
    </row>
    <row r="29152" spans="55:55" hidden="1" x14ac:dyDescent="0.2">
      <c r="BC29152" s="6"/>
    </row>
    <row r="29153" spans="55:55" hidden="1" x14ac:dyDescent="0.2">
      <c r="BC29153" s="6"/>
    </row>
    <row r="29154" spans="55:55" hidden="1" x14ac:dyDescent="0.2">
      <c r="BC29154" s="6"/>
    </row>
    <row r="29155" spans="55:55" hidden="1" x14ac:dyDescent="0.2">
      <c r="BC29155" s="6"/>
    </row>
    <row r="29156" spans="55:55" hidden="1" x14ac:dyDescent="0.2">
      <c r="BC29156" s="6"/>
    </row>
    <row r="29157" spans="55:55" hidden="1" x14ac:dyDescent="0.2">
      <c r="BC29157" s="6"/>
    </row>
    <row r="29158" spans="55:55" hidden="1" x14ac:dyDescent="0.2">
      <c r="BC29158" s="6"/>
    </row>
    <row r="29159" spans="55:55" hidden="1" x14ac:dyDescent="0.2">
      <c r="BC29159" s="6"/>
    </row>
    <row r="29160" spans="55:55" hidden="1" x14ac:dyDescent="0.2">
      <c r="BC29160" s="6"/>
    </row>
    <row r="29161" spans="55:55" hidden="1" x14ac:dyDescent="0.2">
      <c r="BC29161" s="6"/>
    </row>
    <row r="29162" spans="55:55" hidden="1" x14ac:dyDescent="0.2">
      <c r="BC29162" s="6"/>
    </row>
    <row r="29163" spans="55:55" hidden="1" x14ac:dyDescent="0.2">
      <c r="BC29163" s="6"/>
    </row>
    <row r="29164" spans="55:55" hidden="1" x14ac:dyDescent="0.2">
      <c r="BC29164" s="6"/>
    </row>
    <row r="29165" spans="55:55" hidden="1" x14ac:dyDescent="0.2">
      <c r="BC29165" s="6"/>
    </row>
    <row r="29166" spans="55:55" hidden="1" x14ac:dyDescent="0.2">
      <c r="BC29166" s="6"/>
    </row>
    <row r="29167" spans="55:55" hidden="1" x14ac:dyDescent="0.2">
      <c r="BC29167" s="6"/>
    </row>
    <row r="29168" spans="55:55" hidden="1" x14ac:dyDescent="0.2">
      <c r="BC29168" s="6"/>
    </row>
    <row r="29169" spans="55:55" hidden="1" x14ac:dyDescent="0.2">
      <c r="BC29169" s="6"/>
    </row>
    <row r="29170" spans="55:55" hidden="1" x14ac:dyDescent="0.2">
      <c r="BC29170" s="6"/>
    </row>
    <row r="29171" spans="55:55" hidden="1" x14ac:dyDescent="0.2">
      <c r="BC29171" s="6"/>
    </row>
    <row r="29172" spans="55:55" hidden="1" x14ac:dyDescent="0.2">
      <c r="BC29172" s="6"/>
    </row>
    <row r="29173" spans="55:55" hidden="1" x14ac:dyDescent="0.2">
      <c r="BC29173" s="6"/>
    </row>
    <row r="29174" spans="55:55" hidden="1" x14ac:dyDescent="0.2">
      <c r="BC29174" s="6"/>
    </row>
    <row r="29175" spans="55:55" hidden="1" x14ac:dyDescent="0.2">
      <c r="BC29175" s="6"/>
    </row>
    <row r="29176" spans="55:55" hidden="1" x14ac:dyDescent="0.2">
      <c r="BC29176" s="6"/>
    </row>
    <row r="29177" spans="55:55" hidden="1" x14ac:dyDescent="0.2">
      <c r="BC29177" s="6"/>
    </row>
    <row r="29178" spans="55:55" hidden="1" x14ac:dyDescent="0.2">
      <c r="BC29178" s="6"/>
    </row>
    <row r="29179" spans="55:55" hidden="1" x14ac:dyDescent="0.2">
      <c r="BC29179" s="6"/>
    </row>
    <row r="29180" spans="55:55" hidden="1" x14ac:dyDescent="0.2">
      <c r="BC29180" s="6"/>
    </row>
    <row r="29181" spans="55:55" hidden="1" x14ac:dyDescent="0.2">
      <c r="BC29181" s="6"/>
    </row>
    <row r="29182" spans="55:55" hidden="1" x14ac:dyDescent="0.2">
      <c r="BC29182" s="6"/>
    </row>
    <row r="29183" spans="55:55" hidden="1" x14ac:dyDescent="0.2">
      <c r="BC29183" s="6"/>
    </row>
    <row r="29184" spans="55:55" hidden="1" x14ac:dyDescent="0.2">
      <c r="BC29184" s="6"/>
    </row>
    <row r="29185" spans="55:55" hidden="1" x14ac:dyDescent="0.2">
      <c r="BC29185" s="6"/>
    </row>
    <row r="29186" spans="55:55" hidden="1" x14ac:dyDescent="0.2">
      <c r="BC29186" s="6"/>
    </row>
    <row r="29187" spans="55:55" hidden="1" x14ac:dyDescent="0.2">
      <c r="BC29187" s="6"/>
    </row>
    <row r="29188" spans="55:55" hidden="1" x14ac:dyDescent="0.2">
      <c r="BC29188" s="6"/>
    </row>
    <row r="29189" spans="55:55" hidden="1" x14ac:dyDescent="0.2">
      <c r="BC29189" s="6"/>
    </row>
    <row r="29190" spans="55:55" hidden="1" x14ac:dyDescent="0.2">
      <c r="BC29190" s="6"/>
    </row>
    <row r="29191" spans="55:55" hidden="1" x14ac:dyDescent="0.2">
      <c r="BC29191" s="6"/>
    </row>
    <row r="29192" spans="55:55" hidden="1" x14ac:dyDescent="0.2">
      <c r="BC29192" s="6"/>
    </row>
    <row r="29193" spans="55:55" hidden="1" x14ac:dyDescent="0.2">
      <c r="BC29193" s="6"/>
    </row>
    <row r="29194" spans="55:55" hidden="1" x14ac:dyDescent="0.2">
      <c r="BC29194" s="6"/>
    </row>
    <row r="29195" spans="55:55" hidden="1" x14ac:dyDescent="0.2">
      <c r="BC29195" s="6"/>
    </row>
    <row r="29196" spans="55:55" hidden="1" x14ac:dyDescent="0.2">
      <c r="BC29196" s="6"/>
    </row>
    <row r="29197" spans="55:55" hidden="1" x14ac:dyDescent="0.2">
      <c r="BC29197" s="6"/>
    </row>
    <row r="29198" spans="55:55" hidden="1" x14ac:dyDescent="0.2">
      <c r="BC29198" s="6"/>
    </row>
    <row r="29199" spans="55:55" hidden="1" x14ac:dyDescent="0.2">
      <c r="BC29199" s="6"/>
    </row>
    <row r="29200" spans="55:55" hidden="1" x14ac:dyDescent="0.2">
      <c r="BC29200" s="6"/>
    </row>
    <row r="29201" spans="55:55" hidden="1" x14ac:dyDescent="0.2">
      <c r="BC29201" s="6"/>
    </row>
    <row r="29202" spans="55:55" hidden="1" x14ac:dyDescent="0.2">
      <c r="BC29202" s="6"/>
    </row>
    <row r="29203" spans="55:55" hidden="1" x14ac:dyDescent="0.2">
      <c r="BC29203" s="6"/>
    </row>
    <row r="29204" spans="55:55" hidden="1" x14ac:dyDescent="0.2">
      <c r="BC29204" s="6"/>
    </row>
    <row r="29205" spans="55:55" hidden="1" x14ac:dyDescent="0.2">
      <c r="BC29205" s="6"/>
    </row>
    <row r="29206" spans="55:55" hidden="1" x14ac:dyDescent="0.2">
      <c r="BC29206" s="6"/>
    </row>
    <row r="29207" spans="55:55" hidden="1" x14ac:dyDescent="0.2">
      <c r="BC29207" s="6"/>
    </row>
    <row r="29208" spans="55:55" hidden="1" x14ac:dyDescent="0.2">
      <c r="BC29208" s="6"/>
    </row>
    <row r="29209" spans="55:55" hidden="1" x14ac:dyDescent="0.2">
      <c r="BC29209" s="6"/>
    </row>
    <row r="29210" spans="55:55" hidden="1" x14ac:dyDescent="0.2">
      <c r="BC29210" s="6"/>
    </row>
    <row r="29211" spans="55:55" hidden="1" x14ac:dyDescent="0.2">
      <c r="BC29211" s="6"/>
    </row>
    <row r="29212" spans="55:55" hidden="1" x14ac:dyDescent="0.2">
      <c r="BC29212" s="6"/>
    </row>
    <row r="29213" spans="55:55" hidden="1" x14ac:dyDescent="0.2">
      <c r="BC29213" s="6"/>
    </row>
    <row r="29214" spans="55:55" hidden="1" x14ac:dyDescent="0.2">
      <c r="BC29214" s="6"/>
    </row>
    <row r="29215" spans="55:55" hidden="1" x14ac:dyDescent="0.2">
      <c r="BC29215" s="6"/>
    </row>
    <row r="29216" spans="55:55" hidden="1" x14ac:dyDescent="0.2">
      <c r="BC29216" s="6"/>
    </row>
    <row r="29217" spans="55:55" hidden="1" x14ac:dyDescent="0.2">
      <c r="BC29217" s="6"/>
    </row>
    <row r="29218" spans="55:55" hidden="1" x14ac:dyDescent="0.2">
      <c r="BC29218" s="6"/>
    </row>
    <row r="29219" spans="55:55" hidden="1" x14ac:dyDescent="0.2">
      <c r="BC29219" s="6"/>
    </row>
    <row r="29220" spans="55:55" hidden="1" x14ac:dyDescent="0.2">
      <c r="BC29220" s="6"/>
    </row>
    <row r="29221" spans="55:55" hidden="1" x14ac:dyDescent="0.2">
      <c r="BC29221" s="6"/>
    </row>
    <row r="29222" spans="55:55" hidden="1" x14ac:dyDescent="0.2">
      <c r="BC29222" s="6"/>
    </row>
    <row r="29223" spans="55:55" hidden="1" x14ac:dyDescent="0.2">
      <c r="BC29223" s="6"/>
    </row>
    <row r="29224" spans="55:55" hidden="1" x14ac:dyDescent="0.2">
      <c r="BC29224" s="6"/>
    </row>
    <row r="29225" spans="55:55" hidden="1" x14ac:dyDescent="0.2">
      <c r="BC29225" s="6"/>
    </row>
    <row r="29226" spans="55:55" hidden="1" x14ac:dyDescent="0.2">
      <c r="BC29226" s="6"/>
    </row>
    <row r="29227" spans="55:55" hidden="1" x14ac:dyDescent="0.2">
      <c r="BC29227" s="6"/>
    </row>
    <row r="29228" spans="55:55" hidden="1" x14ac:dyDescent="0.2">
      <c r="BC29228" s="6"/>
    </row>
    <row r="29229" spans="55:55" hidden="1" x14ac:dyDescent="0.2">
      <c r="BC29229" s="6"/>
    </row>
    <row r="29230" spans="55:55" hidden="1" x14ac:dyDescent="0.2">
      <c r="BC29230" s="6"/>
    </row>
    <row r="29231" spans="55:55" hidden="1" x14ac:dyDescent="0.2">
      <c r="BC29231" s="6"/>
    </row>
    <row r="29232" spans="55:55" hidden="1" x14ac:dyDescent="0.2">
      <c r="BC29232" s="6"/>
    </row>
    <row r="29233" spans="55:55" hidden="1" x14ac:dyDescent="0.2">
      <c r="BC29233" s="6"/>
    </row>
    <row r="29234" spans="55:55" hidden="1" x14ac:dyDescent="0.2">
      <c r="BC29234" s="6"/>
    </row>
    <row r="29235" spans="55:55" hidden="1" x14ac:dyDescent="0.2">
      <c r="BC29235" s="6"/>
    </row>
    <row r="29236" spans="55:55" hidden="1" x14ac:dyDescent="0.2">
      <c r="BC29236" s="6"/>
    </row>
    <row r="29237" spans="55:55" hidden="1" x14ac:dyDescent="0.2">
      <c r="BC29237" s="6"/>
    </row>
    <row r="29238" spans="55:55" hidden="1" x14ac:dyDescent="0.2">
      <c r="BC29238" s="6"/>
    </row>
    <row r="29239" spans="55:55" hidden="1" x14ac:dyDescent="0.2">
      <c r="BC29239" s="6"/>
    </row>
    <row r="29240" spans="55:55" hidden="1" x14ac:dyDescent="0.2">
      <c r="BC29240" s="6"/>
    </row>
    <row r="29241" spans="55:55" hidden="1" x14ac:dyDescent="0.2">
      <c r="BC29241" s="6"/>
    </row>
    <row r="29242" spans="55:55" hidden="1" x14ac:dyDescent="0.2">
      <c r="BC29242" s="6"/>
    </row>
    <row r="29243" spans="55:55" hidden="1" x14ac:dyDescent="0.2">
      <c r="BC29243" s="6"/>
    </row>
    <row r="29244" spans="55:55" hidden="1" x14ac:dyDescent="0.2">
      <c r="BC29244" s="6"/>
    </row>
    <row r="29245" spans="55:55" hidden="1" x14ac:dyDescent="0.2">
      <c r="BC29245" s="6"/>
    </row>
    <row r="29246" spans="55:55" hidden="1" x14ac:dyDescent="0.2">
      <c r="BC29246" s="6"/>
    </row>
    <row r="29247" spans="55:55" hidden="1" x14ac:dyDescent="0.2">
      <c r="BC29247" s="6"/>
    </row>
    <row r="29248" spans="55:55" hidden="1" x14ac:dyDescent="0.2">
      <c r="BC29248" s="6"/>
    </row>
    <row r="29249" spans="55:55" hidden="1" x14ac:dyDescent="0.2">
      <c r="BC29249" s="6"/>
    </row>
    <row r="29250" spans="55:55" hidden="1" x14ac:dyDescent="0.2">
      <c r="BC29250" s="6"/>
    </row>
    <row r="29251" spans="55:55" hidden="1" x14ac:dyDescent="0.2">
      <c r="BC29251" s="6"/>
    </row>
    <row r="29252" spans="55:55" hidden="1" x14ac:dyDescent="0.2">
      <c r="BC29252" s="6"/>
    </row>
    <row r="29253" spans="55:55" hidden="1" x14ac:dyDescent="0.2">
      <c r="BC29253" s="6"/>
    </row>
    <row r="29254" spans="55:55" hidden="1" x14ac:dyDescent="0.2">
      <c r="BC29254" s="6"/>
    </row>
    <row r="29255" spans="55:55" hidden="1" x14ac:dyDescent="0.2">
      <c r="BC29255" s="6"/>
    </row>
    <row r="29256" spans="55:55" hidden="1" x14ac:dyDescent="0.2">
      <c r="BC29256" s="6"/>
    </row>
    <row r="29257" spans="55:55" hidden="1" x14ac:dyDescent="0.2">
      <c r="BC29257" s="6"/>
    </row>
    <row r="29258" spans="55:55" hidden="1" x14ac:dyDescent="0.2">
      <c r="BC29258" s="6"/>
    </row>
    <row r="29259" spans="55:55" hidden="1" x14ac:dyDescent="0.2">
      <c r="BC29259" s="6"/>
    </row>
    <row r="29260" spans="55:55" hidden="1" x14ac:dyDescent="0.2">
      <c r="BC29260" s="6"/>
    </row>
    <row r="29261" spans="55:55" hidden="1" x14ac:dyDescent="0.2">
      <c r="BC29261" s="6"/>
    </row>
    <row r="29262" spans="55:55" hidden="1" x14ac:dyDescent="0.2">
      <c r="BC29262" s="6"/>
    </row>
    <row r="29263" spans="55:55" hidden="1" x14ac:dyDescent="0.2">
      <c r="BC29263" s="6"/>
    </row>
    <row r="29264" spans="55:55" hidden="1" x14ac:dyDescent="0.2">
      <c r="BC29264" s="6"/>
    </row>
    <row r="29265" spans="55:55" hidden="1" x14ac:dyDescent="0.2">
      <c r="BC29265" s="6"/>
    </row>
    <row r="29266" spans="55:55" hidden="1" x14ac:dyDescent="0.2">
      <c r="BC29266" s="6"/>
    </row>
    <row r="29267" spans="55:55" hidden="1" x14ac:dyDescent="0.2">
      <c r="BC29267" s="6"/>
    </row>
    <row r="29268" spans="55:55" hidden="1" x14ac:dyDescent="0.2">
      <c r="BC29268" s="6"/>
    </row>
    <row r="29269" spans="55:55" hidden="1" x14ac:dyDescent="0.2">
      <c r="BC29269" s="6"/>
    </row>
    <row r="29270" spans="55:55" hidden="1" x14ac:dyDescent="0.2">
      <c r="BC29270" s="6"/>
    </row>
    <row r="29271" spans="55:55" hidden="1" x14ac:dyDescent="0.2">
      <c r="BC29271" s="6"/>
    </row>
    <row r="29272" spans="55:55" hidden="1" x14ac:dyDescent="0.2">
      <c r="BC29272" s="6"/>
    </row>
    <row r="29273" spans="55:55" hidden="1" x14ac:dyDescent="0.2">
      <c r="BC29273" s="6"/>
    </row>
    <row r="29274" spans="55:55" hidden="1" x14ac:dyDescent="0.2">
      <c r="BC29274" s="6"/>
    </row>
    <row r="29275" spans="55:55" hidden="1" x14ac:dyDescent="0.2">
      <c r="BC29275" s="6"/>
    </row>
    <row r="29276" spans="55:55" hidden="1" x14ac:dyDescent="0.2">
      <c r="BC29276" s="6"/>
    </row>
    <row r="29277" spans="55:55" hidden="1" x14ac:dyDescent="0.2">
      <c r="BC29277" s="6"/>
    </row>
    <row r="29278" spans="55:55" hidden="1" x14ac:dyDescent="0.2">
      <c r="BC29278" s="6"/>
    </row>
    <row r="29279" spans="55:55" hidden="1" x14ac:dyDescent="0.2">
      <c r="BC29279" s="6"/>
    </row>
    <row r="29280" spans="55:55" hidden="1" x14ac:dyDescent="0.2">
      <c r="BC29280" s="6"/>
    </row>
    <row r="29281" spans="55:55" hidden="1" x14ac:dyDescent="0.2">
      <c r="BC29281" s="6"/>
    </row>
    <row r="29282" spans="55:55" hidden="1" x14ac:dyDescent="0.2">
      <c r="BC29282" s="6"/>
    </row>
    <row r="29283" spans="55:55" hidden="1" x14ac:dyDescent="0.2">
      <c r="BC29283" s="6"/>
    </row>
    <row r="29284" spans="55:55" hidden="1" x14ac:dyDescent="0.2">
      <c r="BC29284" s="6"/>
    </row>
    <row r="29285" spans="55:55" hidden="1" x14ac:dyDescent="0.2">
      <c r="BC29285" s="6"/>
    </row>
    <row r="29286" spans="55:55" hidden="1" x14ac:dyDescent="0.2">
      <c r="BC29286" s="6"/>
    </row>
    <row r="29287" spans="55:55" hidden="1" x14ac:dyDescent="0.2">
      <c r="BC29287" s="6"/>
    </row>
    <row r="29288" spans="55:55" hidden="1" x14ac:dyDescent="0.2">
      <c r="BC29288" s="6"/>
    </row>
    <row r="29289" spans="55:55" hidden="1" x14ac:dyDescent="0.2">
      <c r="BC29289" s="6"/>
    </row>
    <row r="29290" spans="55:55" hidden="1" x14ac:dyDescent="0.2">
      <c r="BC29290" s="6"/>
    </row>
    <row r="29291" spans="55:55" hidden="1" x14ac:dyDescent="0.2">
      <c r="BC29291" s="6"/>
    </row>
    <row r="29292" spans="55:55" hidden="1" x14ac:dyDescent="0.2">
      <c r="BC29292" s="6"/>
    </row>
    <row r="29293" spans="55:55" hidden="1" x14ac:dyDescent="0.2">
      <c r="BC29293" s="6"/>
    </row>
    <row r="29294" spans="55:55" hidden="1" x14ac:dyDescent="0.2">
      <c r="BC29294" s="6"/>
    </row>
    <row r="29295" spans="55:55" hidden="1" x14ac:dyDescent="0.2">
      <c r="BC29295" s="6"/>
    </row>
    <row r="29296" spans="55:55" hidden="1" x14ac:dyDescent="0.2">
      <c r="BC29296" s="6"/>
    </row>
    <row r="29297" spans="55:55" hidden="1" x14ac:dyDescent="0.2">
      <c r="BC29297" s="6"/>
    </row>
    <row r="29298" spans="55:55" hidden="1" x14ac:dyDescent="0.2">
      <c r="BC29298" s="6"/>
    </row>
    <row r="29299" spans="55:55" hidden="1" x14ac:dyDescent="0.2">
      <c r="BC29299" s="6"/>
    </row>
    <row r="29300" spans="55:55" hidden="1" x14ac:dyDescent="0.2">
      <c r="BC29300" s="6"/>
    </row>
    <row r="29301" spans="55:55" hidden="1" x14ac:dyDescent="0.2">
      <c r="BC29301" s="6"/>
    </row>
    <row r="29302" spans="55:55" hidden="1" x14ac:dyDescent="0.2">
      <c r="BC29302" s="6"/>
    </row>
    <row r="29303" spans="55:55" hidden="1" x14ac:dyDescent="0.2">
      <c r="BC29303" s="6"/>
    </row>
    <row r="29304" spans="55:55" hidden="1" x14ac:dyDescent="0.2">
      <c r="BC29304" s="6"/>
    </row>
    <row r="29305" spans="55:55" hidden="1" x14ac:dyDescent="0.2">
      <c r="BC29305" s="6"/>
    </row>
    <row r="29306" spans="55:55" hidden="1" x14ac:dyDescent="0.2">
      <c r="BC29306" s="6"/>
    </row>
    <row r="29307" spans="55:55" hidden="1" x14ac:dyDescent="0.2">
      <c r="BC29307" s="6"/>
    </row>
    <row r="29308" spans="55:55" hidden="1" x14ac:dyDescent="0.2">
      <c r="BC29308" s="6"/>
    </row>
    <row r="29309" spans="55:55" hidden="1" x14ac:dyDescent="0.2">
      <c r="BC29309" s="6"/>
    </row>
    <row r="29310" spans="55:55" hidden="1" x14ac:dyDescent="0.2">
      <c r="BC29310" s="6"/>
    </row>
    <row r="29311" spans="55:55" hidden="1" x14ac:dyDescent="0.2">
      <c r="BC29311" s="6"/>
    </row>
    <row r="29312" spans="55:55" hidden="1" x14ac:dyDescent="0.2">
      <c r="BC29312" s="6"/>
    </row>
    <row r="29313" spans="55:55" hidden="1" x14ac:dyDescent="0.2">
      <c r="BC29313" s="6"/>
    </row>
    <row r="29314" spans="55:55" hidden="1" x14ac:dyDescent="0.2">
      <c r="BC29314" s="6"/>
    </row>
    <row r="29315" spans="55:55" hidden="1" x14ac:dyDescent="0.2">
      <c r="BC29315" s="6"/>
    </row>
    <row r="29316" spans="55:55" hidden="1" x14ac:dyDescent="0.2">
      <c r="BC29316" s="6"/>
    </row>
    <row r="29317" spans="55:55" hidden="1" x14ac:dyDescent="0.2">
      <c r="BC29317" s="6"/>
    </row>
    <row r="29318" spans="55:55" hidden="1" x14ac:dyDescent="0.2">
      <c r="BC29318" s="6"/>
    </row>
    <row r="29319" spans="55:55" hidden="1" x14ac:dyDescent="0.2">
      <c r="BC29319" s="6"/>
    </row>
    <row r="29320" spans="55:55" hidden="1" x14ac:dyDescent="0.2">
      <c r="BC29320" s="6"/>
    </row>
    <row r="29321" spans="55:55" hidden="1" x14ac:dyDescent="0.2">
      <c r="BC29321" s="6"/>
    </row>
    <row r="29322" spans="55:55" hidden="1" x14ac:dyDescent="0.2">
      <c r="BC29322" s="6"/>
    </row>
    <row r="29323" spans="55:55" hidden="1" x14ac:dyDescent="0.2">
      <c r="BC29323" s="6"/>
    </row>
    <row r="29324" spans="55:55" hidden="1" x14ac:dyDescent="0.2">
      <c r="BC29324" s="6"/>
    </row>
    <row r="29325" spans="55:55" hidden="1" x14ac:dyDescent="0.2">
      <c r="BC29325" s="6"/>
    </row>
    <row r="29326" spans="55:55" hidden="1" x14ac:dyDescent="0.2">
      <c r="BC29326" s="6"/>
    </row>
    <row r="29327" spans="55:55" hidden="1" x14ac:dyDescent="0.2">
      <c r="BC29327" s="6"/>
    </row>
    <row r="29328" spans="55:55" hidden="1" x14ac:dyDescent="0.2">
      <c r="BC29328" s="6"/>
    </row>
    <row r="29329" spans="55:55" hidden="1" x14ac:dyDescent="0.2">
      <c r="BC29329" s="6"/>
    </row>
    <row r="29330" spans="55:55" hidden="1" x14ac:dyDescent="0.2">
      <c r="BC29330" s="6"/>
    </row>
    <row r="29331" spans="55:55" hidden="1" x14ac:dyDescent="0.2">
      <c r="BC29331" s="6"/>
    </row>
    <row r="29332" spans="55:55" hidden="1" x14ac:dyDescent="0.2">
      <c r="BC29332" s="6"/>
    </row>
    <row r="29333" spans="55:55" hidden="1" x14ac:dyDescent="0.2">
      <c r="BC29333" s="6"/>
    </row>
    <row r="29334" spans="55:55" hidden="1" x14ac:dyDescent="0.2">
      <c r="BC29334" s="6"/>
    </row>
    <row r="29335" spans="55:55" hidden="1" x14ac:dyDescent="0.2">
      <c r="BC29335" s="6"/>
    </row>
    <row r="29336" spans="55:55" hidden="1" x14ac:dyDescent="0.2">
      <c r="BC29336" s="6"/>
    </row>
    <row r="29337" spans="55:55" hidden="1" x14ac:dyDescent="0.2">
      <c r="BC29337" s="6"/>
    </row>
    <row r="29338" spans="55:55" hidden="1" x14ac:dyDescent="0.2">
      <c r="BC29338" s="6"/>
    </row>
    <row r="29339" spans="55:55" hidden="1" x14ac:dyDescent="0.2">
      <c r="BC29339" s="6"/>
    </row>
    <row r="29340" spans="55:55" hidden="1" x14ac:dyDescent="0.2">
      <c r="BC29340" s="6"/>
    </row>
    <row r="29341" spans="55:55" hidden="1" x14ac:dyDescent="0.2">
      <c r="BC29341" s="6"/>
    </row>
    <row r="29342" spans="55:55" hidden="1" x14ac:dyDescent="0.2">
      <c r="BC29342" s="6"/>
    </row>
    <row r="29343" spans="55:55" hidden="1" x14ac:dyDescent="0.2">
      <c r="BC29343" s="6"/>
    </row>
    <row r="29344" spans="55:55" hidden="1" x14ac:dyDescent="0.2">
      <c r="BC29344" s="6"/>
    </row>
    <row r="29345" spans="55:55" hidden="1" x14ac:dyDescent="0.2">
      <c r="BC29345" s="6"/>
    </row>
    <row r="29346" spans="55:55" hidden="1" x14ac:dyDescent="0.2">
      <c r="BC29346" s="6"/>
    </row>
    <row r="29347" spans="55:55" hidden="1" x14ac:dyDescent="0.2">
      <c r="BC29347" s="6"/>
    </row>
    <row r="29348" spans="55:55" hidden="1" x14ac:dyDescent="0.2">
      <c r="BC29348" s="6"/>
    </row>
    <row r="29349" spans="55:55" hidden="1" x14ac:dyDescent="0.2">
      <c r="BC29349" s="6"/>
    </row>
    <row r="29350" spans="55:55" hidden="1" x14ac:dyDescent="0.2">
      <c r="BC29350" s="6"/>
    </row>
    <row r="29351" spans="55:55" hidden="1" x14ac:dyDescent="0.2">
      <c r="BC29351" s="6"/>
    </row>
    <row r="29352" spans="55:55" hidden="1" x14ac:dyDescent="0.2">
      <c r="BC29352" s="6"/>
    </row>
    <row r="29353" spans="55:55" hidden="1" x14ac:dyDescent="0.2">
      <c r="BC29353" s="6"/>
    </row>
    <row r="29354" spans="55:55" hidden="1" x14ac:dyDescent="0.2">
      <c r="BC29354" s="6"/>
    </row>
    <row r="29355" spans="55:55" hidden="1" x14ac:dyDescent="0.2">
      <c r="BC29355" s="6"/>
    </row>
    <row r="29356" spans="55:55" hidden="1" x14ac:dyDescent="0.2">
      <c r="BC29356" s="6"/>
    </row>
    <row r="29357" spans="55:55" hidden="1" x14ac:dyDescent="0.2">
      <c r="BC29357" s="6"/>
    </row>
    <row r="29358" spans="55:55" hidden="1" x14ac:dyDescent="0.2">
      <c r="BC29358" s="6"/>
    </row>
    <row r="29359" spans="55:55" hidden="1" x14ac:dyDescent="0.2">
      <c r="BC29359" s="6"/>
    </row>
    <row r="29360" spans="55:55" hidden="1" x14ac:dyDescent="0.2">
      <c r="BC29360" s="6"/>
    </row>
    <row r="29361" spans="55:55" hidden="1" x14ac:dyDescent="0.2">
      <c r="BC29361" s="6"/>
    </row>
    <row r="29362" spans="55:55" hidden="1" x14ac:dyDescent="0.2">
      <c r="BC29362" s="6"/>
    </row>
    <row r="29363" spans="55:55" hidden="1" x14ac:dyDescent="0.2">
      <c r="BC29363" s="6"/>
    </row>
    <row r="29364" spans="55:55" hidden="1" x14ac:dyDescent="0.2">
      <c r="BC29364" s="6"/>
    </row>
    <row r="29365" spans="55:55" hidden="1" x14ac:dyDescent="0.2">
      <c r="BC29365" s="6"/>
    </row>
    <row r="29366" spans="55:55" hidden="1" x14ac:dyDescent="0.2">
      <c r="BC29366" s="6"/>
    </row>
    <row r="29367" spans="55:55" hidden="1" x14ac:dyDescent="0.2">
      <c r="BC29367" s="6"/>
    </row>
    <row r="29368" spans="55:55" hidden="1" x14ac:dyDescent="0.2">
      <c r="BC29368" s="6"/>
    </row>
    <row r="29369" spans="55:55" hidden="1" x14ac:dyDescent="0.2">
      <c r="BC29369" s="6"/>
    </row>
    <row r="29370" spans="55:55" hidden="1" x14ac:dyDescent="0.2">
      <c r="BC29370" s="6"/>
    </row>
    <row r="29371" spans="55:55" hidden="1" x14ac:dyDescent="0.2">
      <c r="BC29371" s="6"/>
    </row>
    <row r="29372" spans="55:55" hidden="1" x14ac:dyDescent="0.2">
      <c r="BC29372" s="6"/>
    </row>
    <row r="29373" spans="55:55" hidden="1" x14ac:dyDescent="0.2">
      <c r="BC29373" s="6"/>
    </row>
    <row r="29374" spans="55:55" hidden="1" x14ac:dyDescent="0.2">
      <c r="BC29374" s="6"/>
    </row>
    <row r="29375" spans="55:55" hidden="1" x14ac:dyDescent="0.2">
      <c r="BC29375" s="6"/>
    </row>
    <row r="29376" spans="55:55" hidden="1" x14ac:dyDescent="0.2">
      <c r="BC29376" s="6"/>
    </row>
    <row r="29377" spans="55:55" hidden="1" x14ac:dyDescent="0.2">
      <c r="BC29377" s="6"/>
    </row>
    <row r="29378" spans="55:55" hidden="1" x14ac:dyDescent="0.2">
      <c r="BC29378" s="6"/>
    </row>
    <row r="29379" spans="55:55" hidden="1" x14ac:dyDescent="0.2">
      <c r="BC29379" s="6"/>
    </row>
    <row r="29380" spans="55:55" hidden="1" x14ac:dyDescent="0.2">
      <c r="BC29380" s="6"/>
    </row>
    <row r="29381" spans="55:55" hidden="1" x14ac:dyDescent="0.2">
      <c r="BC29381" s="6"/>
    </row>
    <row r="29382" spans="55:55" hidden="1" x14ac:dyDescent="0.2">
      <c r="BC29382" s="6"/>
    </row>
    <row r="29383" spans="55:55" hidden="1" x14ac:dyDescent="0.2">
      <c r="BC29383" s="6"/>
    </row>
    <row r="29384" spans="55:55" hidden="1" x14ac:dyDescent="0.2">
      <c r="BC29384" s="6"/>
    </row>
    <row r="29385" spans="55:55" hidden="1" x14ac:dyDescent="0.2">
      <c r="BC29385" s="6"/>
    </row>
    <row r="29386" spans="55:55" hidden="1" x14ac:dyDescent="0.2">
      <c r="BC29386" s="6"/>
    </row>
    <row r="29387" spans="55:55" hidden="1" x14ac:dyDescent="0.2">
      <c r="BC29387" s="6"/>
    </row>
    <row r="29388" spans="55:55" hidden="1" x14ac:dyDescent="0.2">
      <c r="BC29388" s="6"/>
    </row>
    <row r="29389" spans="55:55" hidden="1" x14ac:dyDescent="0.2">
      <c r="BC29389" s="6"/>
    </row>
    <row r="29390" spans="55:55" hidden="1" x14ac:dyDescent="0.2">
      <c r="BC29390" s="6"/>
    </row>
    <row r="29391" spans="55:55" hidden="1" x14ac:dyDescent="0.2">
      <c r="BC29391" s="6"/>
    </row>
    <row r="29392" spans="55:55" hidden="1" x14ac:dyDescent="0.2">
      <c r="BC29392" s="6"/>
    </row>
    <row r="29393" spans="55:55" hidden="1" x14ac:dyDescent="0.2">
      <c r="BC29393" s="6"/>
    </row>
    <row r="29394" spans="55:55" hidden="1" x14ac:dyDescent="0.2">
      <c r="BC29394" s="6"/>
    </row>
    <row r="29395" spans="55:55" hidden="1" x14ac:dyDescent="0.2">
      <c r="BC29395" s="6"/>
    </row>
    <row r="29396" spans="55:55" hidden="1" x14ac:dyDescent="0.2">
      <c r="BC29396" s="6"/>
    </row>
    <row r="29397" spans="55:55" hidden="1" x14ac:dyDescent="0.2">
      <c r="BC29397" s="6"/>
    </row>
    <row r="29398" spans="55:55" hidden="1" x14ac:dyDescent="0.2">
      <c r="BC29398" s="6"/>
    </row>
    <row r="29399" spans="55:55" hidden="1" x14ac:dyDescent="0.2">
      <c r="BC29399" s="6"/>
    </row>
    <row r="29400" spans="55:55" hidden="1" x14ac:dyDescent="0.2">
      <c r="BC29400" s="6"/>
    </row>
    <row r="29401" spans="55:55" hidden="1" x14ac:dyDescent="0.2">
      <c r="BC29401" s="6"/>
    </row>
    <row r="29402" spans="55:55" hidden="1" x14ac:dyDescent="0.2">
      <c r="BC29402" s="6"/>
    </row>
    <row r="29403" spans="55:55" hidden="1" x14ac:dyDescent="0.2">
      <c r="BC29403" s="6"/>
    </row>
    <row r="29404" spans="55:55" hidden="1" x14ac:dyDescent="0.2">
      <c r="BC29404" s="6"/>
    </row>
    <row r="29405" spans="55:55" hidden="1" x14ac:dyDescent="0.2">
      <c r="BC29405" s="6"/>
    </row>
    <row r="29406" spans="55:55" hidden="1" x14ac:dyDescent="0.2">
      <c r="BC29406" s="6"/>
    </row>
    <row r="29407" spans="55:55" hidden="1" x14ac:dyDescent="0.2">
      <c r="BC29407" s="6"/>
    </row>
    <row r="29408" spans="55:55" hidden="1" x14ac:dyDescent="0.2">
      <c r="BC29408" s="6"/>
    </row>
    <row r="29409" spans="55:55" hidden="1" x14ac:dyDescent="0.2">
      <c r="BC29409" s="6"/>
    </row>
    <row r="29410" spans="55:55" hidden="1" x14ac:dyDescent="0.2">
      <c r="BC29410" s="6"/>
    </row>
    <row r="29411" spans="55:55" hidden="1" x14ac:dyDescent="0.2">
      <c r="BC29411" s="6"/>
    </row>
    <row r="29412" spans="55:55" hidden="1" x14ac:dyDescent="0.2">
      <c r="BC29412" s="6"/>
    </row>
    <row r="29413" spans="55:55" hidden="1" x14ac:dyDescent="0.2">
      <c r="BC29413" s="6"/>
    </row>
    <row r="29414" spans="55:55" hidden="1" x14ac:dyDescent="0.2">
      <c r="BC29414" s="6"/>
    </row>
    <row r="29415" spans="55:55" hidden="1" x14ac:dyDescent="0.2">
      <c r="BC29415" s="6"/>
    </row>
    <row r="29416" spans="55:55" hidden="1" x14ac:dyDescent="0.2">
      <c r="BC29416" s="6"/>
    </row>
    <row r="29417" spans="55:55" hidden="1" x14ac:dyDescent="0.2">
      <c r="BC29417" s="6"/>
    </row>
    <row r="29418" spans="55:55" hidden="1" x14ac:dyDescent="0.2">
      <c r="BC29418" s="6"/>
    </row>
    <row r="29419" spans="55:55" hidden="1" x14ac:dyDescent="0.2">
      <c r="BC29419" s="6"/>
    </row>
    <row r="29420" spans="55:55" hidden="1" x14ac:dyDescent="0.2">
      <c r="BC29420" s="6"/>
    </row>
    <row r="29421" spans="55:55" hidden="1" x14ac:dyDescent="0.2">
      <c r="BC29421" s="6"/>
    </row>
    <row r="29422" spans="55:55" hidden="1" x14ac:dyDescent="0.2">
      <c r="BC29422" s="6"/>
    </row>
    <row r="29423" spans="55:55" hidden="1" x14ac:dyDescent="0.2">
      <c r="BC29423" s="6"/>
    </row>
    <row r="29424" spans="55:55" hidden="1" x14ac:dyDescent="0.2">
      <c r="BC29424" s="6"/>
    </row>
    <row r="29425" spans="55:55" hidden="1" x14ac:dyDescent="0.2">
      <c r="BC29425" s="6"/>
    </row>
    <row r="29426" spans="55:55" hidden="1" x14ac:dyDescent="0.2">
      <c r="BC29426" s="6"/>
    </row>
    <row r="29427" spans="55:55" hidden="1" x14ac:dyDescent="0.2">
      <c r="BC29427" s="6"/>
    </row>
    <row r="29428" spans="55:55" hidden="1" x14ac:dyDescent="0.2">
      <c r="BC29428" s="6"/>
    </row>
    <row r="29429" spans="55:55" hidden="1" x14ac:dyDescent="0.2">
      <c r="BC29429" s="6"/>
    </row>
    <row r="29430" spans="55:55" hidden="1" x14ac:dyDescent="0.2">
      <c r="BC29430" s="6"/>
    </row>
    <row r="29431" spans="55:55" hidden="1" x14ac:dyDescent="0.2">
      <c r="BC29431" s="6"/>
    </row>
    <row r="29432" spans="55:55" hidden="1" x14ac:dyDescent="0.2">
      <c r="BC29432" s="6"/>
    </row>
    <row r="29433" spans="55:55" hidden="1" x14ac:dyDescent="0.2">
      <c r="BC29433" s="6"/>
    </row>
    <row r="29434" spans="55:55" hidden="1" x14ac:dyDescent="0.2">
      <c r="BC29434" s="6"/>
    </row>
    <row r="29435" spans="55:55" hidden="1" x14ac:dyDescent="0.2">
      <c r="BC29435" s="6"/>
    </row>
    <row r="29436" spans="55:55" hidden="1" x14ac:dyDescent="0.2">
      <c r="BC29436" s="6"/>
    </row>
    <row r="29437" spans="55:55" hidden="1" x14ac:dyDescent="0.2">
      <c r="BC29437" s="6"/>
    </row>
    <row r="29438" spans="55:55" hidden="1" x14ac:dyDescent="0.2">
      <c r="BC29438" s="6"/>
    </row>
    <row r="29439" spans="55:55" hidden="1" x14ac:dyDescent="0.2">
      <c r="BC29439" s="6"/>
    </row>
    <row r="29440" spans="55:55" hidden="1" x14ac:dyDescent="0.2">
      <c r="BC29440" s="6"/>
    </row>
    <row r="29441" spans="55:55" hidden="1" x14ac:dyDescent="0.2">
      <c r="BC29441" s="6"/>
    </row>
    <row r="29442" spans="55:55" hidden="1" x14ac:dyDescent="0.2">
      <c r="BC29442" s="6"/>
    </row>
    <row r="29443" spans="55:55" hidden="1" x14ac:dyDescent="0.2">
      <c r="BC29443" s="6"/>
    </row>
    <row r="29444" spans="55:55" hidden="1" x14ac:dyDescent="0.2">
      <c r="BC29444" s="6"/>
    </row>
    <row r="29445" spans="55:55" hidden="1" x14ac:dyDescent="0.2">
      <c r="BC29445" s="6"/>
    </row>
    <row r="29446" spans="55:55" hidden="1" x14ac:dyDescent="0.2">
      <c r="BC29446" s="6"/>
    </row>
    <row r="29447" spans="55:55" hidden="1" x14ac:dyDescent="0.2">
      <c r="BC29447" s="6"/>
    </row>
    <row r="29448" spans="55:55" hidden="1" x14ac:dyDescent="0.2">
      <c r="BC29448" s="6"/>
    </row>
    <row r="29449" spans="55:55" hidden="1" x14ac:dyDescent="0.2">
      <c r="BC29449" s="6"/>
    </row>
    <row r="29450" spans="55:55" hidden="1" x14ac:dyDescent="0.2">
      <c r="BC29450" s="6"/>
    </row>
    <row r="29451" spans="55:55" hidden="1" x14ac:dyDescent="0.2">
      <c r="BC29451" s="6"/>
    </row>
    <row r="29452" spans="55:55" hidden="1" x14ac:dyDescent="0.2">
      <c r="BC29452" s="6"/>
    </row>
    <row r="29453" spans="55:55" hidden="1" x14ac:dyDescent="0.2">
      <c r="BC29453" s="6"/>
    </row>
    <row r="29454" spans="55:55" hidden="1" x14ac:dyDescent="0.2">
      <c r="BC29454" s="6"/>
    </row>
    <row r="29455" spans="55:55" hidden="1" x14ac:dyDescent="0.2">
      <c r="BC29455" s="6"/>
    </row>
    <row r="29456" spans="55:55" hidden="1" x14ac:dyDescent="0.2">
      <c r="BC29456" s="6"/>
    </row>
    <row r="29457" spans="55:55" hidden="1" x14ac:dyDescent="0.2">
      <c r="BC29457" s="6"/>
    </row>
    <row r="29458" spans="55:55" hidden="1" x14ac:dyDescent="0.2">
      <c r="BC29458" s="6"/>
    </row>
    <row r="29459" spans="55:55" hidden="1" x14ac:dyDescent="0.2">
      <c r="BC29459" s="6"/>
    </row>
    <row r="29460" spans="55:55" hidden="1" x14ac:dyDescent="0.2">
      <c r="BC29460" s="6"/>
    </row>
    <row r="29461" spans="55:55" hidden="1" x14ac:dyDescent="0.2">
      <c r="BC29461" s="6"/>
    </row>
    <row r="29462" spans="55:55" hidden="1" x14ac:dyDescent="0.2">
      <c r="BC29462" s="6"/>
    </row>
    <row r="29463" spans="55:55" hidden="1" x14ac:dyDescent="0.2">
      <c r="BC29463" s="6"/>
    </row>
    <row r="29464" spans="55:55" hidden="1" x14ac:dyDescent="0.2">
      <c r="BC29464" s="6"/>
    </row>
    <row r="29465" spans="55:55" hidden="1" x14ac:dyDescent="0.2">
      <c r="BC29465" s="6"/>
    </row>
    <row r="29466" spans="55:55" hidden="1" x14ac:dyDescent="0.2">
      <c r="BC29466" s="6"/>
    </row>
    <row r="29467" spans="55:55" hidden="1" x14ac:dyDescent="0.2">
      <c r="BC29467" s="6"/>
    </row>
    <row r="29468" spans="55:55" hidden="1" x14ac:dyDescent="0.2">
      <c r="BC29468" s="6"/>
    </row>
    <row r="29469" spans="55:55" hidden="1" x14ac:dyDescent="0.2">
      <c r="BC29469" s="6"/>
    </row>
    <row r="29470" spans="55:55" hidden="1" x14ac:dyDescent="0.2">
      <c r="BC29470" s="6"/>
    </row>
    <row r="29471" spans="55:55" hidden="1" x14ac:dyDescent="0.2">
      <c r="BC29471" s="6"/>
    </row>
    <row r="29472" spans="55:55" hidden="1" x14ac:dyDescent="0.2">
      <c r="BC29472" s="6"/>
    </row>
    <row r="29473" spans="55:55" hidden="1" x14ac:dyDescent="0.2">
      <c r="BC29473" s="6"/>
    </row>
    <row r="29474" spans="55:55" hidden="1" x14ac:dyDescent="0.2">
      <c r="BC29474" s="6"/>
    </row>
    <row r="29475" spans="55:55" hidden="1" x14ac:dyDescent="0.2">
      <c r="BC29475" s="6"/>
    </row>
    <row r="29476" spans="55:55" hidden="1" x14ac:dyDescent="0.2">
      <c r="BC29476" s="6"/>
    </row>
    <row r="29477" spans="55:55" hidden="1" x14ac:dyDescent="0.2">
      <c r="BC29477" s="6"/>
    </row>
    <row r="29478" spans="55:55" hidden="1" x14ac:dyDescent="0.2">
      <c r="BC29478" s="6"/>
    </row>
    <row r="29479" spans="55:55" hidden="1" x14ac:dyDescent="0.2">
      <c r="BC29479" s="6"/>
    </row>
    <row r="29480" spans="55:55" hidden="1" x14ac:dyDescent="0.2">
      <c r="BC29480" s="6"/>
    </row>
    <row r="29481" spans="55:55" hidden="1" x14ac:dyDescent="0.2">
      <c r="BC29481" s="6"/>
    </row>
    <row r="29482" spans="55:55" hidden="1" x14ac:dyDescent="0.2">
      <c r="BC29482" s="6"/>
    </row>
    <row r="29483" spans="55:55" hidden="1" x14ac:dyDescent="0.2">
      <c r="BC29483" s="6"/>
    </row>
    <row r="29484" spans="55:55" hidden="1" x14ac:dyDescent="0.2">
      <c r="BC29484" s="6"/>
    </row>
    <row r="29485" spans="55:55" hidden="1" x14ac:dyDescent="0.2">
      <c r="BC29485" s="6"/>
    </row>
    <row r="29486" spans="55:55" hidden="1" x14ac:dyDescent="0.2">
      <c r="BC29486" s="6"/>
    </row>
    <row r="29487" spans="55:55" hidden="1" x14ac:dyDescent="0.2">
      <c r="BC29487" s="6"/>
    </row>
    <row r="29488" spans="55:55" hidden="1" x14ac:dyDescent="0.2">
      <c r="BC29488" s="6"/>
    </row>
    <row r="29489" spans="55:55" hidden="1" x14ac:dyDescent="0.2">
      <c r="BC29489" s="6"/>
    </row>
    <row r="29490" spans="55:55" hidden="1" x14ac:dyDescent="0.2">
      <c r="BC29490" s="6"/>
    </row>
    <row r="29491" spans="55:55" hidden="1" x14ac:dyDescent="0.2">
      <c r="BC29491" s="6"/>
    </row>
    <row r="29492" spans="55:55" hidden="1" x14ac:dyDescent="0.2">
      <c r="BC29492" s="6"/>
    </row>
    <row r="29493" spans="55:55" hidden="1" x14ac:dyDescent="0.2">
      <c r="BC29493" s="6"/>
    </row>
    <row r="29494" spans="55:55" hidden="1" x14ac:dyDescent="0.2">
      <c r="BC29494" s="6"/>
    </row>
    <row r="29495" spans="55:55" hidden="1" x14ac:dyDescent="0.2">
      <c r="BC29495" s="6"/>
    </row>
    <row r="29496" spans="55:55" hidden="1" x14ac:dyDescent="0.2">
      <c r="BC29496" s="6"/>
    </row>
    <row r="29497" spans="55:55" hidden="1" x14ac:dyDescent="0.2">
      <c r="BC29497" s="6"/>
    </row>
    <row r="29498" spans="55:55" hidden="1" x14ac:dyDescent="0.2">
      <c r="BC29498" s="6"/>
    </row>
    <row r="29499" spans="55:55" hidden="1" x14ac:dyDescent="0.2">
      <c r="BC29499" s="6"/>
    </row>
    <row r="29500" spans="55:55" hidden="1" x14ac:dyDescent="0.2">
      <c r="BC29500" s="6"/>
    </row>
    <row r="29501" spans="55:55" hidden="1" x14ac:dyDescent="0.2">
      <c r="BC29501" s="6"/>
    </row>
    <row r="29502" spans="55:55" hidden="1" x14ac:dyDescent="0.2">
      <c r="BC29502" s="6"/>
    </row>
    <row r="29503" spans="55:55" hidden="1" x14ac:dyDescent="0.2">
      <c r="BC29503" s="6"/>
    </row>
    <row r="29504" spans="55:55" hidden="1" x14ac:dyDescent="0.2">
      <c r="BC29504" s="6"/>
    </row>
    <row r="29505" spans="55:55" hidden="1" x14ac:dyDescent="0.2">
      <c r="BC29505" s="6"/>
    </row>
    <row r="29506" spans="55:55" hidden="1" x14ac:dyDescent="0.2">
      <c r="BC29506" s="6"/>
    </row>
    <row r="29507" spans="55:55" hidden="1" x14ac:dyDescent="0.2">
      <c r="BC29507" s="6"/>
    </row>
    <row r="29508" spans="55:55" hidden="1" x14ac:dyDescent="0.2">
      <c r="BC29508" s="6"/>
    </row>
    <row r="29509" spans="55:55" hidden="1" x14ac:dyDescent="0.2">
      <c r="BC29509" s="6"/>
    </row>
    <row r="29510" spans="55:55" hidden="1" x14ac:dyDescent="0.2">
      <c r="BC29510" s="6"/>
    </row>
    <row r="29511" spans="55:55" hidden="1" x14ac:dyDescent="0.2">
      <c r="BC29511" s="6"/>
    </row>
    <row r="29512" spans="55:55" hidden="1" x14ac:dyDescent="0.2">
      <c r="BC29512" s="6"/>
    </row>
    <row r="29513" spans="55:55" hidden="1" x14ac:dyDescent="0.2">
      <c r="BC29513" s="6"/>
    </row>
    <row r="29514" spans="55:55" hidden="1" x14ac:dyDescent="0.2">
      <c r="BC29514" s="6"/>
    </row>
    <row r="29515" spans="55:55" hidden="1" x14ac:dyDescent="0.2">
      <c r="BC29515" s="6"/>
    </row>
    <row r="29516" spans="55:55" hidden="1" x14ac:dyDescent="0.2">
      <c r="BC29516" s="6"/>
    </row>
    <row r="29517" spans="55:55" hidden="1" x14ac:dyDescent="0.2">
      <c r="BC29517" s="6"/>
    </row>
    <row r="29518" spans="55:55" hidden="1" x14ac:dyDescent="0.2">
      <c r="BC29518" s="6"/>
    </row>
    <row r="29519" spans="55:55" hidden="1" x14ac:dyDescent="0.2">
      <c r="BC29519" s="6"/>
    </row>
    <row r="29520" spans="55:55" hidden="1" x14ac:dyDescent="0.2">
      <c r="BC29520" s="6"/>
    </row>
    <row r="29521" spans="55:55" hidden="1" x14ac:dyDescent="0.2">
      <c r="BC29521" s="6"/>
    </row>
    <row r="29522" spans="55:55" hidden="1" x14ac:dyDescent="0.2">
      <c r="BC29522" s="6"/>
    </row>
    <row r="29523" spans="55:55" hidden="1" x14ac:dyDescent="0.2">
      <c r="BC29523" s="6"/>
    </row>
    <row r="29524" spans="55:55" hidden="1" x14ac:dyDescent="0.2">
      <c r="BC29524" s="6"/>
    </row>
    <row r="29525" spans="55:55" hidden="1" x14ac:dyDescent="0.2">
      <c r="BC29525" s="6"/>
    </row>
    <row r="29526" spans="55:55" hidden="1" x14ac:dyDescent="0.2">
      <c r="BC29526" s="6"/>
    </row>
    <row r="29527" spans="55:55" hidden="1" x14ac:dyDescent="0.2">
      <c r="BC29527" s="6"/>
    </row>
    <row r="29528" spans="55:55" hidden="1" x14ac:dyDescent="0.2">
      <c r="BC29528" s="6"/>
    </row>
    <row r="29529" spans="55:55" hidden="1" x14ac:dyDescent="0.2">
      <c r="BC29529" s="6"/>
    </row>
    <row r="29530" spans="55:55" hidden="1" x14ac:dyDescent="0.2">
      <c r="BC29530" s="6"/>
    </row>
    <row r="29531" spans="55:55" hidden="1" x14ac:dyDescent="0.2">
      <c r="BC29531" s="6"/>
    </row>
    <row r="29532" spans="55:55" hidden="1" x14ac:dyDescent="0.2">
      <c r="BC29532" s="6"/>
    </row>
    <row r="29533" spans="55:55" hidden="1" x14ac:dyDescent="0.2">
      <c r="BC29533" s="6"/>
    </row>
    <row r="29534" spans="55:55" hidden="1" x14ac:dyDescent="0.2">
      <c r="BC29534" s="6"/>
    </row>
    <row r="29535" spans="55:55" hidden="1" x14ac:dyDescent="0.2">
      <c r="BC29535" s="6"/>
    </row>
    <row r="29536" spans="55:55" hidden="1" x14ac:dyDescent="0.2">
      <c r="BC29536" s="6"/>
    </row>
    <row r="29537" spans="55:55" hidden="1" x14ac:dyDescent="0.2">
      <c r="BC29537" s="6"/>
    </row>
    <row r="29538" spans="55:55" hidden="1" x14ac:dyDescent="0.2">
      <c r="BC29538" s="6"/>
    </row>
    <row r="29539" spans="55:55" hidden="1" x14ac:dyDescent="0.2">
      <c r="BC29539" s="6"/>
    </row>
    <row r="29540" spans="55:55" hidden="1" x14ac:dyDescent="0.2">
      <c r="BC29540" s="6"/>
    </row>
    <row r="29541" spans="55:55" hidden="1" x14ac:dyDescent="0.2">
      <c r="BC29541" s="6"/>
    </row>
    <row r="29542" spans="55:55" hidden="1" x14ac:dyDescent="0.2">
      <c r="BC29542" s="6"/>
    </row>
    <row r="29543" spans="55:55" hidden="1" x14ac:dyDescent="0.2">
      <c r="BC29543" s="6"/>
    </row>
    <row r="29544" spans="55:55" hidden="1" x14ac:dyDescent="0.2">
      <c r="BC29544" s="6"/>
    </row>
    <row r="29545" spans="55:55" hidden="1" x14ac:dyDescent="0.2">
      <c r="BC29545" s="6"/>
    </row>
    <row r="29546" spans="55:55" hidden="1" x14ac:dyDescent="0.2">
      <c r="BC29546" s="6"/>
    </row>
    <row r="29547" spans="55:55" hidden="1" x14ac:dyDescent="0.2">
      <c r="BC29547" s="6"/>
    </row>
    <row r="29548" spans="55:55" hidden="1" x14ac:dyDescent="0.2">
      <c r="BC29548" s="6"/>
    </row>
    <row r="29549" spans="55:55" hidden="1" x14ac:dyDescent="0.2">
      <c r="BC29549" s="6"/>
    </row>
    <row r="29550" spans="55:55" hidden="1" x14ac:dyDescent="0.2">
      <c r="BC29550" s="6"/>
    </row>
    <row r="29551" spans="55:55" hidden="1" x14ac:dyDescent="0.2">
      <c r="BC29551" s="6"/>
    </row>
    <row r="29552" spans="55:55" hidden="1" x14ac:dyDescent="0.2">
      <c r="BC29552" s="6"/>
    </row>
    <row r="29553" spans="55:55" hidden="1" x14ac:dyDescent="0.2">
      <c r="BC29553" s="6"/>
    </row>
    <row r="29554" spans="55:55" hidden="1" x14ac:dyDescent="0.2">
      <c r="BC29554" s="6"/>
    </row>
    <row r="29555" spans="55:55" hidden="1" x14ac:dyDescent="0.2">
      <c r="BC29555" s="6"/>
    </row>
    <row r="29556" spans="55:55" hidden="1" x14ac:dyDescent="0.2">
      <c r="BC29556" s="6"/>
    </row>
    <row r="29557" spans="55:55" hidden="1" x14ac:dyDescent="0.2">
      <c r="BC29557" s="6"/>
    </row>
    <row r="29558" spans="55:55" hidden="1" x14ac:dyDescent="0.2">
      <c r="BC29558" s="6"/>
    </row>
    <row r="29559" spans="55:55" hidden="1" x14ac:dyDescent="0.2">
      <c r="BC29559" s="6"/>
    </row>
    <row r="29560" spans="55:55" hidden="1" x14ac:dyDescent="0.2">
      <c r="BC29560" s="6"/>
    </row>
    <row r="29561" spans="55:55" hidden="1" x14ac:dyDescent="0.2">
      <c r="BC29561" s="6"/>
    </row>
    <row r="29562" spans="55:55" hidden="1" x14ac:dyDescent="0.2">
      <c r="BC29562" s="6"/>
    </row>
    <row r="29563" spans="55:55" hidden="1" x14ac:dyDescent="0.2">
      <c r="BC29563" s="6"/>
    </row>
    <row r="29564" spans="55:55" hidden="1" x14ac:dyDescent="0.2">
      <c r="BC29564" s="6"/>
    </row>
    <row r="29565" spans="55:55" hidden="1" x14ac:dyDescent="0.2">
      <c r="BC29565" s="6"/>
    </row>
    <row r="29566" spans="55:55" hidden="1" x14ac:dyDescent="0.2">
      <c r="BC29566" s="6"/>
    </row>
    <row r="29567" spans="55:55" hidden="1" x14ac:dyDescent="0.2">
      <c r="BC29567" s="6"/>
    </row>
    <row r="29568" spans="55:55" hidden="1" x14ac:dyDescent="0.2">
      <c r="BC29568" s="6"/>
    </row>
    <row r="29569" spans="55:55" hidden="1" x14ac:dyDescent="0.2">
      <c r="BC29569" s="6"/>
    </row>
    <row r="29570" spans="55:55" hidden="1" x14ac:dyDescent="0.2">
      <c r="BC29570" s="6"/>
    </row>
    <row r="29571" spans="55:55" hidden="1" x14ac:dyDescent="0.2">
      <c r="BC29571" s="6"/>
    </row>
    <row r="29572" spans="55:55" hidden="1" x14ac:dyDescent="0.2">
      <c r="BC29572" s="6"/>
    </row>
    <row r="29573" spans="55:55" hidden="1" x14ac:dyDescent="0.2">
      <c r="BC29573" s="6"/>
    </row>
    <row r="29574" spans="55:55" hidden="1" x14ac:dyDescent="0.2">
      <c r="BC29574" s="6"/>
    </row>
    <row r="29575" spans="55:55" hidden="1" x14ac:dyDescent="0.2">
      <c r="BC29575" s="6"/>
    </row>
    <row r="29576" spans="55:55" hidden="1" x14ac:dyDescent="0.2">
      <c r="BC29576" s="6"/>
    </row>
    <row r="29577" spans="55:55" hidden="1" x14ac:dyDescent="0.2">
      <c r="BC29577" s="6"/>
    </row>
    <row r="29578" spans="55:55" hidden="1" x14ac:dyDescent="0.2">
      <c r="BC29578" s="6"/>
    </row>
    <row r="29579" spans="55:55" hidden="1" x14ac:dyDescent="0.2">
      <c r="BC29579" s="6"/>
    </row>
    <row r="29580" spans="55:55" hidden="1" x14ac:dyDescent="0.2">
      <c r="BC29580" s="6"/>
    </row>
    <row r="29581" spans="55:55" hidden="1" x14ac:dyDescent="0.2">
      <c r="BC29581" s="6"/>
    </row>
    <row r="29582" spans="55:55" hidden="1" x14ac:dyDescent="0.2">
      <c r="BC29582" s="6"/>
    </row>
    <row r="29583" spans="55:55" hidden="1" x14ac:dyDescent="0.2">
      <c r="BC29583" s="6"/>
    </row>
    <row r="29584" spans="55:55" hidden="1" x14ac:dyDescent="0.2">
      <c r="BC29584" s="6"/>
    </row>
    <row r="29585" spans="55:55" hidden="1" x14ac:dyDescent="0.2">
      <c r="BC29585" s="6"/>
    </row>
    <row r="29586" spans="55:55" hidden="1" x14ac:dyDescent="0.2">
      <c r="BC29586" s="6"/>
    </row>
    <row r="29587" spans="55:55" hidden="1" x14ac:dyDescent="0.2">
      <c r="BC29587" s="6"/>
    </row>
    <row r="29588" spans="55:55" hidden="1" x14ac:dyDescent="0.2">
      <c r="BC29588" s="6"/>
    </row>
    <row r="29589" spans="55:55" hidden="1" x14ac:dyDescent="0.2">
      <c r="BC29589" s="6"/>
    </row>
    <row r="29590" spans="55:55" hidden="1" x14ac:dyDescent="0.2">
      <c r="BC29590" s="6"/>
    </row>
    <row r="29591" spans="55:55" hidden="1" x14ac:dyDescent="0.2">
      <c r="BC29591" s="6"/>
    </row>
    <row r="29592" spans="55:55" hidden="1" x14ac:dyDescent="0.2">
      <c r="BC29592" s="6"/>
    </row>
    <row r="29593" spans="55:55" hidden="1" x14ac:dyDescent="0.2">
      <c r="BC29593" s="6"/>
    </row>
    <row r="29594" spans="55:55" hidden="1" x14ac:dyDescent="0.2">
      <c r="BC29594" s="6"/>
    </row>
    <row r="29595" spans="55:55" hidden="1" x14ac:dyDescent="0.2">
      <c r="BC29595" s="6"/>
    </row>
    <row r="29596" spans="55:55" hidden="1" x14ac:dyDescent="0.2">
      <c r="BC29596" s="6"/>
    </row>
    <row r="29597" spans="55:55" hidden="1" x14ac:dyDescent="0.2">
      <c r="BC29597" s="6"/>
    </row>
    <row r="29598" spans="55:55" hidden="1" x14ac:dyDescent="0.2">
      <c r="BC29598" s="6"/>
    </row>
    <row r="29599" spans="55:55" hidden="1" x14ac:dyDescent="0.2">
      <c r="BC29599" s="6"/>
    </row>
    <row r="29600" spans="55:55" hidden="1" x14ac:dyDescent="0.2">
      <c r="BC29600" s="6"/>
    </row>
    <row r="29601" spans="55:55" hidden="1" x14ac:dyDescent="0.2">
      <c r="BC29601" s="6"/>
    </row>
    <row r="29602" spans="55:55" hidden="1" x14ac:dyDescent="0.2">
      <c r="BC29602" s="6"/>
    </row>
    <row r="29603" spans="55:55" hidden="1" x14ac:dyDescent="0.2">
      <c r="BC29603" s="6"/>
    </row>
    <row r="29604" spans="55:55" hidden="1" x14ac:dyDescent="0.2">
      <c r="BC29604" s="6"/>
    </row>
    <row r="29605" spans="55:55" hidden="1" x14ac:dyDescent="0.2">
      <c r="BC29605" s="6"/>
    </row>
    <row r="29606" spans="55:55" hidden="1" x14ac:dyDescent="0.2">
      <c r="BC29606" s="6"/>
    </row>
    <row r="29607" spans="55:55" hidden="1" x14ac:dyDescent="0.2">
      <c r="BC29607" s="6"/>
    </row>
    <row r="29608" spans="55:55" hidden="1" x14ac:dyDescent="0.2">
      <c r="BC29608" s="6"/>
    </row>
    <row r="29609" spans="55:55" hidden="1" x14ac:dyDescent="0.2">
      <c r="BC29609" s="6"/>
    </row>
    <row r="29610" spans="55:55" hidden="1" x14ac:dyDescent="0.2">
      <c r="BC29610" s="6"/>
    </row>
    <row r="29611" spans="55:55" hidden="1" x14ac:dyDescent="0.2">
      <c r="BC29611" s="6"/>
    </row>
    <row r="29612" spans="55:55" hidden="1" x14ac:dyDescent="0.2">
      <c r="BC29612" s="6"/>
    </row>
    <row r="29613" spans="55:55" hidden="1" x14ac:dyDescent="0.2">
      <c r="BC29613" s="6"/>
    </row>
    <row r="29614" spans="55:55" hidden="1" x14ac:dyDescent="0.2">
      <c r="BC29614" s="6"/>
    </row>
    <row r="29615" spans="55:55" hidden="1" x14ac:dyDescent="0.2">
      <c r="BC29615" s="6"/>
    </row>
    <row r="29616" spans="55:55" hidden="1" x14ac:dyDescent="0.2">
      <c r="BC29616" s="6"/>
    </row>
    <row r="29617" spans="55:55" hidden="1" x14ac:dyDescent="0.2">
      <c r="BC29617" s="6"/>
    </row>
    <row r="29618" spans="55:55" hidden="1" x14ac:dyDescent="0.2">
      <c r="BC29618" s="6"/>
    </row>
    <row r="29619" spans="55:55" hidden="1" x14ac:dyDescent="0.2">
      <c r="BC29619" s="6"/>
    </row>
    <row r="29620" spans="55:55" hidden="1" x14ac:dyDescent="0.2">
      <c r="BC29620" s="6"/>
    </row>
    <row r="29621" spans="55:55" hidden="1" x14ac:dyDescent="0.2">
      <c r="BC29621" s="6"/>
    </row>
    <row r="29622" spans="55:55" hidden="1" x14ac:dyDescent="0.2">
      <c r="BC29622" s="6"/>
    </row>
    <row r="29623" spans="55:55" hidden="1" x14ac:dyDescent="0.2">
      <c r="BC29623" s="6"/>
    </row>
    <row r="29624" spans="55:55" hidden="1" x14ac:dyDescent="0.2">
      <c r="BC29624" s="6"/>
    </row>
    <row r="29625" spans="55:55" hidden="1" x14ac:dyDescent="0.2">
      <c r="BC29625" s="6"/>
    </row>
    <row r="29626" spans="55:55" hidden="1" x14ac:dyDescent="0.2">
      <c r="BC29626" s="6"/>
    </row>
    <row r="29627" spans="55:55" hidden="1" x14ac:dyDescent="0.2">
      <c r="BC29627" s="6"/>
    </row>
    <row r="29628" spans="55:55" hidden="1" x14ac:dyDescent="0.2">
      <c r="BC29628" s="6"/>
    </row>
    <row r="29629" spans="55:55" hidden="1" x14ac:dyDescent="0.2">
      <c r="BC29629" s="6"/>
    </row>
    <row r="29630" spans="55:55" hidden="1" x14ac:dyDescent="0.2">
      <c r="BC29630" s="6"/>
    </row>
    <row r="29631" spans="55:55" hidden="1" x14ac:dyDescent="0.2">
      <c r="BC29631" s="6"/>
    </row>
    <row r="29632" spans="55:55" hidden="1" x14ac:dyDescent="0.2">
      <c r="BC29632" s="6"/>
    </row>
    <row r="29633" spans="55:55" hidden="1" x14ac:dyDescent="0.2">
      <c r="BC29633" s="6"/>
    </row>
    <row r="29634" spans="55:55" hidden="1" x14ac:dyDescent="0.2">
      <c r="BC29634" s="6"/>
    </row>
    <row r="29635" spans="55:55" hidden="1" x14ac:dyDescent="0.2">
      <c r="BC29635" s="6"/>
    </row>
    <row r="29636" spans="55:55" hidden="1" x14ac:dyDescent="0.2">
      <c r="BC29636" s="6"/>
    </row>
    <row r="29637" spans="55:55" hidden="1" x14ac:dyDescent="0.2">
      <c r="BC29637" s="6"/>
    </row>
    <row r="29638" spans="55:55" hidden="1" x14ac:dyDescent="0.2">
      <c r="BC29638" s="6"/>
    </row>
    <row r="29639" spans="55:55" hidden="1" x14ac:dyDescent="0.2">
      <c r="BC29639" s="6"/>
    </row>
    <row r="29640" spans="55:55" hidden="1" x14ac:dyDescent="0.2">
      <c r="BC29640" s="6"/>
    </row>
    <row r="29641" spans="55:55" hidden="1" x14ac:dyDescent="0.2">
      <c r="BC29641" s="6"/>
    </row>
    <row r="29642" spans="55:55" hidden="1" x14ac:dyDescent="0.2">
      <c r="BC29642" s="6"/>
    </row>
    <row r="29643" spans="55:55" hidden="1" x14ac:dyDescent="0.2">
      <c r="BC29643" s="6"/>
    </row>
    <row r="29644" spans="55:55" hidden="1" x14ac:dyDescent="0.2">
      <c r="BC29644" s="6"/>
    </row>
    <row r="29645" spans="55:55" hidden="1" x14ac:dyDescent="0.2">
      <c r="BC29645" s="6"/>
    </row>
    <row r="29646" spans="55:55" hidden="1" x14ac:dyDescent="0.2">
      <c r="BC29646" s="6"/>
    </row>
    <row r="29647" spans="55:55" hidden="1" x14ac:dyDescent="0.2">
      <c r="BC29647" s="6"/>
    </row>
    <row r="29648" spans="55:55" hidden="1" x14ac:dyDescent="0.2">
      <c r="BC29648" s="6"/>
    </row>
    <row r="29649" spans="55:55" hidden="1" x14ac:dyDescent="0.2">
      <c r="BC29649" s="6"/>
    </row>
    <row r="29650" spans="55:55" hidden="1" x14ac:dyDescent="0.2">
      <c r="BC29650" s="6"/>
    </row>
    <row r="29651" spans="55:55" hidden="1" x14ac:dyDescent="0.2">
      <c r="BC29651" s="6"/>
    </row>
    <row r="29652" spans="55:55" hidden="1" x14ac:dyDescent="0.2">
      <c r="BC29652" s="6"/>
    </row>
    <row r="29653" spans="55:55" hidden="1" x14ac:dyDescent="0.2">
      <c r="BC29653" s="6"/>
    </row>
    <row r="29654" spans="55:55" hidden="1" x14ac:dyDescent="0.2">
      <c r="BC29654" s="6"/>
    </row>
    <row r="29655" spans="55:55" hidden="1" x14ac:dyDescent="0.2">
      <c r="BC29655" s="6"/>
    </row>
    <row r="29656" spans="55:55" hidden="1" x14ac:dyDescent="0.2">
      <c r="BC29656" s="6"/>
    </row>
    <row r="29657" spans="55:55" hidden="1" x14ac:dyDescent="0.2">
      <c r="BC29657" s="6"/>
    </row>
    <row r="29658" spans="55:55" hidden="1" x14ac:dyDescent="0.2">
      <c r="BC29658" s="6"/>
    </row>
    <row r="29659" spans="55:55" hidden="1" x14ac:dyDescent="0.2">
      <c r="BC29659" s="6"/>
    </row>
    <row r="29660" spans="55:55" hidden="1" x14ac:dyDescent="0.2">
      <c r="BC29660" s="6"/>
    </row>
    <row r="29661" spans="55:55" hidden="1" x14ac:dyDescent="0.2">
      <c r="BC29661" s="6"/>
    </row>
    <row r="29662" spans="55:55" hidden="1" x14ac:dyDescent="0.2">
      <c r="BC29662" s="6"/>
    </row>
    <row r="29663" spans="55:55" hidden="1" x14ac:dyDescent="0.2">
      <c r="BC29663" s="6"/>
    </row>
    <row r="29664" spans="55:55" hidden="1" x14ac:dyDescent="0.2">
      <c r="BC29664" s="6"/>
    </row>
    <row r="29665" spans="55:55" hidden="1" x14ac:dyDescent="0.2">
      <c r="BC29665" s="6"/>
    </row>
    <row r="29666" spans="55:55" hidden="1" x14ac:dyDescent="0.2">
      <c r="BC29666" s="6"/>
    </row>
    <row r="29667" spans="55:55" hidden="1" x14ac:dyDescent="0.2">
      <c r="BC29667" s="6"/>
    </row>
    <row r="29668" spans="55:55" hidden="1" x14ac:dyDescent="0.2">
      <c r="BC29668" s="6"/>
    </row>
    <row r="29669" spans="55:55" hidden="1" x14ac:dyDescent="0.2">
      <c r="BC29669" s="6"/>
    </row>
    <row r="29670" spans="55:55" hidden="1" x14ac:dyDescent="0.2">
      <c r="BC29670" s="6"/>
    </row>
    <row r="29671" spans="55:55" hidden="1" x14ac:dyDescent="0.2">
      <c r="BC29671" s="6"/>
    </row>
    <row r="29672" spans="55:55" hidden="1" x14ac:dyDescent="0.2">
      <c r="BC29672" s="6"/>
    </row>
    <row r="29673" spans="55:55" hidden="1" x14ac:dyDescent="0.2">
      <c r="BC29673" s="6"/>
    </row>
    <row r="29674" spans="55:55" hidden="1" x14ac:dyDescent="0.2">
      <c r="BC29674" s="6"/>
    </row>
    <row r="29675" spans="55:55" hidden="1" x14ac:dyDescent="0.2">
      <c r="BC29675" s="6"/>
    </row>
    <row r="29676" spans="55:55" hidden="1" x14ac:dyDescent="0.2">
      <c r="BC29676" s="6"/>
    </row>
    <row r="29677" spans="55:55" hidden="1" x14ac:dyDescent="0.2">
      <c r="BC29677" s="6"/>
    </row>
    <row r="29678" spans="55:55" hidden="1" x14ac:dyDescent="0.2">
      <c r="BC29678" s="6"/>
    </row>
    <row r="29679" spans="55:55" hidden="1" x14ac:dyDescent="0.2">
      <c r="BC29679" s="6"/>
    </row>
    <row r="29680" spans="55:55" hidden="1" x14ac:dyDescent="0.2">
      <c r="BC29680" s="6"/>
    </row>
    <row r="29681" spans="55:55" hidden="1" x14ac:dyDescent="0.2">
      <c r="BC29681" s="6"/>
    </row>
    <row r="29682" spans="55:55" hidden="1" x14ac:dyDescent="0.2">
      <c r="BC29682" s="6"/>
    </row>
    <row r="29683" spans="55:55" hidden="1" x14ac:dyDescent="0.2">
      <c r="BC29683" s="6"/>
    </row>
    <row r="29684" spans="55:55" hidden="1" x14ac:dyDescent="0.2">
      <c r="BC29684" s="6"/>
    </row>
    <row r="29685" spans="55:55" hidden="1" x14ac:dyDescent="0.2">
      <c r="BC29685" s="6"/>
    </row>
    <row r="29686" spans="55:55" hidden="1" x14ac:dyDescent="0.2">
      <c r="BC29686" s="6"/>
    </row>
    <row r="29687" spans="55:55" hidden="1" x14ac:dyDescent="0.2">
      <c r="BC29687" s="6"/>
    </row>
    <row r="29688" spans="55:55" hidden="1" x14ac:dyDescent="0.2">
      <c r="BC29688" s="6"/>
    </row>
    <row r="29689" spans="55:55" hidden="1" x14ac:dyDescent="0.2">
      <c r="BC29689" s="6"/>
    </row>
    <row r="29690" spans="55:55" hidden="1" x14ac:dyDescent="0.2">
      <c r="BC29690" s="6"/>
    </row>
    <row r="29691" spans="55:55" hidden="1" x14ac:dyDescent="0.2">
      <c r="BC29691" s="6"/>
    </row>
    <row r="29692" spans="55:55" hidden="1" x14ac:dyDescent="0.2">
      <c r="BC29692" s="6"/>
    </row>
    <row r="29693" spans="55:55" hidden="1" x14ac:dyDescent="0.2">
      <c r="BC29693" s="6"/>
    </row>
    <row r="29694" spans="55:55" hidden="1" x14ac:dyDescent="0.2">
      <c r="BC29694" s="6"/>
    </row>
    <row r="29695" spans="55:55" hidden="1" x14ac:dyDescent="0.2">
      <c r="BC29695" s="6"/>
    </row>
    <row r="29696" spans="55:55" hidden="1" x14ac:dyDescent="0.2">
      <c r="BC29696" s="6"/>
    </row>
    <row r="29697" spans="55:55" hidden="1" x14ac:dyDescent="0.2">
      <c r="BC29697" s="6"/>
    </row>
    <row r="29698" spans="55:55" hidden="1" x14ac:dyDescent="0.2">
      <c r="BC29698" s="6"/>
    </row>
    <row r="29699" spans="55:55" hidden="1" x14ac:dyDescent="0.2">
      <c r="BC29699" s="6"/>
    </row>
    <row r="29700" spans="55:55" hidden="1" x14ac:dyDescent="0.2">
      <c r="BC29700" s="6"/>
    </row>
    <row r="29701" spans="55:55" hidden="1" x14ac:dyDescent="0.2">
      <c r="BC29701" s="6"/>
    </row>
    <row r="29702" spans="55:55" hidden="1" x14ac:dyDescent="0.2">
      <c r="BC29702" s="6"/>
    </row>
    <row r="29703" spans="55:55" hidden="1" x14ac:dyDescent="0.2">
      <c r="BC29703" s="6"/>
    </row>
    <row r="29704" spans="55:55" hidden="1" x14ac:dyDescent="0.2">
      <c r="BC29704" s="6"/>
    </row>
    <row r="29705" spans="55:55" hidden="1" x14ac:dyDescent="0.2">
      <c r="BC29705" s="6"/>
    </row>
    <row r="29706" spans="55:55" hidden="1" x14ac:dyDescent="0.2">
      <c r="BC29706" s="6"/>
    </row>
    <row r="29707" spans="55:55" hidden="1" x14ac:dyDescent="0.2">
      <c r="BC29707" s="6"/>
    </row>
    <row r="29708" spans="55:55" hidden="1" x14ac:dyDescent="0.2">
      <c r="BC29708" s="6"/>
    </row>
    <row r="29709" spans="55:55" hidden="1" x14ac:dyDescent="0.2">
      <c r="BC29709" s="6"/>
    </row>
    <row r="29710" spans="55:55" hidden="1" x14ac:dyDescent="0.2">
      <c r="BC29710" s="6"/>
    </row>
    <row r="29711" spans="55:55" hidden="1" x14ac:dyDescent="0.2">
      <c r="BC29711" s="6"/>
    </row>
    <row r="29712" spans="55:55" hidden="1" x14ac:dyDescent="0.2">
      <c r="BC29712" s="6"/>
    </row>
    <row r="29713" spans="55:55" hidden="1" x14ac:dyDescent="0.2">
      <c r="BC29713" s="6"/>
    </row>
    <row r="29714" spans="55:55" hidden="1" x14ac:dyDescent="0.2">
      <c r="BC29714" s="6"/>
    </row>
    <row r="29715" spans="55:55" hidden="1" x14ac:dyDescent="0.2">
      <c r="BC29715" s="6"/>
    </row>
    <row r="29716" spans="55:55" hidden="1" x14ac:dyDescent="0.2">
      <c r="BC29716" s="6"/>
    </row>
    <row r="29717" spans="55:55" hidden="1" x14ac:dyDescent="0.2">
      <c r="BC29717" s="6"/>
    </row>
    <row r="29718" spans="55:55" hidden="1" x14ac:dyDescent="0.2">
      <c r="BC29718" s="6"/>
    </row>
    <row r="29719" spans="55:55" hidden="1" x14ac:dyDescent="0.2">
      <c r="BC29719" s="6"/>
    </row>
    <row r="29720" spans="55:55" hidden="1" x14ac:dyDescent="0.2">
      <c r="BC29720" s="6"/>
    </row>
    <row r="29721" spans="55:55" hidden="1" x14ac:dyDescent="0.2">
      <c r="BC29721" s="6"/>
    </row>
    <row r="29722" spans="55:55" hidden="1" x14ac:dyDescent="0.2">
      <c r="BC29722" s="6"/>
    </row>
    <row r="29723" spans="55:55" hidden="1" x14ac:dyDescent="0.2">
      <c r="BC29723" s="6"/>
    </row>
    <row r="29724" spans="55:55" hidden="1" x14ac:dyDescent="0.2">
      <c r="BC29724" s="6"/>
    </row>
    <row r="29725" spans="55:55" hidden="1" x14ac:dyDescent="0.2">
      <c r="BC29725" s="6"/>
    </row>
    <row r="29726" spans="55:55" hidden="1" x14ac:dyDescent="0.2">
      <c r="BC29726" s="6"/>
    </row>
    <row r="29727" spans="55:55" hidden="1" x14ac:dyDescent="0.2">
      <c r="BC29727" s="6"/>
    </row>
    <row r="29728" spans="55:55" hidden="1" x14ac:dyDescent="0.2">
      <c r="BC29728" s="6"/>
    </row>
    <row r="29729" spans="55:55" hidden="1" x14ac:dyDescent="0.2">
      <c r="BC29729" s="6"/>
    </row>
    <row r="29730" spans="55:55" hidden="1" x14ac:dyDescent="0.2">
      <c r="BC29730" s="6"/>
    </row>
    <row r="29731" spans="55:55" hidden="1" x14ac:dyDescent="0.2">
      <c r="BC29731" s="6"/>
    </row>
    <row r="29732" spans="55:55" hidden="1" x14ac:dyDescent="0.2">
      <c r="BC29732" s="6"/>
    </row>
    <row r="29733" spans="55:55" hidden="1" x14ac:dyDescent="0.2">
      <c r="BC29733" s="6"/>
    </row>
    <row r="29734" spans="55:55" hidden="1" x14ac:dyDescent="0.2">
      <c r="BC29734" s="6"/>
    </row>
    <row r="29735" spans="55:55" hidden="1" x14ac:dyDescent="0.2">
      <c r="BC29735" s="6"/>
    </row>
    <row r="29736" spans="55:55" hidden="1" x14ac:dyDescent="0.2">
      <c r="BC29736" s="6"/>
    </row>
    <row r="29737" spans="55:55" hidden="1" x14ac:dyDescent="0.2">
      <c r="BC29737" s="6"/>
    </row>
    <row r="29738" spans="55:55" hidden="1" x14ac:dyDescent="0.2">
      <c r="BC29738" s="6"/>
    </row>
    <row r="29739" spans="55:55" hidden="1" x14ac:dyDescent="0.2">
      <c r="BC29739" s="6"/>
    </row>
    <row r="29740" spans="55:55" hidden="1" x14ac:dyDescent="0.2">
      <c r="BC29740" s="6"/>
    </row>
    <row r="29741" spans="55:55" hidden="1" x14ac:dyDescent="0.2">
      <c r="BC29741" s="6"/>
    </row>
    <row r="29742" spans="55:55" hidden="1" x14ac:dyDescent="0.2">
      <c r="BC29742" s="6"/>
    </row>
    <row r="29743" spans="55:55" hidden="1" x14ac:dyDescent="0.2">
      <c r="BC29743" s="6"/>
    </row>
    <row r="29744" spans="55:55" hidden="1" x14ac:dyDescent="0.2">
      <c r="BC29744" s="6"/>
    </row>
    <row r="29745" spans="55:55" hidden="1" x14ac:dyDescent="0.2">
      <c r="BC29745" s="6"/>
    </row>
    <row r="29746" spans="55:55" hidden="1" x14ac:dyDescent="0.2">
      <c r="BC29746" s="6"/>
    </row>
    <row r="29747" spans="55:55" hidden="1" x14ac:dyDescent="0.2">
      <c r="BC29747" s="6"/>
    </row>
    <row r="29748" spans="55:55" hidden="1" x14ac:dyDescent="0.2">
      <c r="BC29748" s="6"/>
    </row>
    <row r="29749" spans="55:55" hidden="1" x14ac:dyDescent="0.2">
      <c r="BC29749" s="6"/>
    </row>
    <row r="29750" spans="55:55" hidden="1" x14ac:dyDescent="0.2">
      <c r="BC29750" s="6"/>
    </row>
    <row r="29751" spans="55:55" hidden="1" x14ac:dyDescent="0.2">
      <c r="BC29751" s="6"/>
    </row>
    <row r="29752" spans="55:55" hidden="1" x14ac:dyDescent="0.2">
      <c r="BC29752" s="6"/>
    </row>
    <row r="29753" spans="55:55" hidden="1" x14ac:dyDescent="0.2">
      <c r="BC29753" s="6"/>
    </row>
    <row r="29754" spans="55:55" hidden="1" x14ac:dyDescent="0.2">
      <c r="BC29754" s="6"/>
    </row>
    <row r="29755" spans="55:55" hidden="1" x14ac:dyDescent="0.2">
      <c r="BC29755" s="6"/>
    </row>
    <row r="29756" spans="55:55" hidden="1" x14ac:dyDescent="0.2">
      <c r="BC29756" s="6"/>
    </row>
    <row r="29757" spans="55:55" hidden="1" x14ac:dyDescent="0.2">
      <c r="BC29757" s="6"/>
    </row>
    <row r="29758" spans="55:55" hidden="1" x14ac:dyDescent="0.2">
      <c r="BC29758" s="6"/>
    </row>
    <row r="29759" spans="55:55" hidden="1" x14ac:dyDescent="0.2">
      <c r="BC29759" s="6"/>
    </row>
    <row r="29760" spans="55:55" hidden="1" x14ac:dyDescent="0.2">
      <c r="BC29760" s="6"/>
    </row>
    <row r="29761" spans="55:55" hidden="1" x14ac:dyDescent="0.2">
      <c r="BC29761" s="6"/>
    </row>
    <row r="29762" spans="55:55" hidden="1" x14ac:dyDescent="0.2">
      <c r="BC29762" s="6"/>
    </row>
    <row r="29763" spans="55:55" hidden="1" x14ac:dyDescent="0.2">
      <c r="BC29763" s="6"/>
    </row>
    <row r="29764" spans="55:55" hidden="1" x14ac:dyDescent="0.2">
      <c r="BC29764" s="6"/>
    </row>
    <row r="29765" spans="55:55" hidden="1" x14ac:dyDescent="0.2">
      <c r="BC29765" s="6"/>
    </row>
    <row r="29766" spans="55:55" hidden="1" x14ac:dyDescent="0.2">
      <c r="BC29766" s="6"/>
    </row>
    <row r="29767" spans="55:55" hidden="1" x14ac:dyDescent="0.2">
      <c r="BC29767" s="6"/>
    </row>
    <row r="29768" spans="55:55" hidden="1" x14ac:dyDescent="0.2">
      <c r="BC29768" s="6"/>
    </row>
    <row r="29769" spans="55:55" hidden="1" x14ac:dyDescent="0.2">
      <c r="BC29769" s="6"/>
    </row>
    <row r="29770" spans="55:55" hidden="1" x14ac:dyDescent="0.2">
      <c r="BC29770" s="6"/>
    </row>
    <row r="29771" spans="55:55" hidden="1" x14ac:dyDescent="0.2">
      <c r="BC29771" s="6"/>
    </row>
    <row r="29772" spans="55:55" hidden="1" x14ac:dyDescent="0.2">
      <c r="BC29772" s="6"/>
    </row>
    <row r="29773" spans="55:55" hidden="1" x14ac:dyDescent="0.2">
      <c r="BC29773" s="6"/>
    </row>
    <row r="29774" spans="55:55" hidden="1" x14ac:dyDescent="0.2">
      <c r="BC29774" s="6"/>
    </row>
    <row r="29775" spans="55:55" hidden="1" x14ac:dyDescent="0.2">
      <c r="BC29775" s="6"/>
    </row>
    <row r="29776" spans="55:55" hidden="1" x14ac:dyDescent="0.2">
      <c r="BC29776" s="6"/>
    </row>
    <row r="29777" spans="55:55" hidden="1" x14ac:dyDescent="0.2">
      <c r="BC29777" s="6"/>
    </row>
    <row r="29778" spans="55:55" hidden="1" x14ac:dyDescent="0.2">
      <c r="BC29778" s="6"/>
    </row>
    <row r="29779" spans="55:55" hidden="1" x14ac:dyDescent="0.2">
      <c r="BC29779" s="6"/>
    </row>
    <row r="29780" spans="55:55" hidden="1" x14ac:dyDescent="0.2">
      <c r="BC29780" s="6"/>
    </row>
    <row r="29781" spans="55:55" hidden="1" x14ac:dyDescent="0.2">
      <c r="BC29781" s="6"/>
    </row>
    <row r="29782" spans="55:55" hidden="1" x14ac:dyDescent="0.2">
      <c r="BC29782" s="6"/>
    </row>
    <row r="29783" spans="55:55" hidden="1" x14ac:dyDescent="0.2">
      <c r="BC29783" s="6"/>
    </row>
    <row r="29784" spans="55:55" hidden="1" x14ac:dyDescent="0.2">
      <c r="BC29784" s="6"/>
    </row>
    <row r="29785" spans="55:55" hidden="1" x14ac:dyDescent="0.2">
      <c r="BC29785" s="6"/>
    </row>
    <row r="29786" spans="55:55" hidden="1" x14ac:dyDescent="0.2">
      <c r="BC29786" s="6"/>
    </row>
    <row r="29787" spans="55:55" hidden="1" x14ac:dyDescent="0.2">
      <c r="BC29787" s="6"/>
    </row>
    <row r="29788" spans="55:55" hidden="1" x14ac:dyDescent="0.2">
      <c r="BC29788" s="6"/>
    </row>
    <row r="29789" spans="55:55" hidden="1" x14ac:dyDescent="0.2">
      <c r="BC29789" s="6"/>
    </row>
    <row r="29790" spans="55:55" hidden="1" x14ac:dyDescent="0.2">
      <c r="BC29790" s="6"/>
    </row>
    <row r="29791" spans="55:55" hidden="1" x14ac:dyDescent="0.2">
      <c r="BC29791" s="6"/>
    </row>
    <row r="29792" spans="55:55" hidden="1" x14ac:dyDescent="0.2">
      <c r="BC29792" s="6"/>
    </row>
    <row r="29793" spans="55:55" hidden="1" x14ac:dyDescent="0.2">
      <c r="BC29793" s="6"/>
    </row>
    <row r="29794" spans="55:55" hidden="1" x14ac:dyDescent="0.2">
      <c r="BC29794" s="6"/>
    </row>
    <row r="29795" spans="55:55" hidden="1" x14ac:dyDescent="0.2">
      <c r="BC29795" s="6"/>
    </row>
    <row r="29796" spans="55:55" hidden="1" x14ac:dyDescent="0.2">
      <c r="BC29796" s="6"/>
    </row>
    <row r="29797" spans="55:55" hidden="1" x14ac:dyDescent="0.2">
      <c r="BC29797" s="6"/>
    </row>
    <row r="29798" spans="55:55" hidden="1" x14ac:dyDescent="0.2">
      <c r="BC29798" s="6"/>
    </row>
    <row r="29799" spans="55:55" hidden="1" x14ac:dyDescent="0.2">
      <c r="BC29799" s="6"/>
    </row>
    <row r="29800" spans="55:55" hidden="1" x14ac:dyDescent="0.2">
      <c r="BC29800" s="6"/>
    </row>
    <row r="29801" spans="55:55" hidden="1" x14ac:dyDescent="0.2">
      <c r="BC29801" s="6"/>
    </row>
    <row r="29802" spans="55:55" hidden="1" x14ac:dyDescent="0.2">
      <c r="BC29802" s="6"/>
    </row>
    <row r="29803" spans="55:55" hidden="1" x14ac:dyDescent="0.2">
      <c r="BC29803" s="6"/>
    </row>
    <row r="29804" spans="55:55" hidden="1" x14ac:dyDescent="0.2">
      <c r="BC29804" s="6"/>
    </row>
    <row r="29805" spans="55:55" hidden="1" x14ac:dyDescent="0.2">
      <c r="BC29805" s="6"/>
    </row>
    <row r="29806" spans="55:55" hidden="1" x14ac:dyDescent="0.2">
      <c r="BC29806" s="6"/>
    </row>
    <row r="29807" spans="55:55" hidden="1" x14ac:dyDescent="0.2">
      <c r="BC29807" s="6"/>
    </row>
    <row r="29808" spans="55:55" hidden="1" x14ac:dyDescent="0.2">
      <c r="BC29808" s="6"/>
    </row>
    <row r="29809" spans="55:55" hidden="1" x14ac:dyDescent="0.2">
      <c r="BC29809" s="6"/>
    </row>
    <row r="29810" spans="55:55" hidden="1" x14ac:dyDescent="0.2">
      <c r="BC29810" s="6"/>
    </row>
    <row r="29811" spans="55:55" hidden="1" x14ac:dyDescent="0.2">
      <c r="BC29811" s="6"/>
    </row>
    <row r="29812" spans="55:55" hidden="1" x14ac:dyDescent="0.2">
      <c r="BC29812" s="6"/>
    </row>
    <row r="29813" spans="55:55" hidden="1" x14ac:dyDescent="0.2">
      <c r="BC29813" s="6"/>
    </row>
    <row r="29814" spans="55:55" hidden="1" x14ac:dyDescent="0.2">
      <c r="BC29814" s="6"/>
    </row>
    <row r="29815" spans="55:55" hidden="1" x14ac:dyDescent="0.2">
      <c r="BC29815" s="6"/>
    </row>
    <row r="29816" spans="55:55" hidden="1" x14ac:dyDescent="0.2">
      <c r="BC29816" s="6"/>
    </row>
    <row r="29817" spans="55:55" hidden="1" x14ac:dyDescent="0.2">
      <c r="BC29817" s="6"/>
    </row>
    <row r="29818" spans="55:55" hidden="1" x14ac:dyDescent="0.2">
      <c r="BC29818" s="6"/>
    </row>
    <row r="29819" spans="55:55" hidden="1" x14ac:dyDescent="0.2">
      <c r="BC29819" s="6"/>
    </row>
    <row r="29820" spans="55:55" hidden="1" x14ac:dyDescent="0.2">
      <c r="BC29820" s="6"/>
    </row>
    <row r="29821" spans="55:55" hidden="1" x14ac:dyDescent="0.2">
      <c r="BC29821" s="6"/>
    </row>
    <row r="29822" spans="55:55" hidden="1" x14ac:dyDescent="0.2">
      <c r="BC29822" s="6"/>
    </row>
    <row r="29823" spans="55:55" hidden="1" x14ac:dyDescent="0.2">
      <c r="BC29823" s="6"/>
    </row>
    <row r="29824" spans="55:55" hidden="1" x14ac:dyDescent="0.2">
      <c r="BC29824" s="6"/>
    </row>
    <row r="29825" spans="55:55" hidden="1" x14ac:dyDescent="0.2">
      <c r="BC29825" s="6"/>
    </row>
    <row r="29826" spans="55:55" hidden="1" x14ac:dyDescent="0.2">
      <c r="BC29826" s="6"/>
    </row>
    <row r="29827" spans="55:55" hidden="1" x14ac:dyDescent="0.2">
      <c r="BC29827" s="6"/>
    </row>
    <row r="29828" spans="55:55" hidden="1" x14ac:dyDescent="0.2">
      <c r="BC29828" s="6"/>
    </row>
    <row r="29829" spans="55:55" hidden="1" x14ac:dyDescent="0.2">
      <c r="BC29829" s="6"/>
    </row>
    <row r="29830" spans="55:55" hidden="1" x14ac:dyDescent="0.2">
      <c r="BC29830" s="6"/>
    </row>
    <row r="29831" spans="55:55" hidden="1" x14ac:dyDescent="0.2">
      <c r="BC29831" s="6"/>
    </row>
    <row r="29832" spans="55:55" hidden="1" x14ac:dyDescent="0.2">
      <c r="BC29832" s="6"/>
    </row>
    <row r="29833" spans="55:55" hidden="1" x14ac:dyDescent="0.2">
      <c r="BC29833" s="6"/>
    </row>
    <row r="29834" spans="55:55" hidden="1" x14ac:dyDescent="0.2">
      <c r="BC29834" s="6"/>
    </row>
    <row r="29835" spans="55:55" hidden="1" x14ac:dyDescent="0.2">
      <c r="BC29835" s="6"/>
    </row>
    <row r="29836" spans="55:55" hidden="1" x14ac:dyDescent="0.2">
      <c r="BC29836" s="6"/>
    </row>
    <row r="29837" spans="55:55" hidden="1" x14ac:dyDescent="0.2">
      <c r="BC29837" s="6"/>
    </row>
    <row r="29838" spans="55:55" hidden="1" x14ac:dyDescent="0.2">
      <c r="BC29838" s="6"/>
    </row>
    <row r="29839" spans="55:55" hidden="1" x14ac:dyDescent="0.2">
      <c r="BC29839" s="6"/>
    </row>
    <row r="29840" spans="55:55" hidden="1" x14ac:dyDescent="0.2">
      <c r="BC29840" s="6"/>
    </row>
    <row r="29841" spans="55:55" hidden="1" x14ac:dyDescent="0.2">
      <c r="BC29841" s="6"/>
    </row>
    <row r="29842" spans="55:55" hidden="1" x14ac:dyDescent="0.2">
      <c r="BC29842" s="6"/>
    </row>
    <row r="29843" spans="55:55" hidden="1" x14ac:dyDescent="0.2">
      <c r="BC29843" s="6"/>
    </row>
    <row r="29844" spans="55:55" hidden="1" x14ac:dyDescent="0.2">
      <c r="BC29844" s="6"/>
    </row>
    <row r="29845" spans="55:55" hidden="1" x14ac:dyDescent="0.2">
      <c r="BC29845" s="6"/>
    </row>
    <row r="29846" spans="55:55" hidden="1" x14ac:dyDescent="0.2">
      <c r="BC29846" s="6"/>
    </row>
    <row r="29847" spans="55:55" hidden="1" x14ac:dyDescent="0.2">
      <c r="BC29847" s="6"/>
    </row>
    <row r="29848" spans="55:55" hidden="1" x14ac:dyDescent="0.2">
      <c r="BC29848" s="6"/>
    </row>
    <row r="29849" spans="55:55" hidden="1" x14ac:dyDescent="0.2">
      <c r="BC29849" s="6"/>
    </row>
    <row r="29850" spans="55:55" hidden="1" x14ac:dyDescent="0.2">
      <c r="BC29850" s="6"/>
    </row>
    <row r="29851" spans="55:55" hidden="1" x14ac:dyDescent="0.2">
      <c r="BC29851" s="6"/>
    </row>
    <row r="29852" spans="55:55" hidden="1" x14ac:dyDescent="0.2">
      <c r="BC29852" s="6"/>
    </row>
    <row r="29853" spans="55:55" hidden="1" x14ac:dyDescent="0.2">
      <c r="BC29853" s="6"/>
    </row>
    <row r="29854" spans="55:55" hidden="1" x14ac:dyDescent="0.2">
      <c r="BC29854" s="6"/>
    </row>
    <row r="29855" spans="55:55" hidden="1" x14ac:dyDescent="0.2">
      <c r="BC29855" s="6"/>
    </row>
    <row r="29856" spans="55:55" hidden="1" x14ac:dyDescent="0.2">
      <c r="BC29856" s="6"/>
    </row>
    <row r="29857" spans="55:55" hidden="1" x14ac:dyDescent="0.2">
      <c r="BC29857" s="6"/>
    </row>
    <row r="29858" spans="55:55" hidden="1" x14ac:dyDescent="0.2">
      <c r="BC29858" s="6"/>
    </row>
    <row r="29859" spans="55:55" hidden="1" x14ac:dyDescent="0.2">
      <c r="BC29859" s="6"/>
    </row>
    <row r="29860" spans="55:55" hidden="1" x14ac:dyDescent="0.2">
      <c r="BC29860" s="6"/>
    </row>
    <row r="29861" spans="55:55" hidden="1" x14ac:dyDescent="0.2">
      <c r="BC29861" s="6"/>
    </row>
    <row r="29862" spans="55:55" hidden="1" x14ac:dyDescent="0.2">
      <c r="BC29862" s="6"/>
    </row>
    <row r="29863" spans="55:55" hidden="1" x14ac:dyDescent="0.2">
      <c r="BC29863" s="6"/>
    </row>
    <row r="29864" spans="55:55" hidden="1" x14ac:dyDescent="0.2">
      <c r="BC29864" s="6"/>
    </row>
    <row r="29865" spans="55:55" hidden="1" x14ac:dyDescent="0.2">
      <c r="BC29865" s="6"/>
    </row>
    <row r="29866" spans="55:55" hidden="1" x14ac:dyDescent="0.2">
      <c r="BC29866" s="6"/>
    </row>
    <row r="29867" spans="55:55" hidden="1" x14ac:dyDescent="0.2">
      <c r="BC29867" s="6"/>
    </row>
    <row r="29868" spans="55:55" hidden="1" x14ac:dyDescent="0.2">
      <c r="BC29868" s="6"/>
    </row>
    <row r="29869" spans="55:55" hidden="1" x14ac:dyDescent="0.2">
      <c r="BC29869" s="6"/>
    </row>
    <row r="29870" spans="55:55" hidden="1" x14ac:dyDescent="0.2">
      <c r="BC29870" s="6"/>
    </row>
    <row r="29871" spans="55:55" hidden="1" x14ac:dyDescent="0.2">
      <c r="BC29871" s="6"/>
    </row>
    <row r="29872" spans="55:55" hidden="1" x14ac:dyDescent="0.2">
      <c r="BC29872" s="6"/>
    </row>
    <row r="29873" spans="55:55" hidden="1" x14ac:dyDescent="0.2">
      <c r="BC29873" s="6"/>
    </row>
    <row r="29874" spans="55:55" hidden="1" x14ac:dyDescent="0.2">
      <c r="BC29874" s="6"/>
    </row>
    <row r="29875" spans="55:55" hidden="1" x14ac:dyDescent="0.2">
      <c r="BC29875" s="6"/>
    </row>
    <row r="29876" spans="55:55" hidden="1" x14ac:dyDescent="0.2">
      <c r="BC29876" s="6"/>
    </row>
    <row r="29877" spans="55:55" hidden="1" x14ac:dyDescent="0.2">
      <c r="BC29877" s="6"/>
    </row>
    <row r="29878" spans="55:55" hidden="1" x14ac:dyDescent="0.2">
      <c r="BC29878" s="6"/>
    </row>
    <row r="29879" spans="55:55" hidden="1" x14ac:dyDescent="0.2">
      <c r="BC29879" s="6"/>
    </row>
    <row r="29880" spans="55:55" hidden="1" x14ac:dyDescent="0.2">
      <c r="BC29880" s="6"/>
    </row>
    <row r="29881" spans="55:55" hidden="1" x14ac:dyDescent="0.2">
      <c r="BC29881" s="6"/>
    </row>
    <row r="29882" spans="55:55" hidden="1" x14ac:dyDescent="0.2">
      <c r="BC29882" s="6"/>
    </row>
    <row r="29883" spans="55:55" hidden="1" x14ac:dyDescent="0.2">
      <c r="BC29883" s="6"/>
    </row>
    <row r="29884" spans="55:55" hidden="1" x14ac:dyDescent="0.2">
      <c r="BC29884" s="6"/>
    </row>
    <row r="29885" spans="55:55" hidden="1" x14ac:dyDescent="0.2">
      <c r="BC29885" s="6"/>
    </row>
    <row r="29886" spans="55:55" hidden="1" x14ac:dyDescent="0.2">
      <c r="BC29886" s="6"/>
    </row>
    <row r="29887" spans="55:55" hidden="1" x14ac:dyDescent="0.2">
      <c r="BC29887" s="6"/>
    </row>
    <row r="29888" spans="55:55" hidden="1" x14ac:dyDescent="0.2">
      <c r="BC29888" s="6"/>
    </row>
    <row r="29889" spans="55:55" hidden="1" x14ac:dyDescent="0.2">
      <c r="BC29889" s="6"/>
    </row>
    <row r="29890" spans="55:55" hidden="1" x14ac:dyDescent="0.2">
      <c r="BC29890" s="6"/>
    </row>
    <row r="29891" spans="55:55" hidden="1" x14ac:dyDescent="0.2">
      <c r="BC29891" s="6"/>
    </row>
    <row r="29892" spans="55:55" hidden="1" x14ac:dyDescent="0.2">
      <c r="BC29892" s="6"/>
    </row>
    <row r="29893" spans="55:55" hidden="1" x14ac:dyDescent="0.2">
      <c r="BC29893" s="6"/>
    </row>
    <row r="29894" spans="55:55" hidden="1" x14ac:dyDescent="0.2">
      <c r="BC29894" s="6"/>
    </row>
    <row r="29895" spans="55:55" hidden="1" x14ac:dyDescent="0.2">
      <c r="BC29895" s="6"/>
    </row>
    <row r="29896" spans="55:55" hidden="1" x14ac:dyDescent="0.2">
      <c r="BC29896" s="6"/>
    </row>
    <row r="29897" spans="55:55" hidden="1" x14ac:dyDescent="0.2">
      <c r="BC29897" s="6"/>
    </row>
    <row r="29898" spans="55:55" hidden="1" x14ac:dyDescent="0.2">
      <c r="BC29898" s="6"/>
    </row>
    <row r="29899" spans="55:55" hidden="1" x14ac:dyDescent="0.2">
      <c r="BC29899" s="6"/>
    </row>
    <row r="29900" spans="55:55" hidden="1" x14ac:dyDescent="0.2">
      <c r="BC29900" s="6"/>
    </row>
    <row r="29901" spans="55:55" hidden="1" x14ac:dyDescent="0.2">
      <c r="BC29901" s="6"/>
    </row>
    <row r="29902" spans="55:55" hidden="1" x14ac:dyDescent="0.2">
      <c r="BC29902" s="6"/>
    </row>
    <row r="29903" spans="55:55" hidden="1" x14ac:dyDescent="0.2">
      <c r="BC29903" s="6"/>
    </row>
    <row r="29904" spans="55:55" hidden="1" x14ac:dyDescent="0.2">
      <c r="BC29904" s="6"/>
    </row>
    <row r="29905" spans="55:55" hidden="1" x14ac:dyDescent="0.2">
      <c r="BC29905" s="6"/>
    </row>
    <row r="29906" spans="55:55" hidden="1" x14ac:dyDescent="0.2">
      <c r="BC29906" s="6"/>
    </row>
    <row r="29907" spans="55:55" hidden="1" x14ac:dyDescent="0.2">
      <c r="BC29907" s="6"/>
    </row>
    <row r="29908" spans="55:55" hidden="1" x14ac:dyDescent="0.2">
      <c r="BC29908" s="6"/>
    </row>
    <row r="29909" spans="55:55" hidden="1" x14ac:dyDescent="0.2">
      <c r="BC29909" s="6"/>
    </row>
    <row r="29910" spans="55:55" hidden="1" x14ac:dyDescent="0.2">
      <c r="BC29910" s="6"/>
    </row>
    <row r="29911" spans="55:55" hidden="1" x14ac:dyDescent="0.2">
      <c r="BC29911" s="6"/>
    </row>
    <row r="29912" spans="55:55" hidden="1" x14ac:dyDescent="0.2">
      <c r="BC29912" s="6"/>
    </row>
    <row r="29913" spans="55:55" hidden="1" x14ac:dyDescent="0.2">
      <c r="BC29913" s="6"/>
    </row>
    <row r="29914" spans="55:55" hidden="1" x14ac:dyDescent="0.2">
      <c r="BC29914" s="6"/>
    </row>
    <row r="29915" spans="55:55" hidden="1" x14ac:dyDescent="0.2">
      <c r="BC29915" s="6"/>
    </row>
    <row r="29916" spans="55:55" hidden="1" x14ac:dyDescent="0.2">
      <c r="BC29916" s="6"/>
    </row>
    <row r="29917" spans="55:55" hidden="1" x14ac:dyDescent="0.2">
      <c r="BC29917" s="6"/>
    </row>
    <row r="29918" spans="55:55" hidden="1" x14ac:dyDescent="0.2">
      <c r="BC29918" s="6"/>
    </row>
    <row r="29919" spans="55:55" hidden="1" x14ac:dyDescent="0.2">
      <c r="BC29919" s="6"/>
    </row>
    <row r="29920" spans="55:55" hidden="1" x14ac:dyDescent="0.2">
      <c r="BC29920" s="6"/>
    </row>
    <row r="29921" spans="55:55" hidden="1" x14ac:dyDescent="0.2">
      <c r="BC29921" s="6"/>
    </row>
    <row r="29922" spans="55:55" hidden="1" x14ac:dyDescent="0.2">
      <c r="BC29922" s="6"/>
    </row>
    <row r="29923" spans="55:55" hidden="1" x14ac:dyDescent="0.2">
      <c r="BC29923" s="6"/>
    </row>
    <row r="29924" spans="55:55" hidden="1" x14ac:dyDescent="0.2">
      <c r="BC29924" s="6"/>
    </row>
    <row r="29925" spans="55:55" hidden="1" x14ac:dyDescent="0.2">
      <c r="BC29925" s="6"/>
    </row>
    <row r="29926" spans="55:55" hidden="1" x14ac:dyDescent="0.2">
      <c r="BC29926" s="6"/>
    </row>
    <row r="29927" spans="55:55" hidden="1" x14ac:dyDescent="0.2">
      <c r="BC29927" s="6"/>
    </row>
    <row r="29928" spans="55:55" hidden="1" x14ac:dyDescent="0.2">
      <c r="BC29928" s="6"/>
    </row>
    <row r="29929" spans="55:55" hidden="1" x14ac:dyDescent="0.2">
      <c r="BC29929" s="6"/>
    </row>
    <row r="29930" spans="55:55" hidden="1" x14ac:dyDescent="0.2">
      <c r="BC29930" s="6"/>
    </row>
    <row r="29931" spans="55:55" hidden="1" x14ac:dyDescent="0.2">
      <c r="BC29931" s="6"/>
    </row>
    <row r="29932" spans="55:55" hidden="1" x14ac:dyDescent="0.2">
      <c r="BC29932" s="6"/>
    </row>
    <row r="29933" spans="55:55" hidden="1" x14ac:dyDescent="0.2">
      <c r="BC29933" s="6"/>
    </row>
    <row r="29934" spans="55:55" hidden="1" x14ac:dyDescent="0.2">
      <c r="BC29934" s="6"/>
    </row>
    <row r="29935" spans="55:55" hidden="1" x14ac:dyDescent="0.2">
      <c r="BC29935" s="6"/>
    </row>
    <row r="29936" spans="55:55" hidden="1" x14ac:dyDescent="0.2">
      <c r="BC29936" s="6"/>
    </row>
    <row r="29937" spans="55:55" hidden="1" x14ac:dyDescent="0.2">
      <c r="BC29937" s="6"/>
    </row>
    <row r="29938" spans="55:55" hidden="1" x14ac:dyDescent="0.2">
      <c r="BC29938" s="6"/>
    </row>
    <row r="29939" spans="55:55" hidden="1" x14ac:dyDescent="0.2">
      <c r="BC29939" s="6"/>
    </row>
    <row r="29940" spans="55:55" hidden="1" x14ac:dyDescent="0.2">
      <c r="BC29940" s="6"/>
    </row>
    <row r="29941" spans="55:55" hidden="1" x14ac:dyDescent="0.2">
      <c r="BC29941" s="6"/>
    </row>
    <row r="29942" spans="55:55" hidden="1" x14ac:dyDescent="0.2">
      <c r="BC29942" s="6"/>
    </row>
    <row r="29943" spans="55:55" hidden="1" x14ac:dyDescent="0.2">
      <c r="BC29943" s="6"/>
    </row>
    <row r="29944" spans="55:55" hidden="1" x14ac:dyDescent="0.2">
      <c r="BC29944" s="6"/>
    </row>
    <row r="29945" spans="55:55" hidden="1" x14ac:dyDescent="0.2">
      <c r="BC29945" s="6"/>
    </row>
    <row r="29946" spans="55:55" hidden="1" x14ac:dyDescent="0.2">
      <c r="BC29946" s="6"/>
    </row>
    <row r="29947" spans="55:55" hidden="1" x14ac:dyDescent="0.2">
      <c r="BC29947" s="6"/>
    </row>
    <row r="29948" spans="55:55" hidden="1" x14ac:dyDescent="0.2">
      <c r="BC29948" s="6"/>
    </row>
    <row r="29949" spans="55:55" hidden="1" x14ac:dyDescent="0.2">
      <c r="BC29949" s="6"/>
    </row>
    <row r="29950" spans="55:55" hidden="1" x14ac:dyDescent="0.2">
      <c r="BC29950" s="6"/>
    </row>
    <row r="29951" spans="55:55" hidden="1" x14ac:dyDescent="0.2">
      <c r="BC29951" s="6"/>
    </row>
    <row r="29952" spans="55:55" hidden="1" x14ac:dyDescent="0.2">
      <c r="BC29952" s="6"/>
    </row>
    <row r="29953" spans="55:55" hidden="1" x14ac:dyDescent="0.2">
      <c r="BC29953" s="6"/>
    </row>
    <row r="29954" spans="55:55" hidden="1" x14ac:dyDescent="0.2">
      <c r="BC29954" s="6"/>
    </row>
    <row r="29955" spans="55:55" hidden="1" x14ac:dyDescent="0.2">
      <c r="BC29955" s="6"/>
    </row>
    <row r="29956" spans="55:55" hidden="1" x14ac:dyDescent="0.2">
      <c r="BC29956" s="6"/>
    </row>
    <row r="29957" spans="55:55" hidden="1" x14ac:dyDescent="0.2">
      <c r="BC29957" s="6"/>
    </row>
    <row r="29958" spans="55:55" hidden="1" x14ac:dyDescent="0.2">
      <c r="BC29958" s="6"/>
    </row>
    <row r="29959" spans="55:55" hidden="1" x14ac:dyDescent="0.2">
      <c r="BC29959" s="6"/>
    </row>
    <row r="29960" spans="55:55" hidden="1" x14ac:dyDescent="0.2">
      <c r="BC29960" s="6"/>
    </row>
    <row r="29961" spans="55:55" hidden="1" x14ac:dyDescent="0.2">
      <c r="BC29961" s="6"/>
    </row>
    <row r="29962" spans="55:55" hidden="1" x14ac:dyDescent="0.2">
      <c r="BC29962" s="6"/>
    </row>
    <row r="29963" spans="55:55" hidden="1" x14ac:dyDescent="0.2">
      <c r="BC29963" s="6"/>
    </row>
    <row r="29964" spans="55:55" hidden="1" x14ac:dyDescent="0.2">
      <c r="BC29964" s="6"/>
    </row>
    <row r="29965" spans="55:55" hidden="1" x14ac:dyDescent="0.2">
      <c r="BC29965" s="6"/>
    </row>
    <row r="29966" spans="55:55" hidden="1" x14ac:dyDescent="0.2">
      <c r="BC29966" s="6"/>
    </row>
    <row r="29967" spans="55:55" hidden="1" x14ac:dyDescent="0.2">
      <c r="BC29967" s="6"/>
    </row>
    <row r="29968" spans="55:55" hidden="1" x14ac:dyDescent="0.2">
      <c r="BC29968" s="6"/>
    </row>
    <row r="29969" spans="55:55" hidden="1" x14ac:dyDescent="0.2">
      <c r="BC29969" s="6"/>
    </row>
    <row r="29970" spans="55:55" hidden="1" x14ac:dyDescent="0.2">
      <c r="BC29970" s="6"/>
    </row>
    <row r="29971" spans="55:55" hidden="1" x14ac:dyDescent="0.2">
      <c r="BC29971" s="6"/>
    </row>
    <row r="29972" spans="55:55" hidden="1" x14ac:dyDescent="0.2">
      <c r="BC29972" s="6"/>
    </row>
    <row r="29973" spans="55:55" hidden="1" x14ac:dyDescent="0.2">
      <c r="BC29973" s="6"/>
    </row>
    <row r="29974" spans="55:55" hidden="1" x14ac:dyDescent="0.2">
      <c r="BC29974" s="6"/>
    </row>
    <row r="29975" spans="55:55" hidden="1" x14ac:dyDescent="0.2">
      <c r="BC29975" s="6"/>
    </row>
    <row r="29976" spans="55:55" hidden="1" x14ac:dyDescent="0.2">
      <c r="BC29976" s="6"/>
    </row>
    <row r="29977" spans="55:55" hidden="1" x14ac:dyDescent="0.2">
      <c r="BC29977" s="6"/>
    </row>
    <row r="29978" spans="55:55" hidden="1" x14ac:dyDescent="0.2">
      <c r="BC29978" s="6"/>
    </row>
    <row r="29979" spans="55:55" hidden="1" x14ac:dyDescent="0.2">
      <c r="BC29979" s="6"/>
    </row>
    <row r="29980" spans="55:55" hidden="1" x14ac:dyDescent="0.2">
      <c r="BC29980" s="6"/>
    </row>
    <row r="29981" spans="55:55" hidden="1" x14ac:dyDescent="0.2">
      <c r="BC29981" s="6"/>
    </row>
    <row r="29982" spans="55:55" hidden="1" x14ac:dyDescent="0.2">
      <c r="BC29982" s="6"/>
    </row>
    <row r="29983" spans="55:55" hidden="1" x14ac:dyDescent="0.2">
      <c r="BC29983" s="6"/>
    </row>
    <row r="29984" spans="55:55" hidden="1" x14ac:dyDescent="0.2">
      <c r="BC29984" s="6"/>
    </row>
    <row r="29985" spans="55:55" hidden="1" x14ac:dyDescent="0.2">
      <c r="BC29985" s="6"/>
    </row>
    <row r="29986" spans="55:55" hidden="1" x14ac:dyDescent="0.2">
      <c r="BC29986" s="6"/>
    </row>
    <row r="29987" spans="55:55" hidden="1" x14ac:dyDescent="0.2">
      <c r="BC29987" s="6"/>
    </row>
    <row r="29988" spans="55:55" hidden="1" x14ac:dyDescent="0.2">
      <c r="BC29988" s="6"/>
    </row>
    <row r="29989" spans="55:55" hidden="1" x14ac:dyDescent="0.2">
      <c r="BC29989" s="6"/>
    </row>
    <row r="29990" spans="55:55" hidden="1" x14ac:dyDescent="0.2">
      <c r="BC29990" s="6"/>
    </row>
    <row r="29991" spans="55:55" hidden="1" x14ac:dyDescent="0.2">
      <c r="BC29991" s="6"/>
    </row>
    <row r="29992" spans="55:55" hidden="1" x14ac:dyDescent="0.2">
      <c r="BC29992" s="6"/>
    </row>
    <row r="29993" spans="55:55" hidden="1" x14ac:dyDescent="0.2">
      <c r="BC29993" s="6"/>
    </row>
    <row r="29994" spans="55:55" hidden="1" x14ac:dyDescent="0.2">
      <c r="BC29994" s="6"/>
    </row>
    <row r="29995" spans="55:55" hidden="1" x14ac:dyDescent="0.2">
      <c r="BC29995" s="6"/>
    </row>
    <row r="29996" spans="55:55" hidden="1" x14ac:dyDescent="0.2">
      <c r="BC29996" s="6"/>
    </row>
    <row r="29997" spans="55:55" hidden="1" x14ac:dyDescent="0.2">
      <c r="BC29997" s="6"/>
    </row>
    <row r="29998" spans="55:55" hidden="1" x14ac:dyDescent="0.2">
      <c r="BC29998" s="6"/>
    </row>
    <row r="29999" spans="55:55" hidden="1" x14ac:dyDescent="0.2">
      <c r="BC29999" s="6"/>
    </row>
    <row r="30000" spans="55:55" hidden="1" x14ac:dyDescent="0.2">
      <c r="BC30000" s="6"/>
    </row>
    <row r="30001" spans="55:55" hidden="1" x14ac:dyDescent="0.2">
      <c r="BC30001" s="6"/>
    </row>
    <row r="30002" spans="55:55" hidden="1" x14ac:dyDescent="0.2">
      <c r="BC30002" s="6"/>
    </row>
    <row r="30003" spans="55:55" hidden="1" x14ac:dyDescent="0.2">
      <c r="BC30003" s="6"/>
    </row>
    <row r="30004" spans="55:55" hidden="1" x14ac:dyDescent="0.2">
      <c r="BC30004" s="6"/>
    </row>
    <row r="30005" spans="55:55" hidden="1" x14ac:dyDescent="0.2">
      <c r="BC30005" s="6"/>
    </row>
    <row r="30006" spans="55:55" hidden="1" x14ac:dyDescent="0.2">
      <c r="BC30006" s="6"/>
    </row>
    <row r="30007" spans="55:55" hidden="1" x14ac:dyDescent="0.2">
      <c r="BC30007" s="6"/>
    </row>
    <row r="30008" spans="55:55" hidden="1" x14ac:dyDescent="0.2">
      <c r="BC30008" s="6"/>
    </row>
    <row r="30009" spans="55:55" hidden="1" x14ac:dyDescent="0.2">
      <c r="BC30009" s="6"/>
    </row>
    <row r="30010" spans="55:55" hidden="1" x14ac:dyDescent="0.2">
      <c r="BC30010" s="6"/>
    </row>
    <row r="30011" spans="55:55" hidden="1" x14ac:dyDescent="0.2">
      <c r="BC30011" s="6"/>
    </row>
    <row r="30012" spans="55:55" hidden="1" x14ac:dyDescent="0.2">
      <c r="BC30012" s="6"/>
    </row>
    <row r="30013" spans="55:55" hidden="1" x14ac:dyDescent="0.2">
      <c r="BC30013" s="6"/>
    </row>
    <row r="30014" spans="55:55" hidden="1" x14ac:dyDescent="0.2">
      <c r="BC30014" s="6"/>
    </row>
    <row r="30015" spans="55:55" hidden="1" x14ac:dyDescent="0.2">
      <c r="BC30015" s="6"/>
    </row>
    <row r="30016" spans="55:55" hidden="1" x14ac:dyDescent="0.2">
      <c r="BC30016" s="6"/>
    </row>
    <row r="30017" spans="55:55" hidden="1" x14ac:dyDescent="0.2">
      <c r="BC30017" s="6"/>
    </row>
    <row r="30018" spans="55:55" hidden="1" x14ac:dyDescent="0.2">
      <c r="BC30018" s="6"/>
    </row>
    <row r="30019" spans="55:55" hidden="1" x14ac:dyDescent="0.2">
      <c r="BC30019" s="6"/>
    </row>
    <row r="30020" spans="55:55" hidden="1" x14ac:dyDescent="0.2">
      <c r="BC30020" s="6"/>
    </row>
    <row r="30021" spans="55:55" hidden="1" x14ac:dyDescent="0.2">
      <c r="BC30021" s="6"/>
    </row>
    <row r="30022" spans="55:55" hidden="1" x14ac:dyDescent="0.2">
      <c r="BC30022" s="6"/>
    </row>
    <row r="30023" spans="55:55" hidden="1" x14ac:dyDescent="0.2">
      <c r="BC30023" s="6"/>
    </row>
    <row r="30024" spans="55:55" hidden="1" x14ac:dyDescent="0.2">
      <c r="BC30024" s="6"/>
    </row>
    <row r="30025" spans="55:55" hidden="1" x14ac:dyDescent="0.2">
      <c r="BC30025" s="6"/>
    </row>
    <row r="30026" spans="55:55" hidden="1" x14ac:dyDescent="0.2">
      <c r="BC30026" s="6"/>
    </row>
    <row r="30027" spans="55:55" hidden="1" x14ac:dyDescent="0.2">
      <c r="BC30027" s="6"/>
    </row>
    <row r="30028" spans="55:55" hidden="1" x14ac:dyDescent="0.2">
      <c r="BC30028" s="6"/>
    </row>
    <row r="30029" spans="55:55" hidden="1" x14ac:dyDescent="0.2">
      <c r="BC30029" s="6"/>
    </row>
    <row r="30030" spans="55:55" hidden="1" x14ac:dyDescent="0.2">
      <c r="BC30030" s="6"/>
    </row>
    <row r="30031" spans="55:55" hidden="1" x14ac:dyDescent="0.2">
      <c r="BC30031" s="6"/>
    </row>
    <row r="30032" spans="55:55" hidden="1" x14ac:dyDescent="0.2">
      <c r="BC30032" s="6"/>
    </row>
    <row r="30033" spans="55:55" hidden="1" x14ac:dyDescent="0.2">
      <c r="BC30033" s="6"/>
    </row>
    <row r="30034" spans="55:55" hidden="1" x14ac:dyDescent="0.2">
      <c r="BC30034" s="6"/>
    </row>
    <row r="30035" spans="55:55" hidden="1" x14ac:dyDescent="0.2">
      <c r="BC30035" s="6"/>
    </row>
    <row r="30036" spans="55:55" hidden="1" x14ac:dyDescent="0.2">
      <c r="BC30036" s="6"/>
    </row>
    <row r="30037" spans="55:55" hidden="1" x14ac:dyDescent="0.2">
      <c r="BC30037" s="6"/>
    </row>
    <row r="30038" spans="55:55" hidden="1" x14ac:dyDescent="0.2">
      <c r="BC30038" s="6"/>
    </row>
    <row r="30039" spans="55:55" hidden="1" x14ac:dyDescent="0.2">
      <c r="BC30039" s="6"/>
    </row>
    <row r="30040" spans="55:55" hidden="1" x14ac:dyDescent="0.2">
      <c r="BC30040" s="6"/>
    </row>
    <row r="30041" spans="55:55" hidden="1" x14ac:dyDescent="0.2">
      <c r="BC30041" s="6"/>
    </row>
    <row r="30042" spans="55:55" hidden="1" x14ac:dyDescent="0.2">
      <c r="BC30042" s="6"/>
    </row>
    <row r="30043" spans="55:55" hidden="1" x14ac:dyDescent="0.2">
      <c r="BC30043" s="6"/>
    </row>
    <row r="30044" spans="55:55" hidden="1" x14ac:dyDescent="0.2">
      <c r="BC30044" s="6"/>
    </row>
    <row r="30045" spans="55:55" hidden="1" x14ac:dyDescent="0.2">
      <c r="BC30045" s="6"/>
    </row>
    <row r="30046" spans="55:55" hidden="1" x14ac:dyDescent="0.2">
      <c r="BC30046" s="6"/>
    </row>
    <row r="30047" spans="55:55" hidden="1" x14ac:dyDescent="0.2">
      <c r="BC30047" s="6"/>
    </row>
    <row r="30048" spans="55:55" hidden="1" x14ac:dyDescent="0.2">
      <c r="BC30048" s="6"/>
    </row>
    <row r="30049" spans="55:55" hidden="1" x14ac:dyDescent="0.2">
      <c r="BC30049" s="6"/>
    </row>
    <row r="30050" spans="55:55" hidden="1" x14ac:dyDescent="0.2">
      <c r="BC30050" s="6"/>
    </row>
    <row r="30051" spans="55:55" hidden="1" x14ac:dyDescent="0.2">
      <c r="BC30051" s="6"/>
    </row>
    <row r="30052" spans="55:55" hidden="1" x14ac:dyDescent="0.2">
      <c r="BC30052" s="6"/>
    </row>
    <row r="30053" spans="55:55" hidden="1" x14ac:dyDescent="0.2">
      <c r="BC30053" s="6"/>
    </row>
    <row r="30054" spans="55:55" hidden="1" x14ac:dyDescent="0.2">
      <c r="BC30054" s="6"/>
    </row>
    <row r="30055" spans="55:55" hidden="1" x14ac:dyDescent="0.2">
      <c r="BC30055" s="6"/>
    </row>
    <row r="30056" spans="55:55" hidden="1" x14ac:dyDescent="0.2">
      <c r="BC30056" s="6"/>
    </row>
    <row r="30057" spans="55:55" hidden="1" x14ac:dyDescent="0.2">
      <c r="BC30057" s="6"/>
    </row>
    <row r="30058" spans="55:55" hidden="1" x14ac:dyDescent="0.2">
      <c r="BC30058" s="6"/>
    </row>
    <row r="30059" spans="55:55" hidden="1" x14ac:dyDescent="0.2">
      <c r="BC30059" s="6"/>
    </row>
    <row r="30060" spans="55:55" hidden="1" x14ac:dyDescent="0.2">
      <c r="BC30060" s="6"/>
    </row>
    <row r="30061" spans="55:55" hidden="1" x14ac:dyDescent="0.2">
      <c r="BC30061" s="6"/>
    </row>
    <row r="30062" spans="55:55" hidden="1" x14ac:dyDescent="0.2">
      <c r="BC30062" s="6"/>
    </row>
    <row r="30063" spans="55:55" hidden="1" x14ac:dyDescent="0.2">
      <c r="BC30063" s="6"/>
    </row>
    <row r="30064" spans="55:55" hidden="1" x14ac:dyDescent="0.2">
      <c r="BC30064" s="6"/>
    </row>
    <row r="30065" spans="55:55" hidden="1" x14ac:dyDescent="0.2">
      <c r="BC30065" s="6"/>
    </row>
    <row r="30066" spans="55:55" hidden="1" x14ac:dyDescent="0.2">
      <c r="BC30066" s="6"/>
    </row>
    <row r="30067" spans="55:55" hidden="1" x14ac:dyDescent="0.2">
      <c r="BC30067" s="6"/>
    </row>
    <row r="30068" spans="55:55" hidden="1" x14ac:dyDescent="0.2">
      <c r="BC30068" s="6"/>
    </row>
    <row r="30069" spans="55:55" hidden="1" x14ac:dyDescent="0.2">
      <c r="BC30069" s="6"/>
    </row>
    <row r="30070" spans="55:55" hidden="1" x14ac:dyDescent="0.2">
      <c r="BC30070" s="6"/>
    </row>
    <row r="30071" spans="55:55" hidden="1" x14ac:dyDescent="0.2">
      <c r="BC30071" s="6"/>
    </row>
    <row r="30072" spans="55:55" hidden="1" x14ac:dyDescent="0.2">
      <c r="BC30072" s="6"/>
    </row>
    <row r="30073" spans="55:55" hidden="1" x14ac:dyDescent="0.2">
      <c r="BC30073" s="6"/>
    </row>
    <row r="30074" spans="55:55" hidden="1" x14ac:dyDescent="0.2">
      <c r="BC30074" s="6"/>
    </row>
    <row r="30075" spans="55:55" hidden="1" x14ac:dyDescent="0.2">
      <c r="BC30075" s="6"/>
    </row>
    <row r="30076" spans="55:55" hidden="1" x14ac:dyDescent="0.2">
      <c r="BC30076" s="6"/>
    </row>
    <row r="30077" spans="55:55" hidden="1" x14ac:dyDescent="0.2">
      <c r="BC30077" s="6"/>
    </row>
    <row r="30078" spans="55:55" hidden="1" x14ac:dyDescent="0.2">
      <c r="BC30078" s="6"/>
    </row>
    <row r="30079" spans="55:55" hidden="1" x14ac:dyDescent="0.2">
      <c r="BC30079" s="6"/>
    </row>
    <row r="30080" spans="55:55" hidden="1" x14ac:dyDescent="0.2">
      <c r="BC30080" s="6"/>
    </row>
    <row r="30081" spans="55:55" hidden="1" x14ac:dyDescent="0.2">
      <c r="BC30081" s="6"/>
    </row>
    <row r="30082" spans="55:55" hidden="1" x14ac:dyDescent="0.2">
      <c r="BC30082" s="6"/>
    </row>
    <row r="30083" spans="55:55" hidden="1" x14ac:dyDescent="0.2">
      <c r="BC30083" s="6"/>
    </row>
    <row r="30084" spans="55:55" hidden="1" x14ac:dyDescent="0.2">
      <c r="BC30084" s="6"/>
    </row>
    <row r="30085" spans="55:55" hidden="1" x14ac:dyDescent="0.2">
      <c r="BC30085" s="6"/>
    </row>
    <row r="30086" spans="55:55" hidden="1" x14ac:dyDescent="0.2">
      <c r="BC30086" s="6"/>
    </row>
    <row r="30087" spans="55:55" hidden="1" x14ac:dyDescent="0.2">
      <c r="BC30087" s="6"/>
    </row>
    <row r="30088" spans="55:55" hidden="1" x14ac:dyDescent="0.2">
      <c r="BC30088" s="6"/>
    </row>
    <row r="30089" spans="55:55" hidden="1" x14ac:dyDescent="0.2">
      <c r="BC30089" s="6"/>
    </row>
    <row r="30090" spans="55:55" hidden="1" x14ac:dyDescent="0.2">
      <c r="BC30090" s="6"/>
    </row>
    <row r="30091" spans="55:55" hidden="1" x14ac:dyDescent="0.2">
      <c r="BC30091" s="6"/>
    </row>
    <row r="30092" spans="55:55" hidden="1" x14ac:dyDescent="0.2">
      <c r="BC30092" s="6"/>
    </row>
    <row r="30093" spans="55:55" hidden="1" x14ac:dyDescent="0.2">
      <c r="BC30093" s="6"/>
    </row>
    <row r="30094" spans="55:55" hidden="1" x14ac:dyDescent="0.2">
      <c r="BC30094" s="6"/>
    </row>
    <row r="30095" spans="55:55" hidden="1" x14ac:dyDescent="0.2">
      <c r="BC30095" s="6"/>
    </row>
    <row r="30096" spans="55:55" hidden="1" x14ac:dyDescent="0.2">
      <c r="BC30096" s="6"/>
    </row>
    <row r="30097" spans="55:55" hidden="1" x14ac:dyDescent="0.2">
      <c r="BC30097" s="6"/>
    </row>
    <row r="30098" spans="55:55" hidden="1" x14ac:dyDescent="0.2">
      <c r="BC30098" s="6"/>
    </row>
    <row r="30099" spans="55:55" hidden="1" x14ac:dyDescent="0.2">
      <c r="BC30099" s="6"/>
    </row>
    <row r="30100" spans="55:55" hidden="1" x14ac:dyDescent="0.2">
      <c r="BC30100" s="6"/>
    </row>
    <row r="30101" spans="55:55" hidden="1" x14ac:dyDescent="0.2">
      <c r="BC30101" s="6"/>
    </row>
    <row r="30102" spans="55:55" hidden="1" x14ac:dyDescent="0.2">
      <c r="BC30102" s="6"/>
    </row>
    <row r="30103" spans="55:55" hidden="1" x14ac:dyDescent="0.2">
      <c r="BC30103" s="6"/>
    </row>
    <row r="30104" spans="55:55" hidden="1" x14ac:dyDescent="0.2">
      <c r="BC30104" s="6"/>
    </row>
    <row r="30105" spans="55:55" hidden="1" x14ac:dyDescent="0.2">
      <c r="BC30105" s="6"/>
    </row>
    <row r="30106" spans="55:55" hidden="1" x14ac:dyDescent="0.2">
      <c r="BC30106" s="6"/>
    </row>
    <row r="30107" spans="55:55" hidden="1" x14ac:dyDescent="0.2">
      <c r="BC30107" s="6"/>
    </row>
    <row r="30108" spans="55:55" hidden="1" x14ac:dyDescent="0.2">
      <c r="BC30108" s="6"/>
    </row>
    <row r="30109" spans="55:55" hidden="1" x14ac:dyDescent="0.2">
      <c r="BC30109" s="6"/>
    </row>
    <row r="30110" spans="55:55" hidden="1" x14ac:dyDescent="0.2">
      <c r="BC30110" s="6"/>
    </row>
    <row r="30111" spans="55:55" hidden="1" x14ac:dyDescent="0.2">
      <c r="BC30111" s="6"/>
    </row>
    <row r="30112" spans="55:55" hidden="1" x14ac:dyDescent="0.2">
      <c r="BC30112" s="6"/>
    </row>
    <row r="30113" spans="55:55" hidden="1" x14ac:dyDescent="0.2">
      <c r="BC30113" s="6"/>
    </row>
    <row r="30114" spans="55:55" hidden="1" x14ac:dyDescent="0.2">
      <c r="BC30114" s="6"/>
    </row>
    <row r="30115" spans="55:55" hidden="1" x14ac:dyDescent="0.2">
      <c r="BC30115" s="6"/>
    </row>
    <row r="30116" spans="55:55" hidden="1" x14ac:dyDescent="0.2">
      <c r="BC30116" s="6"/>
    </row>
    <row r="30117" spans="55:55" hidden="1" x14ac:dyDescent="0.2">
      <c r="BC30117" s="6"/>
    </row>
    <row r="30118" spans="55:55" hidden="1" x14ac:dyDescent="0.2">
      <c r="BC30118" s="6"/>
    </row>
    <row r="30119" spans="55:55" hidden="1" x14ac:dyDescent="0.2">
      <c r="BC30119" s="6"/>
    </row>
    <row r="30120" spans="55:55" hidden="1" x14ac:dyDescent="0.2">
      <c r="BC30120" s="6"/>
    </row>
    <row r="30121" spans="55:55" hidden="1" x14ac:dyDescent="0.2">
      <c r="BC30121" s="6"/>
    </row>
    <row r="30122" spans="55:55" hidden="1" x14ac:dyDescent="0.2">
      <c r="BC30122" s="6"/>
    </row>
    <row r="30123" spans="55:55" hidden="1" x14ac:dyDescent="0.2">
      <c r="BC30123" s="6"/>
    </row>
    <row r="30124" spans="55:55" hidden="1" x14ac:dyDescent="0.2">
      <c r="BC30124" s="6"/>
    </row>
    <row r="30125" spans="55:55" hidden="1" x14ac:dyDescent="0.2">
      <c r="BC30125" s="6"/>
    </row>
    <row r="30126" spans="55:55" hidden="1" x14ac:dyDescent="0.2">
      <c r="BC30126" s="6"/>
    </row>
    <row r="30127" spans="55:55" hidden="1" x14ac:dyDescent="0.2">
      <c r="BC30127" s="6"/>
    </row>
    <row r="30128" spans="55:55" hidden="1" x14ac:dyDescent="0.2">
      <c r="BC30128" s="6"/>
    </row>
    <row r="30129" spans="55:55" hidden="1" x14ac:dyDescent="0.2">
      <c r="BC30129" s="6"/>
    </row>
    <row r="30130" spans="55:55" hidden="1" x14ac:dyDescent="0.2">
      <c r="BC30130" s="6"/>
    </row>
    <row r="30131" spans="55:55" hidden="1" x14ac:dyDescent="0.2">
      <c r="BC30131" s="6"/>
    </row>
    <row r="30132" spans="55:55" hidden="1" x14ac:dyDescent="0.2">
      <c r="BC30132" s="6"/>
    </row>
    <row r="30133" spans="55:55" hidden="1" x14ac:dyDescent="0.2">
      <c r="BC30133" s="6"/>
    </row>
    <row r="30134" spans="55:55" hidden="1" x14ac:dyDescent="0.2">
      <c r="BC30134" s="6"/>
    </row>
    <row r="30135" spans="55:55" hidden="1" x14ac:dyDescent="0.2">
      <c r="BC30135" s="6"/>
    </row>
    <row r="30136" spans="55:55" hidden="1" x14ac:dyDescent="0.2">
      <c r="BC30136" s="6"/>
    </row>
    <row r="30137" spans="55:55" hidden="1" x14ac:dyDescent="0.2">
      <c r="BC30137" s="6"/>
    </row>
    <row r="30138" spans="55:55" hidden="1" x14ac:dyDescent="0.2">
      <c r="BC30138" s="6"/>
    </row>
    <row r="30139" spans="55:55" hidden="1" x14ac:dyDescent="0.2">
      <c r="BC30139" s="6"/>
    </row>
    <row r="30140" spans="55:55" hidden="1" x14ac:dyDescent="0.2">
      <c r="BC30140" s="6"/>
    </row>
    <row r="30141" spans="55:55" hidden="1" x14ac:dyDescent="0.2">
      <c r="BC30141" s="6"/>
    </row>
    <row r="30142" spans="55:55" hidden="1" x14ac:dyDescent="0.2">
      <c r="BC30142" s="6"/>
    </row>
    <row r="30143" spans="55:55" hidden="1" x14ac:dyDescent="0.2">
      <c r="BC30143" s="6"/>
    </row>
    <row r="30144" spans="55:55" hidden="1" x14ac:dyDescent="0.2">
      <c r="BC30144" s="6"/>
    </row>
    <row r="30145" spans="55:55" hidden="1" x14ac:dyDescent="0.2">
      <c r="BC30145" s="6"/>
    </row>
    <row r="30146" spans="55:55" hidden="1" x14ac:dyDescent="0.2">
      <c r="BC30146" s="6"/>
    </row>
    <row r="30147" spans="55:55" hidden="1" x14ac:dyDescent="0.2">
      <c r="BC30147" s="6"/>
    </row>
    <row r="30148" spans="55:55" hidden="1" x14ac:dyDescent="0.2">
      <c r="BC30148" s="6"/>
    </row>
    <row r="30149" spans="55:55" hidden="1" x14ac:dyDescent="0.2">
      <c r="BC30149" s="6"/>
    </row>
    <row r="30150" spans="55:55" hidden="1" x14ac:dyDescent="0.2">
      <c r="BC30150" s="6"/>
    </row>
    <row r="30151" spans="55:55" hidden="1" x14ac:dyDescent="0.2">
      <c r="BC30151" s="6"/>
    </row>
    <row r="30152" spans="55:55" hidden="1" x14ac:dyDescent="0.2">
      <c r="BC30152" s="6"/>
    </row>
    <row r="30153" spans="55:55" hidden="1" x14ac:dyDescent="0.2">
      <c r="BC30153" s="6"/>
    </row>
    <row r="30154" spans="55:55" hidden="1" x14ac:dyDescent="0.2">
      <c r="BC30154" s="6"/>
    </row>
    <row r="30155" spans="55:55" hidden="1" x14ac:dyDescent="0.2">
      <c r="BC30155" s="6"/>
    </row>
    <row r="30156" spans="55:55" hidden="1" x14ac:dyDescent="0.2">
      <c r="BC30156" s="6"/>
    </row>
    <row r="30157" spans="55:55" hidden="1" x14ac:dyDescent="0.2">
      <c r="BC30157" s="6"/>
    </row>
    <row r="30158" spans="55:55" hidden="1" x14ac:dyDescent="0.2">
      <c r="BC30158" s="6"/>
    </row>
    <row r="30159" spans="55:55" hidden="1" x14ac:dyDescent="0.2">
      <c r="BC30159" s="6"/>
    </row>
    <row r="30160" spans="55:55" hidden="1" x14ac:dyDescent="0.2">
      <c r="BC30160" s="6"/>
    </row>
    <row r="30161" spans="55:55" hidden="1" x14ac:dyDescent="0.2">
      <c r="BC30161" s="6"/>
    </row>
    <row r="30162" spans="55:55" hidden="1" x14ac:dyDescent="0.2">
      <c r="BC30162" s="6"/>
    </row>
    <row r="30163" spans="55:55" hidden="1" x14ac:dyDescent="0.2">
      <c r="BC30163" s="6"/>
    </row>
    <row r="30164" spans="55:55" hidden="1" x14ac:dyDescent="0.2">
      <c r="BC30164" s="6"/>
    </row>
    <row r="30165" spans="55:55" hidden="1" x14ac:dyDescent="0.2">
      <c r="BC30165" s="6"/>
    </row>
    <row r="30166" spans="55:55" hidden="1" x14ac:dyDescent="0.2">
      <c r="BC30166" s="6"/>
    </row>
    <row r="30167" spans="55:55" hidden="1" x14ac:dyDescent="0.2">
      <c r="BC30167" s="6"/>
    </row>
    <row r="30168" spans="55:55" hidden="1" x14ac:dyDescent="0.2">
      <c r="BC30168" s="6"/>
    </row>
    <row r="30169" spans="55:55" hidden="1" x14ac:dyDescent="0.2">
      <c r="BC30169" s="6"/>
    </row>
    <row r="30170" spans="55:55" hidden="1" x14ac:dyDescent="0.2">
      <c r="BC30170" s="6"/>
    </row>
    <row r="30171" spans="55:55" hidden="1" x14ac:dyDescent="0.2">
      <c r="BC30171" s="6"/>
    </row>
    <row r="30172" spans="55:55" hidden="1" x14ac:dyDescent="0.2">
      <c r="BC30172" s="6"/>
    </row>
    <row r="30173" spans="55:55" hidden="1" x14ac:dyDescent="0.2">
      <c r="BC30173" s="6"/>
    </row>
    <row r="30174" spans="55:55" hidden="1" x14ac:dyDescent="0.2">
      <c r="BC30174" s="6"/>
    </row>
    <row r="30175" spans="55:55" hidden="1" x14ac:dyDescent="0.2">
      <c r="BC30175" s="6"/>
    </row>
    <row r="30176" spans="55:55" hidden="1" x14ac:dyDescent="0.2">
      <c r="BC30176" s="6"/>
    </row>
    <row r="30177" spans="55:55" hidden="1" x14ac:dyDescent="0.2">
      <c r="BC30177" s="6"/>
    </row>
    <row r="30178" spans="55:55" hidden="1" x14ac:dyDescent="0.2">
      <c r="BC30178" s="6"/>
    </row>
    <row r="30179" spans="55:55" hidden="1" x14ac:dyDescent="0.2">
      <c r="BC30179" s="6"/>
    </row>
    <row r="30180" spans="55:55" hidden="1" x14ac:dyDescent="0.2">
      <c r="BC30180" s="6"/>
    </row>
    <row r="30181" spans="55:55" hidden="1" x14ac:dyDescent="0.2">
      <c r="BC30181" s="6"/>
    </row>
    <row r="30182" spans="55:55" hidden="1" x14ac:dyDescent="0.2">
      <c r="BC30182" s="6"/>
    </row>
    <row r="30183" spans="55:55" hidden="1" x14ac:dyDescent="0.2">
      <c r="BC30183" s="6"/>
    </row>
    <row r="30184" spans="55:55" hidden="1" x14ac:dyDescent="0.2">
      <c r="BC30184" s="6"/>
    </row>
    <row r="30185" spans="55:55" hidden="1" x14ac:dyDescent="0.2">
      <c r="BC30185" s="6"/>
    </row>
    <row r="30186" spans="55:55" hidden="1" x14ac:dyDescent="0.2">
      <c r="BC30186" s="6"/>
    </row>
    <row r="30187" spans="55:55" hidden="1" x14ac:dyDescent="0.2">
      <c r="BC30187" s="6"/>
    </row>
    <row r="30188" spans="55:55" hidden="1" x14ac:dyDescent="0.2">
      <c r="BC30188" s="6"/>
    </row>
    <row r="30189" spans="55:55" hidden="1" x14ac:dyDescent="0.2">
      <c r="BC30189" s="6"/>
    </row>
    <row r="30190" spans="55:55" hidden="1" x14ac:dyDescent="0.2">
      <c r="BC30190" s="6"/>
    </row>
    <row r="30191" spans="55:55" hidden="1" x14ac:dyDescent="0.2">
      <c r="BC30191" s="6"/>
    </row>
    <row r="30192" spans="55:55" hidden="1" x14ac:dyDescent="0.2">
      <c r="BC30192" s="6"/>
    </row>
    <row r="30193" spans="55:55" hidden="1" x14ac:dyDescent="0.2">
      <c r="BC30193" s="6"/>
    </row>
    <row r="30194" spans="55:55" hidden="1" x14ac:dyDescent="0.2">
      <c r="BC30194" s="6"/>
    </row>
    <row r="30195" spans="55:55" hidden="1" x14ac:dyDescent="0.2">
      <c r="BC30195" s="6"/>
    </row>
    <row r="30196" spans="55:55" hidden="1" x14ac:dyDescent="0.2">
      <c r="BC30196" s="6"/>
    </row>
    <row r="30197" spans="55:55" hidden="1" x14ac:dyDescent="0.2">
      <c r="BC30197" s="6"/>
    </row>
    <row r="30198" spans="55:55" hidden="1" x14ac:dyDescent="0.2">
      <c r="BC30198" s="6"/>
    </row>
    <row r="30199" spans="55:55" hidden="1" x14ac:dyDescent="0.2">
      <c r="BC30199" s="6"/>
    </row>
    <row r="30200" spans="55:55" hidden="1" x14ac:dyDescent="0.2">
      <c r="BC30200" s="6"/>
    </row>
    <row r="30201" spans="55:55" hidden="1" x14ac:dyDescent="0.2">
      <c r="BC30201" s="6"/>
    </row>
    <row r="30202" spans="55:55" hidden="1" x14ac:dyDescent="0.2">
      <c r="BC30202" s="6"/>
    </row>
    <row r="30203" spans="55:55" hidden="1" x14ac:dyDescent="0.2">
      <c r="BC30203" s="6"/>
    </row>
    <row r="30204" spans="55:55" hidden="1" x14ac:dyDescent="0.2">
      <c r="BC30204" s="6"/>
    </row>
    <row r="30205" spans="55:55" hidden="1" x14ac:dyDescent="0.2">
      <c r="BC30205" s="6"/>
    </row>
    <row r="30206" spans="55:55" hidden="1" x14ac:dyDescent="0.2">
      <c r="BC30206" s="6"/>
    </row>
    <row r="30207" spans="55:55" hidden="1" x14ac:dyDescent="0.2">
      <c r="BC30207" s="6"/>
    </row>
    <row r="30208" spans="55:55" hidden="1" x14ac:dyDescent="0.2">
      <c r="BC30208" s="6"/>
    </row>
    <row r="30209" spans="55:55" hidden="1" x14ac:dyDescent="0.2">
      <c r="BC30209" s="6"/>
    </row>
    <row r="30210" spans="55:55" hidden="1" x14ac:dyDescent="0.2">
      <c r="BC30210" s="6"/>
    </row>
    <row r="30211" spans="55:55" hidden="1" x14ac:dyDescent="0.2">
      <c r="BC30211" s="6"/>
    </row>
    <row r="30212" spans="55:55" hidden="1" x14ac:dyDescent="0.2">
      <c r="BC30212" s="6"/>
    </row>
    <row r="30213" spans="55:55" hidden="1" x14ac:dyDescent="0.2">
      <c r="BC30213" s="6"/>
    </row>
    <row r="30214" spans="55:55" hidden="1" x14ac:dyDescent="0.2">
      <c r="BC30214" s="6"/>
    </row>
    <row r="30215" spans="55:55" hidden="1" x14ac:dyDescent="0.2">
      <c r="BC30215" s="6"/>
    </row>
    <row r="30216" spans="55:55" hidden="1" x14ac:dyDescent="0.2">
      <c r="BC30216" s="6"/>
    </row>
    <row r="30217" spans="55:55" hidden="1" x14ac:dyDescent="0.2">
      <c r="BC30217" s="6"/>
    </row>
    <row r="30218" spans="55:55" hidden="1" x14ac:dyDescent="0.2">
      <c r="BC30218" s="6"/>
    </row>
    <row r="30219" spans="55:55" hidden="1" x14ac:dyDescent="0.2">
      <c r="BC30219" s="6"/>
    </row>
    <row r="30220" spans="55:55" hidden="1" x14ac:dyDescent="0.2">
      <c r="BC30220" s="6"/>
    </row>
    <row r="30221" spans="55:55" hidden="1" x14ac:dyDescent="0.2">
      <c r="BC30221" s="6"/>
    </row>
    <row r="30222" spans="55:55" hidden="1" x14ac:dyDescent="0.2">
      <c r="BC30222" s="6"/>
    </row>
    <row r="30223" spans="55:55" hidden="1" x14ac:dyDescent="0.2">
      <c r="BC30223" s="6"/>
    </row>
    <row r="30224" spans="55:55" hidden="1" x14ac:dyDescent="0.2">
      <c r="BC30224" s="6"/>
    </row>
    <row r="30225" spans="55:55" hidden="1" x14ac:dyDescent="0.2">
      <c r="BC30225" s="6"/>
    </row>
    <row r="30226" spans="55:55" hidden="1" x14ac:dyDescent="0.2">
      <c r="BC30226" s="6"/>
    </row>
    <row r="30227" spans="55:55" hidden="1" x14ac:dyDescent="0.2">
      <c r="BC30227" s="6"/>
    </row>
    <row r="30228" spans="55:55" hidden="1" x14ac:dyDescent="0.2">
      <c r="BC30228" s="6"/>
    </row>
    <row r="30229" spans="55:55" hidden="1" x14ac:dyDescent="0.2">
      <c r="BC30229" s="6"/>
    </row>
    <row r="30230" spans="55:55" hidden="1" x14ac:dyDescent="0.2">
      <c r="BC30230" s="6"/>
    </row>
    <row r="30231" spans="55:55" hidden="1" x14ac:dyDescent="0.2">
      <c r="BC30231" s="6"/>
    </row>
    <row r="30232" spans="55:55" hidden="1" x14ac:dyDescent="0.2">
      <c r="BC30232" s="6"/>
    </row>
    <row r="30233" spans="55:55" hidden="1" x14ac:dyDescent="0.2">
      <c r="BC30233" s="6"/>
    </row>
    <row r="30234" spans="55:55" hidden="1" x14ac:dyDescent="0.2">
      <c r="BC30234" s="6"/>
    </row>
    <row r="30235" spans="55:55" hidden="1" x14ac:dyDescent="0.2">
      <c r="BC30235" s="6"/>
    </row>
    <row r="30236" spans="55:55" hidden="1" x14ac:dyDescent="0.2">
      <c r="BC30236" s="6"/>
    </row>
    <row r="30237" spans="55:55" hidden="1" x14ac:dyDescent="0.2">
      <c r="BC30237" s="6"/>
    </row>
    <row r="30238" spans="55:55" hidden="1" x14ac:dyDescent="0.2">
      <c r="BC30238" s="6"/>
    </row>
    <row r="30239" spans="55:55" hidden="1" x14ac:dyDescent="0.2">
      <c r="BC30239" s="6"/>
    </row>
    <row r="30240" spans="55:55" hidden="1" x14ac:dyDescent="0.2">
      <c r="BC30240" s="6"/>
    </row>
    <row r="30241" spans="55:55" hidden="1" x14ac:dyDescent="0.2">
      <c r="BC30241" s="6"/>
    </row>
    <row r="30242" spans="55:55" hidden="1" x14ac:dyDescent="0.2">
      <c r="BC30242" s="6"/>
    </row>
    <row r="30243" spans="55:55" hidden="1" x14ac:dyDescent="0.2">
      <c r="BC30243" s="6"/>
    </row>
    <row r="30244" spans="55:55" hidden="1" x14ac:dyDescent="0.2">
      <c r="BC30244" s="6"/>
    </row>
    <row r="30245" spans="55:55" hidden="1" x14ac:dyDescent="0.2">
      <c r="BC30245" s="6"/>
    </row>
    <row r="30246" spans="55:55" hidden="1" x14ac:dyDescent="0.2">
      <c r="BC30246" s="6"/>
    </row>
    <row r="30247" spans="55:55" hidden="1" x14ac:dyDescent="0.2">
      <c r="BC30247" s="6"/>
    </row>
    <row r="30248" spans="55:55" hidden="1" x14ac:dyDescent="0.2">
      <c r="BC30248" s="6"/>
    </row>
    <row r="30249" spans="55:55" hidden="1" x14ac:dyDescent="0.2">
      <c r="BC30249" s="6"/>
    </row>
    <row r="30250" spans="55:55" hidden="1" x14ac:dyDescent="0.2">
      <c r="BC30250" s="6"/>
    </row>
    <row r="30251" spans="55:55" hidden="1" x14ac:dyDescent="0.2">
      <c r="BC30251" s="6"/>
    </row>
    <row r="30252" spans="55:55" hidden="1" x14ac:dyDescent="0.2">
      <c r="BC30252" s="6"/>
    </row>
    <row r="30253" spans="55:55" hidden="1" x14ac:dyDescent="0.2">
      <c r="BC30253" s="6"/>
    </row>
    <row r="30254" spans="55:55" hidden="1" x14ac:dyDescent="0.2">
      <c r="BC30254" s="6"/>
    </row>
    <row r="30255" spans="55:55" hidden="1" x14ac:dyDescent="0.2">
      <c r="BC30255" s="6"/>
    </row>
    <row r="30256" spans="55:55" hidden="1" x14ac:dyDescent="0.2">
      <c r="BC30256" s="6"/>
    </row>
    <row r="30257" spans="55:55" hidden="1" x14ac:dyDescent="0.2">
      <c r="BC30257" s="6"/>
    </row>
    <row r="30258" spans="55:55" hidden="1" x14ac:dyDescent="0.2">
      <c r="BC30258" s="6"/>
    </row>
    <row r="30259" spans="55:55" hidden="1" x14ac:dyDescent="0.2">
      <c r="BC30259" s="6"/>
    </row>
    <row r="30260" spans="55:55" hidden="1" x14ac:dyDescent="0.2">
      <c r="BC30260" s="6"/>
    </row>
    <row r="30261" spans="55:55" hidden="1" x14ac:dyDescent="0.2">
      <c r="BC30261" s="6"/>
    </row>
    <row r="30262" spans="55:55" hidden="1" x14ac:dyDescent="0.2">
      <c r="BC30262" s="6"/>
    </row>
    <row r="30263" spans="55:55" hidden="1" x14ac:dyDescent="0.2">
      <c r="BC30263" s="6"/>
    </row>
    <row r="30264" spans="55:55" hidden="1" x14ac:dyDescent="0.2">
      <c r="BC30264" s="6"/>
    </row>
    <row r="30265" spans="55:55" hidden="1" x14ac:dyDescent="0.2">
      <c r="BC30265" s="6"/>
    </row>
    <row r="30266" spans="55:55" hidden="1" x14ac:dyDescent="0.2">
      <c r="BC30266" s="6"/>
    </row>
    <row r="30267" spans="55:55" hidden="1" x14ac:dyDescent="0.2">
      <c r="BC30267" s="6"/>
    </row>
    <row r="30268" spans="55:55" hidden="1" x14ac:dyDescent="0.2">
      <c r="BC30268" s="6"/>
    </row>
    <row r="30269" spans="55:55" hidden="1" x14ac:dyDescent="0.2">
      <c r="BC30269" s="6"/>
    </row>
    <row r="30270" spans="55:55" hidden="1" x14ac:dyDescent="0.2">
      <c r="BC30270" s="6"/>
    </row>
    <row r="30271" spans="55:55" hidden="1" x14ac:dyDescent="0.2">
      <c r="BC30271" s="6"/>
    </row>
    <row r="30272" spans="55:55" hidden="1" x14ac:dyDescent="0.2">
      <c r="BC30272" s="6"/>
    </row>
    <row r="30273" spans="55:55" hidden="1" x14ac:dyDescent="0.2">
      <c r="BC30273" s="6"/>
    </row>
    <row r="30274" spans="55:55" hidden="1" x14ac:dyDescent="0.2">
      <c r="BC30274" s="6"/>
    </row>
    <row r="30275" spans="55:55" hidden="1" x14ac:dyDescent="0.2">
      <c r="BC30275" s="6"/>
    </row>
    <row r="30276" spans="55:55" hidden="1" x14ac:dyDescent="0.2">
      <c r="BC30276" s="6"/>
    </row>
    <row r="30277" spans="55:55" hidden="1" x14ac:dyDescent="0.2">
      <c r="BC30277" s="6"/>
    </row>
    <row r="30278" spans="55:55" hidden="1" x14ac:dyDescent="0.2">
      <c r="BC30278" s="6"/>
    </row>
    <row r="30279" spans="55:55" hidden="1" x14ac:dyDescent="0.2">
      <c r="BC30279" s="6"/>
    </row>
    <row r="30280" spans="55:55" hidden="1" x14ac:dyDescent="0.2">
      <c r="BC30280" s="6"/>
    </row>
    <row r="30281" spans="55:55" hidden="1" x14ac:dyDescent="0.2">
      <c r="BC30281" s="6"/>
    </row>
    <row r="30282" spans="55:55" hidden="1" x14ac:dyDescent="0.2">
      <c r="BC30282" s="6"/>
    </row>
    <row r="30283" spans="55:55" hidden="1" x14ac:dyDescent="0.2">
      <c r="BC30283" s="6"/>
    </row>
    <row r="30284" spans="55:55" hidden="1" x14ac:dyDescent="0.2">
      <c r="BC30284" s="6"/>
    </row>
    <row r="30285" spans="55:55" hidden="1" x14ac:dyDescent="0.2">
      <c r="BC30285" s="6"/>
    </row>
    <row r="30286" spans="55:55" hidden="1" x14ac:dyDescent="0.2">
      <c r="BC30286" s="6"/>
    </row>
    <row r="30287" spans="55:55" hidden="1" x14ac:dyDescent="0.2">
      <c r="BC30287" s="6"/>
    </row>
    <row r="30288" spans="55:55" hidden="1" x14ac:dyDescent="0.2">
      <c r="BC30288" s="6"/>
    </row>
    <row r="30289" spans="55:55" hidden="1" x14ac:dyDescent="0.2">
      <c r="BC30289" s="6"/>
    </row>
    <row r="30290" spans="55:55" hidden="1" x14ac:dyDescent="0.2">
      <c r="BC30290" s="6"/>
    </row>
    <row r="30291" spans="55:55" hidden="1" x14ac:dyDescent="0.2">
      <c r="BC30291" s="6"/>
    </row>
    <row r="30292" spans="55:55" hidden="1" x14ac:dyDescent="0.2">
      <c r="BC30292" s="6"/>
    </row>
    <row r="30293" spans="55:55" hidden="1" x14ac:dyDescent="0.2">
      <c r="BC30293" s="6"/>
    </row>
    <row r="30294" spans="55:55" hidden="1" x14ac:dyDescent="0.2">
      <c r="BC30294" s="6"/>
    </row>
    <row r="30295" spans="55:55" hidden="1" x14ac:dyDescent="0.2">
      <c r="BC30295" s="6"/>
    </row>
    <row r="30296" spans="55:55" hidden="1" x14ac:dyDescent="0.2">
      <c r="BC30296" s="6"/>
    </row>
    <row r="30297" spans="55:55" hidden="1" x14ac:dyDescent="0.2">
      <c r="BC30297" s="6"/>
    </row>
    <row r="30298" spans="55:55" hidden="1" x14ac:dyDescent="0.2">
      <c r="BC30298" s="6"/>
    </row>
    <row r="30299" spans="55:55" hidden="1" x14ac:dyDescent="0.2">
      <c r="BC30299" s="6"/>
    </row>
    <row r="30300" spans="55:55" hidden="1" x14ac:dyDescent="0.2">
      <c r="BC30300" s="6"/>
    </row>
    <row r="30301" spans="55:55" hidden="1" x14ac:dyDescent="0.2">
      <c r="BC30301" s="6"/>
    </row>
    <row r="30302" spans="55:55" hidden="1" x14ac:dyDescent="0.2">
      <c r="BC30302" s="6"/>
    </row>
    <row r="30303" spans="55:55" hidden="1" x14ac:dyDescent="0.2">
      <c r="BC30303" s="6"/>
    </row>
    <row r="30304" spans="55:55" hidden="1" x14ac:dyDescent="0.2">
      <c r="BC30304" s="6"/>
    </row>
    <row r="30305" spans="55:55" hidden="1" x14ac:dyDescent="0.2">
      <c r="BC30305" s="6"/>
    </row>
    <row r="30306" spans="55:55" hidden="1" x14ac:dyDescent="0.2">
      <c r="BC30306" s="6"/>
    </row>
    <row r="30307" spans="55:55" hidden="1" x14ac:dyDescent="0.2">
      <c r="BC30307" s="6"/>
    </row>
    <row r="30308" spans="55:55" hidden="1" x14ac:dyDescent="0.2">
      <c r="BC30308" s="6"/>
    </row>
    <row r="30309" spans="55:55" hidden="1" x14ac:dyDescent="0.2">
      <c r="BC30309" s="6"/>
    </row>
    <row r="30310" spans="55:55" hidden="1" x14ac:dyDescent="0.2">
      <c r="BC30310" s="6"/>
    </row>
    <row r="30311" spans="55:55" hidden="1" x14ac:dyDescent="0.2">
      <c r="BC30311" s="6"/>
    </row>
    <row r="30312" spans="55:55" hidden="1" x14ac:dyDescent="0.2">
      <c r="BC30312" s="6"/>
    </row>
    <row r="30313" spans="55:55" hidden="1" x14ac:dyDescent="0.2">
      <c r="BC30313" s="6"/>
    </row>
    <row r="30314" spans="55:55" hidden="1" x14ac:dyDescent="0.2">
      <c r="BC30314" s="6"/>
    </row>
    <row r="30315" spans="55:55" hidden="1" x14ac:dyDescent="0.2">
      <c r="BC30315" s="6"/>
    </row>
    <row r="30316" spans="55:55" hidden="1" x14ac:dyDescent="0.2">
      <c r="BC30316" s="6"/>
    </row>
    <row r="30317" spans="55:55" hidden="1" x14ac:dyDescent="0.2">
      <c r="BC30317" s="6"/>
    </row>
    <row r="30318" spans="55:55" hidden="1" x14ac:dyDescent="0.2">
      <c r="BC30318" s="6"/>
    </row>
    <row r="30319" spans="55:55" hidden="1" x14ac:dyDescent="0.2">
      <c r="BC30319" s="6"/>
    </row>
    <row r="30320" spans="55:55" hidden="1" x14ac:dyDescent="0.2">
      <c r="BC30320" s="6"/>
    </row>
    <row r="30321" spans="55:55" hidden="1" x14ac:dyDescent="0.2">
      <c r="BC30321" s="6"/>
    </row>
    <row r="30322" spans="55:55" hidden="1" x14ac:dyDescent="0.2">
      <c r="BC30322" s="6"/>
    </row>
    <row r="30323" spans="55:55" hidden="1" x14ac:dyDescent="0.2">
      <c r="BC30323" s="6"/>
    </row>
    <row r="30324" spans="55:55" hidden="1" x14ac:dyDescent="0.2">
      <c r="BC30324" s="6"/>
    </row>
    <row r="30325" spans="55:55" hidden="1" x14ac:dyDescent="0.2">
      <c r="BC30325" s="6"/>
    </row>
    <row r="30326" spans="55:55" hidden="1" x14ac:dyDescent="0.2">
      <c r="BC30326" s="6"/>
    </row>
    <row r="30327" spans="55:55" hidden="1" x14ac:dyDescent="0.2">
      <c r="BC30327" s="6"/>
    </row>
    <row r="30328" spans="55:55" hidden="1" x14ac:dyDescent="0.2">
      <c r="BC30328" s="6"/>
    </row>
    <row r="30329" spans="55:55" hidden="1" x14ac:dyDescent="0.2">
      <c r="BC30329" s="6"/>
    </row>
    <row r="30330" spans="55:55" hidden="1" x14ac:dyDescent="0.2">
      <c r="BC30330" s="6"/>
    </row>
    <row r="30331" spans="55:55" hidden="1" x14ac:dyDescent="0.2">
      <c r="BC30331" s="6"/>
    </row>
    <row r="30332" spans="55:55" hidden="1" x14ac:dyDescent="0.2">
      <c r="BC30332" s="6"/>
    </row>
    <row r="30333" spans="55:55" hidden="1" x14ac:dyDescent="0.2">
      <c r="BC30333" s="6"/>
    </row>
    <row r="30334" spans="55:55" hidden="1" x14ac:dyDescent="0.2">
      <c r="BC30334" s="6"/>
    </row>
    <row r="30335" spans="55:55" hidden="1" x14ac:dyDescent="0.2">
      <c r="BC30335" s="6"/>
    </row>
    <row r="30336" spans="55:55" hidden="1" x14ac:dyDescent="0.2">
      <c r="BC30336" s="6"/>
    </row>
    <row r="30337" spans="55:55" hidden="1" x14ac:dyDescent="0.2">
      <c r="BC30337" s="6"/>
    </row>
    <row r="30338" spans="55:55" hidden="1" x14ac:dyDescent="0.2">
      <c r="BC30338" s="6"/>
    </row>
    <row r="30339" spans="55:55" hidden="1" x14ac:dyDescent="0.2">
      <c r="BC30339" s="6"/>
    </row>
    <row r="30340" spans="55:55" hidden="1" x14ac:dyDescent="0.2">
      <c r="BC30340" s="6"/>
    </row>
    <row r="30341" spans="55:55" hidden="1" x14ac:dyDescent="0.2">
      <c r="BC30341" s="6"/>
    </row>
    <row r="30342" spans="55:55" hidden="1" x14ac:dyDescent="0.2">
      <c r="BC30342" s="6"/>
    </row>
    <row r="30343" spans="55:55" hidden="1" x14ac:dyDescent="0.2">
      <c r="BC30343" s="6"/>
    </row>
    <row r="30344" spans="55:55" hidden="1" x14ac:dyDescent="0.2">
      <c r="BC30344" s="6"/>
    </row>
    <row r="30345" spans="55:55" hidden="1" x14ac:dyDescent="0.2">
      <c r="BC30345" s="6"/>
    </row>
    <row r="30346" spans="55:55" hidden="1" x14ac:dyDescent="0.2">
      <c r="BC30346" s="6"/>
    </row>
    <row r="30347" spans="55:55" hidden="1" x14ac:dyDescent="0.2">
      <c r="BC30347" s="6"/>
    </row>
    <row r="30348" spans="55:55" hidden="1" x14ac:dyDescent="0.2">
      <c r="BC30348" s="6"/>
    </row>
    <row r="30349" spans="55:55" hidden="1" x14ac:dyDescent="0.2">
      <c r="BC30349" s="6"/>
    </row>
    <row r="30350" spans="55:55" hidden="1" x14ac:dyDescent="0.2">
      <c r="BC30350" s="6"/>
    </row>
    <row r="30351" spans="55:55" hidden="1" x14ac:dyDescent="0.2">
      <c r="BC30351" s="6"/>
    </row>
    <row r="30352" spans="55:55" hidden="1" x14ac:dyDescent="0.2">
      <c r="BC30352" s="6"/>
    </row>
    <row r="30353" spans="55:55" hidden="1" x14ac:dyDescent="0.2">
      <c r="BC30353" s="6"/>
    </row>
    <row r="30354" spans="55:55" hidden="1" x14ac:dyDescent="0.2">
      <c r="BC30354" s="6"/>
    </row>
    <row r="30355" spans="55:55" hidden="1" x14ac:dyDescent="0.2">
      <c r="BC30355" s="6"/>
    </row>
    <row r="30356" spans="55:55" hidden="1" x14ac:dyDescent="0.2">
      <c r="BC30356" s="6"/>
    </row>
    <row r="30357" spans="55:55" hidden="1" x14ac:dyDescent="0.2">
      <c r="BC30357" s="6"/>
    </row>
    <row r="30358" spans="55:55" hidden="1" x14ac:dyDescent="0.2">
      <c r="BC30358" s="6"/>
    </row>
    <row r="30359" spans="55:55" hidden="1" x14ac:dyDescent="0.2">
      <c r="BC30359" s="6"/>
    </row>
    <row r="30360" spans="55:55" hidden="1" x14ac:dyDescent="0.2">
      <c r="BC30360" s="6"/>
    </row>
    <row r="30361" spans="55:55" hidden="1" x14ac:dyDescent="0.2">
      <c r="BC30361" s="6"/>
    </row>
    <row r="30362" spans="55:55" hidden="1" x14ac:dyDescent="0.2">
      <c r="BC30362" s="6"/>
    </row>
    <row r="30363" spans="55:55" hidden="1" x14ac:dyDescent="0.2">
      <c r="BC30363" s="6"/>
    </row>
    <row r="30364" spans="55:55" hidden="1" x14ac:dyDescent="0.2">
      <c r="BC30364" s="6"/>
    </row>
    <row r="30365" spans="55:55" hidden="1" x14ac:dyDescent="0.2">
      <c r="BC30365" s="6"/>
    </row>
    <row r="30366" spans="55:55" hidden="1" x14ac:dyDescent="0.2">
      <c r="BC30366" s="6"/>
    </row>
    <row r="30367" spans="55:55" hidden="1" x14ac:dyDescent="0.2">
      <c r="BC30367" s="6"/>
    </row>
    <row r="30368" spans="55:55" hidden="1" x14ac:dyDescent="0.2">
      <c r="BC30368" s="6"/>
    </row>
    <row r="30369" spans="55:55" hidden="1" x14ac:dyDescent="0.2">
      <c r="BC30369" s="6"/>
    </row>
    <row r="30370" spans="55:55" hidden="1" x14ac:dyDescent="0.2">
      <c r="BC30370" s="6"/>
    </row>
    <row r="30371" spans="55:55" hidden="1" x14ac:dyDescent="0.2">
      <c r="BC30371" s="6"/>
    </row>
    <row r="30372" spans="55:55" hidden="1" x14ac:dyDescent="0.2">
      <c r="BC30372" s="6"/>
    </row>
    <row r="30373" spans="55:55" hidden="1" x14ac:dyDescent="0.2">
      <c r="BC30373" s="6"/>
    </row>
    <row r="30374" spans="55:55" hidden="1" x14ac:dyDescent="0.2">
      <c r="BC30374" s="6"/>
    </row>
    <row r="30375" spans="55:55" hidden="1" x14ac:dyDescent="0.2">
      <c r="BC30375" s="6"/>
    </row>
    <row r="30376" spans="55:55" hidden="1" x14ac:dyDescent="0.2">
      <c r="BC30376" s="6"/>
    </row>
    <row r="30377" spans="55:55" hidden="1" x14ac:dyDescent="0.2">
      <c r="BC30377" s="6"/>
    </row>
    <row r="30378" spans="55:55" hidden="1" x14ac:dyDescent="0.2">
      <c r="BC30378" s="6"/>
    </row>
    <row r="30379" spans="55:55" hidden="1" x14ac:dyDescent="0.2">
      <c r="BC30379" s="6"/>
    </row>
    <row r="30380" spans="55:55" hidden="1" x14ac:dyDescent="0.2">
      <c r="BC30380" s="6"/>
    </row>
    <row r="30381" spans="55:55" hidden="1" x14ac:dyDescent="0.2">
      <c r="BC30381" s="6"/>
    </row>
    <row r="30382" spans="55:55" hidden="1" x14ac:dyDescent="0.2">
      <c r="BC30382" s="6"/>
    </row>
    <row r="30383" spans="55:55" hidden="1" x14ac:dyDescent="0.2">
      <c r="BC30383" s="6"/>
    </row>
    <row r="30384" spans="55:55" hidden="1" x14ac:dyDescent="0.2">
      <c r="BC30384" s="6"/>
    </row>
    <row r="30385" spans="55:55" hidden="1" x14ac:dyDescent="0.2">
      <c r="BC30385" s="6"/>
    </row>
    <row r="30386" spans="55:55" hidden="1" x14ac:dyDescent="0.2">
      <c r="BC30386" s="6"/>
    </row>
    <row r="30387" spans="55:55" hidden="1" x14ac:dyDescent="0.2">
      <c r="BC30387" s="6"/>
    </row>
    <row r="30388" spans="55:55" hidden="1" x14ac:dyDescent="0.2">
      <c r="BC30388" s="6"/>
    </row>
    <row r="30389" spans="55:55" hidden="1" x14ac:dyDescent="0.2">
      <c r="BC30389" s="6"/>
    </row>
    <row r="30390" spans="55:55" hidden="1" x14ac:dyDescent="0.2">
      <c r="BC30390" s="6"/>
    </row>
    <row r="30391" spans="55:55" hidden="1" x14ac:dyDescent="0.2">
      <c r="BC30391" s="6"/>
    </row>
    <row r="30392" spans="55:55" hidden="1" x14ac:dyDescent="0.2">
      <c r="BC30392" s="6"/>
    </row>
    <row r="30393" spans="55:55" hidden="1" x14ac:dyDescent="0.2">
      <c r="BC30393" s="6"/>
    </row>
    <row r="30394" spans="55:55" hidden="1" x14ac:dyDescent="0.2">
      <c r="BC30394" s="6"/>
    </row>
    <row r="30395" spans="55:55" hidden="1" x14ac:dyDescent="0.2">
      <c r="BC30395" s="6"/>
    </row>
    <row r="30396" spans="55:55" hidden="1" x14ac:dyDescent="0.2">
      <c r="BC30396" s="6"/>
    </row>
    <row r="30397" spans="55:55" hidden="1" x14ac:dyDescent="0.2">
      <c r="BC30397" s="6"/>
    </row>
    <row r="30398" spans="55:55" hidden="1" x14ac:dyDescent="0.2">
      <c r="BC30398" s="6"/>
    </row>
    <row r="30399" spans="55:55" hidden="1" x14ac:dyDescent="0.2">
      <c r="BC30399" s="6"/>
    </row>
    <row r="30400" spans="55:55" hidden="1" x14ac:dyDescent="0.2">
      <c r="BC30400" s="6"/>
    </row>
    <row r="30401" spans="55:55" hidden="1" x14ac:dyDescent="0.2">
      <c r="BC30401" s="6"/>
    </row>
    <row r="30402" spans="55:55" hidden="1" x14ac:dyDescent="0.2">
      <c r="BC30402" s="6"/>
    </row>
    <row r="30403" spans="55:55" hidden="1" x14ac:dyDescent="0.2">
      <c r="BC30403" s="6"/>
    </row>
    <row r="30404" spans="55:55" hidden="1" x14ac:dyDescent="0.2">
      <c r="BC30404" s="6"/>
    </row>
    <row r="30405" spans="55:55" hidden="1" x14ac:dyDescent="0.2">
      <c r="BC30405" s="6"/>
    </row>
    <row r="30406" spans="55:55" hidden="1" x14ac:dyDescent="0.2">
      <c r="BC30406" s="6"/>
    </row>
    <row r="30407" spans="55:55" hidden="1" x14ac:dyDescent="0.2">
      <c r="BC30407" s="6"/>
    </row>
    <row r="30408" spans="55:55" hidden="1" x14ac:dyDescent="0.2">
      <c r="BC30408" s="6"/>
    </row>
    <row r="30409" spans="55:55" hidden="1" x14ac:dyDescent="0.2">
      <c r="BC30409" s="6"/>
    </row>
    <row r="30410" spans="55:55" hidden="1" x14ac:dyDescent="0.2">
      <c r="BC30410" s="6"/>
    </row>
    <row r="30411" spans="55:55" hidden="1" x14ac:dyDescent="0.2">
      <c r="BC30411" s="6"/>
    </row>
    <row r="30412" spans="55:55" hidden="1" x14ac:dyDescent="0.2">
      <c r="BC30412" s="6"/>
    </row>
    <row r="30413" spans="55:55" hidden="1" x14ac:dyDescent="0.2">
      <c r="BC30413" s="6"/>
    </row>
    <row r="30414" spans="55:55" hidden="1" x14ac:dyDescent="0.2">
      <c r="BC30414" s="6"/>
    </row>
    <row r="30415" spans="55:55" hidden="1" x14ac:dyDescent="0.2">
      <c r="BC30415" s="6"/>
    </row>
    <row r="30416" spans="55:55" hidden="1" x14ac:dyDescent="0.2">
      <c r="BC30416" s="6"/>
    </row>
    <row r="30417" spans="55:55" hidden="1" x14ac:dyDescent="0.2">
      <c r="BC30417" s="6"/>
    </row>
    <row r="30418" spans="55:55" hidden="1" x14ac:dyDescent="0.2">
      <c r="BC30418" s="6"/>
    </row>
    <row r="30419" spans="55:55" hidden="1" x14ac:dyDescent="0.2">
      <c r="BC30419" s="6"/>
    </row>
    <row r="30420" spans="55:55" hidden="1" x14ac:dyDescent="0.2">
      <c r="BC30420" s="6"/>
    </row>
    <row r="30421" spans="55:55" hidden="1" x14ac:dyDescent="0.2">
      <c r="BC30421" s="6"/>
    </row>
    <row r="30422" spans="55:55" hidden="1" x14ac:dyDescent="0.2">
      <c r="BC30422" s="6"/>
    </row>
    <row r="30423" spans="55:55" hidden="1" x14ac:dyDescent="0.2">
      <c r="BC30423" s="6"/>
    </row>
    <row r="30424" spans="55:55" hidden="1" x14ac:dyDescent="0.2">
      <c r="BC30424" s="6"/>
    </row>
    <row r="30425" spans="55:55" hidden="1" x14ac:dyDescent="0.2">
      <c r="BC30425" s="6"/>
    </row>
    <row r="30426" spans="55:55" hidden="1" x14ac:dyDescent="0.2">
      <c r="BC30426" s="6"/>
    </row>
    <row r="30427" spans="55:55" hidden="1" x14ac:dyDescent="0.2">
      <c r="BC30427" s="6"/>
    </row>
    <row r="30428" spans="55:55" hidden="1" x14ac:dyDescent="0.2">
      <c r="BC30428" s="6"/>
    </row>
    <row r="30429" spans="55:55" hidden="1" x14ac:dyDescent="0.2">
      <c r="BC30429" s="6"/>
    </row>
    <row r="30430" spans="55:55" hidden="1" x14ac:dyDescent="0.2">
      <c r="BC30430" s="6"/>
    </row>
    <row r="30431" spans="55:55" hidden="1" x14ac:dyDescent="0.2">
      <c r="BC30431" s="6"/>
    </row>
    <row r="30432" spans="55:55" hidden="1" x14ac:dyDescent="0.2">
      <c r="BC30432" s="6"/>
    </row>
    <row r="30433" spans="55:55" hidden="1" x14ac:dyDescent="0.2">
      <c r="BC30433" s="6"/>
    </row>
    <row r="30434" spans="55:55" hidden="1" x14ac:dyDescent="0.2">
      <c r="BC30434" s="6"/>
    </row>
    <row r="30435" spans="55:55" hidden="1" x14ac:dyDescent="0.2">
      <c r="BC30435" s="6"/>
    </row>
    <row r="30436" spans="55:55" hidden="1" x14ac:dyDescent="0.2">
      <c r="BC30436" s="6"/>
    </row>
    <row r="30437" spans="55:55" hidden="1" x14ac:dyDescent="0.2">
      <c r="BC30437" s="6"/>
    </row>
    <row r="30438" spans="55:55" hidden="1" x14ac:dyDescent="0.2">
      <c r="BC30438" s="6"/>
    </row>
    <row r="30439" spans="55:55" hidden="1" x14ac:dyDescent="0.2">
      <c r="BC30439" s="6"/>
    </row>
    <row r="30440" spans="55:55" hidden="1" x14ac:dyDescent="0.2">
      <c r="BC30440" s="6"/>
    </row>
    <row r="30441" spans="55:55" hidden="1" x14ac:dyDescent="0.2">
      <c r="BC30441" s="6"/>
    </row>
    <row r="30442" spans="55:55" hidden="1" x14ac:dyDescent="0.2">
      <c r="BC30442" s="6"/>
    </row>
    <row r="30443" spans="55:55" hidden="1" x14ac:dyDescent="0.2">
      <c r="BC30443" s="6"/>
    </row>
    <row r="30444" spans="55:55" hidden="1" x14ac:dyDescent="0.2">
      <c r="BC30444" s="6"/>
    </row>
    <row r="30445" spans="55:55" hidden="1" x14ac:dyDescent="0.2">
      <c r="BC30445" s="6"/>
    </row>
    <row r="30446" spans="55:55" hidden="1" x14ac:dyDescent="0.2">
      <c r="BC30446" s="6"/>
    </row>
    <row r="30447" spans="55:55" hidden="1" x14ac:dyDescent="0.2">
      <c r="BC30447" s="6"/>
    </row>
    <row r="30448" spans="55:55" hidden="1" x14ac:dyDescent="0.2">
      <c r="BC30448" s="6"/>
    </row>
    <row r="30449" spans="55:55" hidden="1" x14ac:dyDescent="0.2">
      <c r="BC30449" s="6"/>
    </row>
    <row r="30450" spans="55:55" hidden="1" x14ac:dyDescent="0.2">
      <c r="BC30450" s="6"/>
    </row>
    <row r="30451" spans="55:55" hidden="1" x14ac:dyDescent="0.2">
      <c r="BC30451" s="6"/>
    </row>
    <row r="30452" spans="55:55" hidden="1" x14ac:dyDescent="0.2">
      <c r="BC30452" s="6"/>
    </row>
    <row r="30453" spans="55:55" hidden="1" x14ac:dyDescent="0.2">
      <c r="BC30453" s="6"/>
    </row>
    <row r="30454" spans="55:55" hidden="1" x14ac:dyDescent="0.2">
      <c r="BC30454" s="6"/>
    </row>
    <row r="30455" spans="55:55" hidden="1" x14ac:dyDescent="0.2">
      <c r="BC30455" s="6"/>
    </row>
    <row r="30456" spans="55:55" hidden="1" x14ac:dyDescent="0.2">
      <c r="BC30456" s="6"/>
    </row>
    <row r="30457" spans="55:55" hidden="1" x14ac:dyDescent="0.2">
      <c r="BC30457" s="6"/>
    </row>
    <row r="30458" spans="55:55" hidden="1" x14ac:dyDescent="0.2">
      <c r="BC30458" s="6"/>
    </row>
    <row r="30459" spans="55:55" hidden="1" x14ac:dyDescent="0.2">
      <c r="BC30459" s="6"/>
    </row>
    <row r="30460" spans="55:55" hidden="1" x14ac:dyDescent="0.2">
      <c r="BC30460" s="6"/>
    </row>
    <row r="30461" spans="55:55" hidden="1" x14ac:dyDescent="0.2">
      <c r="BC30461" s="6"/>
    </row>
    <row r="30462" spans="55:55" hidden="1" x14ac:dyDescent="0.2">
      <c r="BC30462" s="6"/>
    </row>
    <row r="30463" spans="55:55" hidden="1" x14ac:dyDescent="0.2">
      <c r="BC30463" s="6"/>
    </row>
    <row r="30464" spans="55:55" hidden="1" x14ac:dyDescent="0.2">
      <c r="BC30464" s="6"/>
    </row>
    <row r="30465" spans="55:55" hidden="1" x14ac:dyDescent="0.2">
      <c r="BC30465" s="6"/>
    </row>
    <row r="30466" spans="55:55" hidden="1" x14ac:dyDescent="0.2">
      <c r="BC30466" s="6"/>
    </row>
    <row r="30467" spans="55:55" hidden="1" x14ac:dyDescent="0.2">
      <c r="BC30467" s="6"/>
    </row>
    <row r="30468" spans="55:55" hidden="1" x14ac:dyDescent="0.2">
      <c r="BC30468" s="6"/>
    </row>
    <row r="30469" spans="55:55" hidden="1" x14ac:dyDescent="0.2">
      <c r="BC30469" s="6"/>
    </row>
    <row r="30470" spans="55:55" hidden="1" x14ac:dyDescent="0.2">
      <c r="BC30470" s="6"/>
    </row>
    <row r="30471" spans="55:55" hidden="1" x14ac:dyDescent="0.2">
      <c r="BC30471" s="6"/>
    </row>
    <row r="30472" spans="55:55" hidden="1" x14ac:dyDescent="0.2">
      <c r="BC30472" s="6"/>
    </row>
    <row r="30473" spans="55:55" hidden="1" x14ac:dyDescent="0.2">
      <c r="BC30473" s="6"/>
    </row>
    <row r="30474" spans="55:55" hidden="1" x14ac:dyDescent="0.2">
      <c r="BC30474" s="6"/>
    </row>
    <row r="30475" spans="55:55" hidden="1" x14ac:dyDescent="0.2">
      <c r="BC30475" s="6"/>
    </row>
    <row r="30476" spans="55:55" hidden="1" x14ac:dyDescent="0.2">
      <c r="BC30476" s="6"/>
    </row>
    <row r="30477" spans="55:55" hidden="1" x14ac:dyDescent="0.2">
      <c r="BC30477" s="6"/>
    </row>
    <row r="30478" spans="55:55" hidden="1" x14ac:dyDescent="0.2">
      <c r="BC30478" s="6"/>
    </row>
    <row r="30479" spans="55:55" hidden="1" x14ac:dyDescent="0.2">
      <c r="BC30479" s="6"/>
    </row>
    <row r="30480" spans="55:55" hidden="1" x14ac:dyDescent="0.2">
      <c r="BC30480" s="6"/>
    </row>
    <row r="30481" spans="55:55" hidden="1" x14ac:dyDescent="0.2">
      <c r="BC30481" s="6"/>
    </row>
    <row r="30482" spans="55:55" hidden="1" x14ac:dyDescent="0.2">
      <c r="BC30482" s="6"/>
    </row>
    <row r="30483" spans="55:55" hidden="1" x14ac:dyDescent="0.2">
      <c r="BC30483" s="6"/>
    </row>
    <row r="30484" spans="55:55" hidden="1" x14ac:dyDescent="0.2">
      <c r="BC30484" s="6"/>
    </row>
    <row r="30485" spans="55:55" hidden="1" x14ac:dyDescent="0.2">
      <c r="BC30485" s="6"/>
    </row>
    <row r="30486" spans="55:55" hidden="1" x14ac:dyDescent="0.2">
      <c r="BC30486" s="6"/>
    </row>
    <row r="30487" spans="55:55" hidden="1" x14ac:dyDescent="0.2">
      <c r="BC30487" s="6"/>
    </row>
    <row r="30488" spans="55:55" hidden="1" x14ac:dyDescent="0.2">
      <c r="BC30488" s="6"/>
    </row>
    <row r="30489" spans="55:55" hidden="1" x14ac:dyDescent="0.2">
      <c r="BC30489" s="6"/>
    </row>
    <row r="30490" spans="55:55" hidden="1" x14ac:dyDescent="0.2">
      <c r="BC30490" s="6"/>
    </row>
    <row r="30491" spans="55:55" hidden="1" x14ac:dyDescent="0.2">
      <c r="BC30491" s="6"/>
    </row>
    <row r="30492" spans="55:55" hidden="1" x14ac:dyDescent="0.2">
      <c r="BC30492" s="6"/>
    </row>
    <row r="30493" spans="55:55" hidden="1" x14ac:dyDescent="0.2">
      <c r="BC30493" s="6"/>
    </row>
    <row r="30494" spans="55:55" hidden="1" x14ac:dyDescent="0.2">
      <c r="BC30494" s="6"/>
    </row>
    <row r="30495" spans="55:55" hidden="1" x14ac:dyDescent="0.2">
      <c r="BC30495" s="6"/>
    </row>
    <row r="30496" spans="55:55" hidden="1" x14ac:dyDescent="0.2">
      <c r="BC30496" s="6"/>
    </row>
    <row r="30497" spans="55:55" hidden="1" x14ac:dyDescent="0.2">
      <c r="BC30497" s="6"/>
    </row>
    <row r="30498" spans="55:55" hidden="1" x14ac:dyDescent="0.2">
      <c r="BC30498" s="6"/>
    </row>
    <row r="30499" spans="55:55" hidden="1" x14ac:dyDescent="0.2">
      <c r="BC30499" s="6"/>
    </row>
    <row r="30500" spans="55:55" hidden="1" x14ac:dyDescent="0.2">
      <c r="BC30500" s="6"/>
    </row>
    <row r="30501" spans="55:55" hidden="1" x14ac:dyDescent="0.2">
      <c r="BC30501" s="6"/>
    </row>
    <row r="30502" spans="55:55" hidden="1" x14ac:dyDescent="0.2">
      <c r="BC30502" s="6"/>
    </row>
    <row r="30503" spans="55:55" hidden="1" x14ac:dyDescent="0.2">
      <c r="BC30503" s="6"/>
    </row>
    <row r="30504" spans="55:55" hidden="1" x14ac:dyDescent="0.2">
      <c r="BC30504" s="6"/>
    </row>
    <row r="30505" spans="55:55" hidden="1" x14ac:dyDescent="0.2">
      <c r="BC30505" s="6"/>
    </row>
    <row r="30506" spans="55:55" hidden="1" x14ac:dyDescent="0.2">
      <c r="BC30506" s="6"/>
    </row>
    <row r="30507" spans="55:55" hidden="1" x14ac:dyDescent="0.2">
      <c r="BC30507" s="6"/>
    </row>
    <row r="30508" spans="55:55" hidden="1" x14ac:dyDescent="0.2">
      <c r="BC30508" s="6"/>
    </row>
    <row r="30509" spans="55:55" hidden="1" x14ac:dyDescent="0.2">
      <c r="BC30509" s="6"/>
    </row>
    <row r="30510" spans="55:55" hidden="1" x14ac:dyDescent="0.2">
      <c r="BC30510" s="6"/>
    </row>
    <row r="30511" spans="55:55" hidden="1" x14ac:dyDescent="0.2">
      <c r="BC30511" s="6"/>
    </row>
    <row r="30512" spans="55:55" hidden="1" x14ac:dyDescent="0.2">
      <c r="BC30512" s="6"/>
    </row>
    <row r="30513" spans="55:55" hidden="1" x14ac:dyDescent="0.2">
      <c r="BC30513" s="6"/>
    </row>
    <row r="30514" spans="55:55" hidden="1" x14ac:dyDescent="0.2">
      <c r="BC30514" s="6"/>
    </row>
    <row r="30515" spans="55:55" hidden="1" x14ac:dyDescent="0.2">
      <c r="BC30515" s="6"/>
    </row>
    <row r="30516" spans="55:55" hidden="1" x14ac:dyDescent="0.2">
      <c r="BC30516" s="6"/>
    </row>
    <row r="30517" spans="55:55" hidden="1" x14ac:dyDescent="0.2">
      <c r="BC30517" s="6"/>
    </row>
    <row r="30518" spans="55:55" hidden="1" x14ac:dyDescent="0.2">
      <c r="BC30518" s="6"/>
    </row>
    <row r="30519" spans="55:55" hidden="1" x14ac:dyDescent="0.2">
      <c r="BC30519" s="6"/>
    </row>
    <row r="30520" spans="55:55" hidden="1" x14ac:dyDescent="0.2">
      <c r="BC30520" s="6"/>
    </row>
    <row r="30521" spans="55:55" hidden="1" x14ac:dyDescent="0.2">
      <c r="BC30521" s="6"/>
    </row>
    <row r="30522" spans="55:55" hidden="1" x14ac:dyDescent="0.2">
      <c r="BC30522" s="6"/>
    </row>
    <row r="30523" spans="55:55" hidden="1" x14ac:dyDescent="0.2">
      <c r="BC30523" s="6"/>
    </row>
    <row r="30524" spans="55:55" hidden="1" x14ac:dyDescent="0.2">
      <c r="BC30524" s="6"/>
    </row>
    <row r="30525" spans="55:55" hidden="1" x14ac:dyDescent="0.2">
      <c r="BC30525" s="6"/>
    </row>
    <row r="30526" spans="55:55" hidden="1" x14ac:dyDescent="0.2">
      <c r="BC30526" s="6"/>
    </row>
    <row r="30527" spans="55:55" hidden="1" x14ac:dyDescent="0.2">
      <c r="BC30527" s="6"/>
    </row>
    <row r="30528" spans="55:55" hidden="1" x14ac:dyDescent="0.2">
      <c r="BC30528" s="6"/>
    </row>
    <row r="30529" spans="55:55" hidden="1" x14ac:dyDescent="0.2">
      <c r="BC30529" s="6"/>
    </row>
    <row r="30530" spans="55:55" hidden="1" x14ac:dyDescent="0.2">
      <c r="BC30530" s="6"/>
    </row>
    <row r="30531" spans="55:55" hidden="1" x14ac:dyDescent="0.2">
      <c r="BC30531" s="6"/>
    </row>
    <row r="30532" spans="55:55" hidden="1" x14ac:dyDescent="0.2">
      <c r="BC30532" s="6"/>
    </row>
    <row r="30533" spans="55:55" hidden="1" x14ac:dyDescent="0.2">
      <c r="BC30533" s="6"/>
    </row>
    <row r="30534" spans="55:55" hidden="1" x14ac:dyDescent="0.2">
      <c r="BC30534" s="6"/>
    </row>
    <row r="30535" spans="55:55" hidden="1" x14ac:dyDescent="0.2">
      <c r="BC30535" s="6"/>
    </row>
    <row r="30536" spans="55:55" hidden="1" x14ac:dyDescent="0.2">
      <c r="BC30536" s="6"/>
    </row>
    <row r="30537" spans="55:55" hidden="1" x14ac:dyDescent="0.2">
      <c r="BC30537" s="6"/>
    </row>
    <row r="30538" spans="55:55" hidden="1" x14ac:dyDescent="0.2">
      <c r="BC30538" s="6"/>
    </row>
    <row r="30539" spans="55:55" hidden="1" x14ac:dyDescent="0.2">
      <c r="BC30539" s="6"/>
    </row>
    <row r="30540" spans="55:55" hidden="1" x14ac:dyDescent="0.2">
      <c r="BC30540" s="6"/>
    </row>
    <row r="30541" spans="55:55" hidden="1" x14ac:dyDescent="0.2">
      <c r="BC30541" s="6"/>
    </row>
    <row r="30542" spans="55:55" hidden="1" x14ac:dyDescent="0.2">
      <c r="BC30542" s="6"/>
    </row>
    <row r="30543" spans="55:55" hidden="1" x14ac:dyDescent="0.2">
      <c r="BC30543" s="6"/>
    </row>
    <row r="30544" spans="55:55" hidden="1" x14ac:dyDescent="0.2">
      <c r="BC30544" s="6"/>
    </row>
    <row r="30545" spans="55:55" hidden="1" x14ac:dyDescent="0.2">
      <c r="BC30545" s="6"/>
    </row>
    <row r="30546" spans="55:55" hidden="1" x14ac:dyDescent="0.2">
      <c r="BC30546" s="6"/>
    </row>
    <row r="30547" spans="55:55" hidden="1" x14ac:dyDescent="0.2">
      <c r="BC30547" s="6"/>
    </row>
    <row r="30548" spans="55:55" hidden="1" x14ac:dyDescent="0.2">
      <c r="BC30548" s="6"/>
    </row>
    <row r="30549" spans="55:55" hidden="1" x14ac:dyDescent="0.2">
      <c r="BC30549" s="6"/>
    </row>
    <row r="30550" spans="55:55" hidden="1" x14ac:dyDescent="0.2">
      <c r="BC30550" s="6"/>
    </row>
    <row r="30551" spans="55:55" hidden="1" x14ac:dyDescent="0.2">
      <c r="BC30551" s="6"/>
    </row>
    <row r="30552" spans="55:55" hidden="1" x14ac:dyDescent="0.2">
      <c r="BC30552" s="6"/>
    </row>
    <row r="30553" spans="55:55" hidden="1" x14ac:dyDescent="0.2">
      <c r="BC30553" s="6"/>
    </row>
    <row r="30554" spans="55:55" hidden="1" x14ac:dyDescent="0.2">
      <c r="BC30554" s="6"/>
    </row>
    <row r="30555" spans="55:55" hidden="1" x14ac:dyDescent="0.2">
      <c r="BC30555" s="6"/>
    </row>
    <row r="30556" spans="55:55" hidden="1" x14ac:dyDescent="0.2">
      <c r="BC30556" s="6"/>
    </row>
    <row r="30557" spans="55:55" hidden="1" x14ac:dyDescent="0.2">
      <c r="BC30557" s="6"/>
    </row>
    <row r="30558" spans="55:55" hidden="1" x14ac:dyDescent="0.2">
      <c r="BC30558" s="6"/>
    </row>
    <row r="30559" spans="55:55" hidden="1" x14ac:dyDescent="0.2">
      <c r="BC30559" s="6"/>
    </row>
    <row r="30560" spans="55:55" hidden="1" x14ac:dyDescent="0.2">
      <c r="BC30560" s="6"/>
    </row>
    <row r="30561" spans="55:55" hidden="1" x14ac:dyDescent="0.2">
      <c r="BC30561" s="6"/>
    </row>
    <row r="30562" spans="55:55" hidden="1" x14ac:dyDescent="0.2">
      <c r="BC30562" s="6"/>
    </row>
    <row r="30563" spans="55:55" hidden="1" x14ac:dyDescent="0.2">
      <c r="BC30563" s="6"/>
    </row>
    <row r="30564" spans="55:55" hidden="1" x14ac:dyDescent="0.2">
      <c r="BC30564" s="6"/>
    </row>
    <row r="30565" spans="55:55" hidden="1" x14ac:dyDescent="0.2">
      <c r="BC30565" s="6"/>
    </row>
    <row r="30566" spans="55:55" hidden="1" x14ac:dyDescent="0.2">
      <c r="BC30566" s="6"/>
    </row>
    <row r="30567" spans="55:55" hidden="1" x14ac:dyDescent="0.2">
      <c r="BC30567" s="6"/>
    </row>
    <row r="30568" spans="55:55" hidden="1" x14ac:dyDescent="0.2">
      <c r="BC30568" s="6"/>
    </row>
    <row r="30569" spans="55:55" hidden="1" x14ac:dyDescent="0.2">
      <c r="BC30569" s="6"/>
    </row>
    <row r="30570" spans="55:55" hidden="1" x14ac:dyDescent="0.2">
      <c r="BC30570" s="6"/>
    </row>
    <row r="30571" spans="55:55" hidden="1" x14ac:dyDescent="0.2">
      <c r="BC30571" s="6"/>
    </row>
    <row r="30572" spans="55:55" hidden="1" x14ac:dyDescent="0.2">
      <c r="BC30572" s="6"/>
    </row>
    <row r="30573" spans="55:55" hidden="1" x14ac:dyDescent="0.2">
      <c r="BC30573" s="6"/>
    </row>
    <row r="30574" spans="55:55" hidden="1" x14ac:dyDescent="0.2">
      <c r="BC30574" s="6"/>
    </row>
    <row r="30575" spans="55:55" hidden="1" x14ac:dyDescent="0.2">
      <c r="BC30575" s="6"/>
    </row>
    <row r="30576" spans="55:55" hidden="1" x14ac:dyDescent="0.2">
      <c r="BC30576" s="6"/>
    </row>
    <row r="30577" spans="55:55" hidden="1" x14ac:dyDescent="0.2">
      <c r="BC30577" s="6"/>
    </row>
    <row r="30578" spans="55:55" hidden="1" x14ac:dyDescent="0.2">
      <c r="BC30578" s="6"/>
    </row>
    <row r="30579" spans="55:55" hidden="1" x14ac:dyDescent="0.2">
      <c r="BC30579" s="6"/>
    </row>
    <row r="30580" spans="55:55" hidden="1" x14ac:dyDescent="0.2">
      <c r="BC30580" s="6"/>
    </row>
    <row r="30581" spans="55:55" hidden="1" x14ac:dyDescent="0.2">
      <c r="BC30581" s="6"/>
    </row>
    <row r="30582" spans="55:55" hidden="1" x14ac:dyDescent="0.2">
      <c r="BC30582" s="6"/>
    </row>
    <row r="30583" spans="55:55" hidden="1" x14ac:dyDescent="0.2">
      <c r="BC30583" s="6"/>
    </row>
    <row r="30584" spans="55:55" hidden="1" x14ac:dyDescent="0.2">
      <c r="BC30584" s="6"/>
    </row>
    <row r="30585" spans="55:55" hidden="1" x14ac:dyDescent="0.2">
      <c r="BC30585" s="6"/>
    </row>
    <row r="30586" spans="55:55" hidden="1" x14ac:dyDescent="0.2">
      <c r="BC30586" s="6"/>
    </row>
    <row r="30587" spans="55:55" hidden="1" x14ac:dyDescent="0.2">
      <c r="BC30587" s="6"/>
    </row>
    <row r="30588" spans="55:55" hidden="1" x14ac:dyDescent="0.2">
      <c r="BC30588" s="6"/>
    </row>
    <row r="30589" spans="55:55" hidden="1" x14ac:dyDescent="0.2">
      <c r="BC30589" s="6"/>
    </row>
    <row r="30590" spans="55:55" hidden="1" x14ac:dyDescent="0.2">
      <c r="BC30590" s="6"/>
    </row>
    <row r="30591" spans="55:55" hidden="1" x14ac:dyDescent="0.2">
      <c r="BC30591" s="6"/>
    </row>
    <row r="30592" spans="55:55" hidden="1" x14ac:dyDescent="0.2">
      <c r="BC30592" s="6"/>
    </row>
    <row r="30593" spans="55:55" hidden="1" x14ac:dyDescent="0.2">
      <c r="BC30593" s="6"/>
    </row>
    <row r="30594" spans="55:55" hidden="1" x14ac:dyDescent="0.2">
      <c r="BC30594" s="6"/>
    </row>
    <row r="30595" spans="55:55" hidden="1" x14ac:dyDescent="0.2">
      <c r="BC30595" s="6"/>
    </row>
    <row r="30596" spans="55:55" hidden="1" x14ac:dyDescent="0.2">
      <c r="BC30596" s="6"/>
    </row>
    <row r="30597" spans="55:55" hidden="1" x14ac:dyDescent="0.2">
      <c r="BC30597" s="6"/>
    </row>
    <row r="30598" spans="55:55" hidden="1" x14ac:dyDescent="0.2">
      <c r="BC30598" s="6"/>
    </row>
    <row r="30599" spans="55:55" hidden="1" x14ac:dyDescent="0.2">
      <c r="BC30599" s="6"/>
    </row>
    <row r="30600" spans="55:55" hidden="1" x14ac:dyDescent="0.2">
      <c r="BC30600" s="6"/>
    </row>
    <row r="30601" spans="55:55" hidden="1" x14ac:dyDescent="0.2">
      <c r="BC30601" s="6"/>
    </row>
    <row r="30602" spans="55:55" hidden="1" x14ac:dyDescent="0.2">
      <c r="BC30602" s="6"/>
    </row>
    <row r="30603" spans="55:55" hidden="1" x14ac:dyDescent="0.2">
      <c r="BC30603" s="6"/>
    </row>
    <row r="30604" spans="55:55" hidden="1" x14ac:dyDescent="0.2">
      <c r="BC30604" s="6"/>
    </row>
    <row r="30605" spans="55:55" hidden="1" x14ac:dyDescent="0.2">
      <c r="BC30605" s="6"/>
    </row>
    <row r="30606" spans="55:55" hidden="1" x14ac:dyDescent="0.2">
      <c r="BC30606" s="6"/>
    </row>
    <row r="30607" spans="55:55" hidden="1" x14ac:dyDescent="0.2">
      <c r="BC30607" s="6"/>
    </row>
    <row r="30608" spans="55:55" hidden="1" x14ac:dyDescent="0.2">
      <c r="BC30608" s="6"/>
    </row>
    <row r="30609" spans="55:55" hidden="1" x14ac:dyDescent="0.2">
      <c r="BC30609" s="6"/>
    </row>
    <row r="30610" spans="55:55" hidden="1" x14ac:dyDescent="0.2">
      <c r="BC30610" s="6"/>
    </row>
    <row r="30611" spans="55:55" hidden="1" x14ac:dyDescent="0.2">
      <c r="BC30611" s="6"/>
    </row>
    <row r="30612" spans="55:55" hidden="1" x14ac:dyDescent="0.2">
      <c r="BC30612" s="6"/>
    </row>
    <row r="30613" spans="55:55" hidden="1" x14ac:dyDescent="0.2">
      <c r="BC30613" s="6"/>
    </row>
    <row r="30614" spans="55:55" hidden="1" x14ac:dyDescent="0.2">
      <c r="BC30614" s="6"/>
    </row>
    <row r="30615" spans="55:55" hidden="1" x14ac:dyDescent="0.2">
      <c r="BC30615" s="6"/>
    </row>
    <row r="30616" spans="55:55" hidden="1" x14ac:dyDescent="0.2">
      <c r="BC30616" s="6"/>
    </row>
    <row r="30617" spans="55:55" hidden="1" x14ac:dyDescent="0.2">
      <c r="BC30617" s="6"/>
    </row>
    <row r="30618" spans="55:55" hidden="1" x14ac:dyDescent="0.2">
      <c r="BC30618" s="6"/>
    </row>
    <row r="30619" spans="55:55" hidden="1" x14ac:dyDescent="0.2">
      <c r="BC30619" s="6"/>
    </row>
    <row r="30620" spans="55:55" hidden="1" x14ac:dyDescent="0.2">
      <c r="BC30620" s="6"/>
    </row>
    <row r="30621" spans="55:55" hidden="1" x14ac:dyDescent="0.2">
      <c r="BC30621" s="6"/>
    </row>
    <row r="30622" spans="55:55" hidden="1" x14ac:dyDescent="0.2">
      <c r="BC30622" s="6"/>
    </row>
    <row r="30623" spans="55:55" hidden="1" x14ac:dyDescent="0.2">
      <c r="BC30623" s="6"/>
    </row>
    <row r="30624" spans="55:55" hidden="1" x14ac:dyDescent="0.2">
      <c r="BC30624" s="6"/>
    </row>
    <row r="30625" spans="55:55" hidden="1" x14ac:dyDescent="0.2">
      <c r="BC30625" s="6"/>
    </row>
    <row r="30626" spans="55:55" hidden="1" x14ac:dyDescent="0.2">
      <c r="BC30626" s="6"/>
    </row>
    <row r="30627" spans="55:55" hidden="1" x14ac:dyDescent="0.2">
      <c r="BC30627" s="6"/>
    </row>
    <row r="30628" spans="55:55" hidden="1" x14ac:dyDescent="0.2">
      <c r="BC30628" s="6"/>
    </row>
    <row r="30629" spans="55:55" hidden="1" x14ac:dyDescent="0.2">
      <c r="BC30629" s="6"/>
    </row>
    <row r="30630" spans="55:55" hidden="1" x14ac:dyDescent="0.2">
      <c r="BC30630" s="6"/>
    </row>
    <row r="30631" spans="55:55" hidden="1" x14ac:dyDescent="0.2">
      <c r="BC30631" s="6"/>
    </row>
    <row r="30632" spans="55:55" hidden="1" x14ac:dyDescent="0.2">
      <c r="BC30632" s="6"/>
    </row>
    <row r="30633" spans="55:55" hidden="1" x14ac:dyDescent="0.2">
      <c r="BC30633" s="6"/>
    </row>
    <row r="30634" spans="55:55" hidden="1" x14ac:dyDescent="0.2">
      <c r="BC30634" s="6"/>
    </row>
    <row r="30635" spans="55:55" hidden="1" x14ac:dyDescent="0.2">
      <c r="BC30635" s="6"/>
    </row>
    <row r="30636" spans="55:55" hidden="1" x14ac:dyDescent="0.2">
      <c r="BC30636" s="6"/>
    </row>
    <row r="30637" spans="55:55" hidden="1" x14ac:dyDescent="0.2">
      <c r="BC30637" s="6"/>
    </row>
    <row r="30638" spans="55:55" hidden="1" x14ac:dyDescent="0.2">
      <c r="BC30638" s="6"/>
    </row>
    <row r="30639" spans="55:55" hidden="1" x14ac:dyDescent="0.2">
      <c r="BC30639" s="6"/>
    </row>
    <row r="30640" spans="55:55" hidden="1" x14ac:dyDescent="0.2">
      <c r="BC30640" s="6"/>
    </row>
    <row r="30641" spans="55:55" hidden="1" x14ac:dyDescent="0.2">
      <c r="BC30641" s="6"/>
    </row>
    <row r="30642" spans="55:55" hidden="1" x14ac:dyDescent="0.2">
      <c r="BC30642" s="6"/>
    </row>
    <row r="30643" spans="55:55" hidden="1" x14ac:dyDescent="0.2">
      <c r="BC30643" s="6"/>
    </row>
    <row r="30644" spans="55:55" hidden="1" x14ac:dyDescent="0.2">
      <c r="BC30644" s="6"/>
    </row>
    <row r="30645" spans="55:55" hidden="1" x14ac:dyDescent="0.2">
      <c r="BC30645" s="6"/>
    </row>
    <row r="30646" spans="55:55" hidden="1" x14ac:dyDescent="0.2">
      <c r="BC30646" s="6"/>
    </row>
    <row r="30647" spans="55:55" hidden="1" x14ac:dyDescent="0.2">
      <c r="BC30647" s="6"/>
    </row>
    <row r="30648" spans="55:55" hidden="1" x14ac:dyDescent="0.2">
      <c r="BC30648" s="6"/>
    </row>
    <row r="30649" spans="55:55" hidden="1" x14ac:dyDescent="0.2">
      <c r="BC30649" s="6"/>
    </row>
    <row r="30650" spans="55:55" hidden="1" x14ac:dyDescent="0.2">
      <c r="BC30650" s="6"/>
    </row>
    <row r="30651" spans="55:55" hidden="1" x14ac:dyDescent="0.2">
      <c r="BC30651" s="6"/>
    </row>
    <row r="30652" spans="55:55" hidden="1" x14ac:dyDescent="0.2">
      <c r="BC30652" s="6"/>
    </row>
    <row r="30653" spans="55:55" hidden="1" x14ac:dyDescent="0.2">
      <c r="BC30653" s="6"/>
    </row>
    <row r="30654" spans="55:55" hidden="1" x14ac:dyDescent="0.2">
      <c r="BC30654" s="6"/>
    </row>
    <row r="30655" spans="55:55" hidden="1" x14ac:dyDescent="0.2">
      <c r="BC30655" s="6"/>
    </row>
    <row r="30656" spans="55:55" hidden="1" x14ac:dyDescent="0.2">
      <c r="BC30656" s="6"/>
    </row>
    <row r="30657" spans="55:55" hidden="1" x14ac:dyDescent="0.2">
      <c r="BC30657" s="6"/>
    </row>
    <row r="30658" spans="55:55" hidden="1" x14ac:dyDescent="0.2">
      <c r="BC30658" s="6"/>
    </row>
    <row r="30659" spans="55:55" hidden="1" x14ac:dyDescent="0.2">
      <c r="BC30659" s="6"/>
    </row>
    <row r="30660" spans="55:55" hidden="1" x14ac:dyDescent="0.2">
      <c r="BC30660" s="6"/>
    </row>
    <row r="30661" spans="55:55" hidden="1" x14ac:dyDescent="0.2">
      <c r="BC30661" s="6"/>
    </row>
    <row r="30662" spans="55:55" hidden="1" x14ac:dyDescent="0.2">
      <c r="BC30662" s="6"/>
    </row>
    <row r="30663" spans="55:55" hidden="1" x14ac:dyDescent="0.2">
      <c r="BC30663" s="6"/>
    </row>
    <row r="30664" spans="55:55" hidden="1" x14ac:dyDescent="0.2">
      <c r="BC30664" s="6"/>
    </row>
    <row r="30665" spans="55:55" hidden="1" x14ac:dyDescent="0.2">
      <c r="BC30665" s="6"/>
    </row>
    <row r="30666" spans="55:55" hidden="1" x14ac:dyDescent="0.2">
      <c r="BC30666" s="6"/>
    </row>
    <row r="30667" spans="55:55" hidden="1" x14ac:dyDescent="0.2">
      <c r="BC30667" s="6"/>
    </row>
    <row r="30668" spans="55:55" hidden="1" x14ac:dyDescent="0.2">
      <c r="BC30668" s="6"/>
    </row>
    <row r="30669" spans="55:55" hidden="1" x14ac:dyDescent="0.2">
      <c r="BC30669" s="6"/>
    </row>
    <row r="30670" spans="55:55" hidden="1" x14ac:dyDescent="0.2">
      <c r="BC30670" s="6"/>
    </row>
    <row r="30671" spans="55:55" hidden="1" x14ac:dyDescent="0.2">
      <c r="BC30671" s="6"/>
    </row>
    <row r="30672" spans="55:55" hidden="1" x14ac:dyDescent="0.2">
      <c r="BC30672" s="6"/>
    </row>
    <row r="30673" spans="55:55" hidden="1" x14ac:dyDescent="0.2">
      <c r="BC30673" s="6"/>
    </row>
    <row r="30674" spans="55:55" hidden="1" x14ac:dyDescent="0.2">
      <c r="BC30674" s="6"/>
    </row>
    <row r="30675" spans="55:55" hidden="1" x14ac:dyDescent="0.2">
      <c r="BC30675" s="6"/>
    </row>
    <row r="30676" spans="55:55" hidden="1" x14ac:dyDescent="0.2">
      <c r="BC30676" s="6"/>
    </row>
    <row r="30677" spans="55:55" hidden="1" x14ac:dyDescent="0.2">
      <c r="BC30677" s="6"/>
    </row>
    <row r="30678" spans="55:55" hidden="1" x14ac:dyDescent="0.2">
      <c r="BC30678" s="6"/>
    </row>
    <row r="30679" spans="55:55" hidden="1" x14ac:dyDescent="0.2">
      <c r="BC30679" s="6"/>
    </row>
    <row r="30680" spans="55:55" hidden="1" x14ac:dyDescent="0.2">
      <c r="BC30680" s="6"/>
    </row>
    <row r="30681" spans="55:55" hidden="1" x14ac:dyDescent="0.2">
      <c r="BC30681" s="6"/>
    </row>
    <row r="30682" spans="55:55" hidden="1" x14ac:dyDescent="0.2">
      <c r="BC30682" s="6"/>
    </row>
    <row r="30683" spans="55:55" hidden="1" x14ac:dyDescent="0.2">
      <c r="BC30683" s="6"/>
    </row>
    <row r="30684" spans="55:55" hidden="1" x14ac:dyDescent="0.2">
      <c r="BC30684" s="6"/>
    </row>
    <row r="30685" spans="55:55" hidden="1" x14ac:dyDescent="0.2">
      <c r="BC30685" s="6"/>
    </row>
    <row r="30686" spans="55:55" hidden="1" x14ac:dyDescent="0.2">
      <c r="BC30686" s="6"/>
    </row>
    <row r="30687" spans="55:55" hidden="1" x14ac:dyDescent="0.2">
      <c r="BC30687" s="6"/>
    </row>
    <row r="30688" spans="55:55" hidden="1" x14ac:dyDescent="0.2">
      <c r="BC30688" s="6"/>
    </row>
    <row r="30689" spans="55:55" hidden="1" x14ac:dyDescent="0.2">
      <c r="BC30689" s="6"/>
    </row>
    <row r="30690" spans="55:55" hidden="1" x14ac:dyDescent="0.2">
      <c r="BC30690" s="6"/>
    </row>
    <row r="30691" spans="55:55" hidden="1" x14ac:dyDescent="0.2">
      <c r="BC30691" s="6"/>
    </row>
    <row r="30692" spans="55:55" hidden="1" x14ac:dyDescent="0.2">
      <c r="BC30692" s="6"/>
    </row>
    <row r="30693" spans="55:55" hidden="1" x14ac:dyDescent="0.2">
      <c r="BC30693" s="6"/>
    </row>
    <row r="30694" spans="55:55" hidden="1" x14ac:dyDescent="0.2">
      <c r="BC30694" s="6"/>
    </row>
    <row r="30695" spans="55:55" hidden="1" x14ac:dyDescent="0.2">
      <c r="BC30695" s="6"/>
    </row>
    <row r="30696" spans="55:55" hidden="1" x14ac:dyDescent="0.2">
      <c r="BC30696" s="6"/>
    </row>
    <row r="30697" spans="55:55" hidden="1" x14ac:dyDescent="0.2">
      <c r="BC30697" s="6"/>
    </row>
    <row r="30698" spans="55:55" hidden="1" x14ac:dyDescent="0.2">
      <c r="BC30698" s="6"/>
    </row>
    <row r="30699" spans="55:55" hidden="1" x14ac:dyDescent="0.2">
      <c r="BC30699" s="6"/>
    </row>
    <row r="30700" spans="55:55" hidden="1" x14ac:dyDescent="0.2">
      <c r="BC30700" s="6"/>
    </row>
    <row r="30701" spans="55:55" hidden="1" x14ac:dyDescent="0.2">
      <c r="BC30701" s="6"/>
    </row>
    <row r="30702" spans="55:55" hidden="1" x14ac:dyDescent="0.2">
      <c r="BC30702" s="6"/>
    </row>
    <row r="30703" spans="55:55" hidden="1" x14ac:dyDescent="0.2">
      <c r="BC30703" s="6"/>
    </row>
    <row r="30704" spans="55:55" hidden="1" x14ac:dyDescent="0.2">
      <c r="BC30704" s="6"/>
    </row>
    <row r="30705" spans="55:55" hidden="1" x14ac:dyDescent="0.2">
      <c r="BC30705" s="6"/>
    </row>
    <row r="30706" spans="55:55" hidden="1" x14ac:dyDescent="0.2">
      <c r="BC30706" s="6"/>
    </row>
    <row r="30707" spans="55:55" hidden="1" x14ac:dyDescent="0.2">
      <c r="BC30707" s="6"/>
    </row>
    <row r="30708" spans="55:55" hidden="1" x14ac:dyDescent="0.2">
      <c r="BC30708" s="6"/>
    </row>
    <row r="30709" spans="55:55" hidden="1" x14ac:dyDescent="0.2">
      <c r="BC30709" s="6"/>
    </row>
    <row r="30710" spans="55:55" hidden="1" x14ac:dyDescent="0.2">
      <c r="BC30710" s="6"/>
    </row>
    <row r="30711" spans="55:55" hidden="1" x14ac:dyDescent="0.2">
      <c r="BC30711" s="6"/>
    </row>
    <row r="30712" spans="55:55" hidden="1" x14ac:dyDescent="0.2">
      <c r="BC30712" s="6"/>
    </row>
    <row r="30713" spans="55:55" hidden="1" x14ac:dyDescent="0.2">
      <c r="BC30713" s="6"/>
    </row>
    <row r="30714" spans="55:55" hidden="1" x14ac:dyDescent="0.2">
      <c r="BC30714" s="6"/>
    </row>
    <row r="30715" spans="55:55" hidden="1" x14ac:dyDescent="0.2">
      <c r="BC30715" s="6"/>
    </row>
    <row r="30716" spans="55:55" hidden="1" x14ac:dyDescent="0.2">
      <c r="BC30716" s="6"/>
    </row>
    <row r="30717" spans="55:55" hidden="1" x14ac:dyDescent="0.2">
      <c r="BC30717" s="6"/>
    </row>
    <row r="30718" spans="55:55" hidden="1" x14ac:dyDescent="0.2">
      <c r="BC30718" s="6"/>
    </row>
    <row r="30719" spans="55:55" hidden="1" x14ac:dyDescent="0.2">
      <c r="BC30719" s="6"/>
    </row>
    <row r="30720" spans="55:55" hidden="1" x14ac:dyDescent="0.2">
      <c r="BC30720" s="6"/>
    </row>
    <row r="30721" spans="55:55" hidden="1" x14ac:dyDescent="0.2">
      <c r="BC30721" s="6"/>
    </row>
    <row r="30722" spans="55:55" hidden="1" x14ac:dyDescent="0.2">
      <c r="BC30722" s="6"/>
    </row>
    <row r="30723" spans="55:55" hidden="1" x14ac:dyDescent="0.2">
      <c r="BC30723" s="6"/>
    </row>
    <row r="30724" spans="55:55" hidden="1" x14ac:dyDescent="0.2">
      <c r="BC30724" s="6"/>
    </row>
    <row r="30725" spans="55:55" hidden="1" x14ac:dyDescent="0.2">
      <c r="BC30725" s="6"/>
    </row>
    <row r="30726" spans="55:55" hidden="1" x14ac:dyDescent="0.2">
      <c r="BC30726" s="6"/>
    </row>
    <row r="30727" spans="55:55" hidden="1" x14ac:dyDescent="0.2">
      <c r="BC30727" s="6"/>
    </row>
    <row r="30728" spans="55:55" hidden="1" x14ac:dyDescent="0.2">
      <c r="BC30728" s="6"/>
    </row>
    <row r="30729" spans="55:55" hidden="1" x14ac:dyDescent="0.2">
      <c r="BC30729" s="6"/>
    </row>
    <row r="30730" spans="55:55" hidden="1" x14ac:dyDescent="0.2">
      <c r="BC30730" s="6"/>
    </row>
    <row r="30731" spans="55:55" hidden="1" x14ac:dyDescent="0.2">
      <c r="BC30731" s="6"/>
    </row>
    <row r="30732" spans="55:55" hidden="1" x14ac:dyDescent="0.2">
      <c r="BC30732" s="6"/>
    </row>
    <row r="30733" spans="55:55" hidden="1" x14ac:dyDescent="0.2">
      <c r="BC30733" s="6"/>
    </row>
    <row r="30734" spans="55:55" hidden="1" x14ac:dyDescent="0.2">
      <c r="BC30734" s="6"/>
    </row>
    <row r="30735" spans="55:55" hidden="1" x14ac:dyDescent="0.2">
      <c r="BC30735" s="6"/>
    </row>
    <row r="30736" spans="55:55" hidden="1" x14ac:dyDescent="0.2">
      <c r="BC30736" s="6"/>
    </row>
    <row r="30737" spans="55:55" hidden="1" x14ac:dyDescent="0.2">
      <c r="BC30737" s="6"/>
    </row>
    <row r="30738" spans="55:55" hidden="1" x14ac:dyDescent="0.2">
      <c r="BC30738" s="6"/>
    </row>
    <row r="30739" spans="55:55" hidden="1" x14ac:dyDescent="0.2">
      <c r="BC30739" s="6"/>
    </row>
    <row r="30740" spans="55:55" hidden="1" x14ac:dyDescent="0.2">
      <c r="BC30740" s="6"/>
    </row>
    <row r="30741" spans="55:55" hidden="1" x14ac:dyDescent="0.2">
      <c r="BC30741" s="6"/>
    </row>
    <row r="30742" spans="55:55" hidden="1" x14ac:dyDescent="0.2">
      <c r="BC30742" s="6"/>
    </row>
    <row r="30743" spans="55:55" hidden="1" x14ac:dyDescent="0.2">
      <c r="BC30743" s="6"/>
    </row>
    <row r="30744" spans="55:55" hidden="1" x14ac:dyDescent="0.2">
      <c r="BC30744" s="6"/>
    </row>
    <row r="30745" spans="55:55" hidden="1" x14ac:dyDescent="0.2">
      <c r="BC30745" s="6"/>
    </row>
    <row r="30746" spans="55:55" hidden="1" x14ac:dyDescent="0.2">
      <c r="BC30746" s="6"/>
    </row>
    <row r="30747" spans="55:55" hidden="1" x14ac:dyDescent="0.2">
      <c r="BC30747" s="6"/>
    </row>
    <row r="30748" spans="55:55" hidden="1" x14ac:dyDescent="0.2">
      <c r="BC30748" s="6"/>
    </row>
    <row r="30749" spans="55:55" hidden="1" x14ac:dyDescent="0.2">
      <c r="BC30749" s="6"/>
    </row>
    <row r="30750" spans="55:55" hidden="1" x14ac:dyDescent="0.2">
      <c r="BC30750" s="6"/>
    </row>
    <row r="30751" spans="55:55" hidden="1" x14ac:dyDescent="0.2">
      <c r="BC30751" s="6"/>
    </row>
    <row r="30752" spans="55:55" hidden="1" x14ac:dyDescent="0.2">
      <c r="BC30752" s="6"/>
    </row>
    <row r="30753" spans="55:55" hidden="1" x14ac:dyDescent="0.2">
      <c r="BC30753" s="6"/>
    </row>
    <row r="30754" spans="55:55" hidden="1" x14ac:dyDescent="0.2">
      <c r="BC30754" s="6"/>
    </row>
    <row r="30755" spans="55:55" hidden="1" x14ac:dyDescent="0.2">
      <c r="BC30755" s="6"/>
    </row>
    <row r="30756" spans="55:55" hidden="1" x14ac:dyDescent="0.2">
      <c r="BC30756" s="6"/>
    </row>
    <row r="30757" spans="55:55" hidden="1" x14ac:dyDescent="0.2">
      <c r="BC30757" s="6"/>
    </row>
    <row r="30758" spans="55:55" hidden="1" x14ac:dyDescent="0.2">
      <c r="BC30758" s="6"/>
    </row>
    <row r="30759" spans="55:55" hidden="1" x14ac:dyDescent="0.2">
      <c r="BC30759" s="6"/>
    </row>
    <row r="30760" spans="55:55" hidden="1" x14ac:dyDescent="0.2">
      <c r="BC30760" s="6"/>
    </row>
    <row r="30761" spans="55:55" hidden="1" x14ac:dyDescent="0.2">
      <c r="BC30761" s="6"/>
    </row>
    <row r="30762" spans="55:55" hidden="1" x14ac:dyDescent="0.2">
      <c r="BC30762" s="6"/>
    </row>
    <row r="30763" spans="55:55" hidden="1" x14ac:dyDescent="0.2">
      <c r="BC30763" s="6"/>
    </row>
    <row r="30764" spans="55:55" hidden="1" x14ac:dyDescent="0.2">
      <c r="BC30764" s="6"/>
    </row>
    <row r="30765" spans="55:55" hidden="1" x14ac:dyDescent="0.2">
      <c r="BC30765" s="6"/>
    </row>
    <row r="30766" spans="55:55" hidden="1" x14ac:dyDescent="0.2">
      <c r="BC30766" s="6"/>
    </row>
    <row r="30767" spans="55:55" hidden="1" x14ac:dyDescent="0.2">
      <c r="BC30767" s="6"/>
    </row>
    <row r="30768" spans="55:55" hidden="1" x14ac:dyDescent="0.2">
      <c r="BC30768" s="6"/>
    </row>
    <row r="30769" spans="55:55" hidden="1" x14ac:dyDescent="0.2">
      <c r="BC30769" s="6"/>
    </row>
    <row r="30770" spans="55:55" hidden="1" x14ac:dyDescent="0.2">
      <c r="BC30770" s="6"/>
    </row>
    <row r="30771" spans="55:55" hidden="1" x14ac:dyDescent="0.2">
      <c r="BC30771" s="6"/>
    </row>
    <row r="30772" spans="55:55" hidden="1" x14ac:dyDescent="0.2">
      <c r="BC30772" s="6"/>
    </row>
    <row r="30773" spans="55:55" hidden="1" x14ac:dyDescent="0.2">
      <c r="BC30773" s="6"/>
    </row>
    <row r="30774" spans="55:55" hidden="1" x14ac:dyDescent="0.2">
      <c r="BC30774" s="6"/>
    </row>
    <row r="30775" spans="55:55" hidden="1" x14ac:dyDescent="0.2">
      <c r="BC30775" s="6"/>
    </row>
    <row r="30776" spans="55:55" hidden="1" x14ac:dyDescent="0.2">
      <c r="BC30776" s="6"/>
    </row>
    <row r="30777" spans="55:55" hidden="1" x14ac:dyDescent="0.2">
      <c r="BC30777" s="6"/>
    </row>
    <row r="30778" spans="55:55" hidden="1" x14ac:dyDescent="0.2">
      <c r="BC30778" s="6"/>
    </row>
    <row r="30779" spans="55:55" hidden="1" x14ac:dyDescent="0.2">
      <c r="BC30779" s="6"/>
    </row>
    <row r="30780" spans="55:55" hidden="1" x14ac:dyDescent="0.2">
      <c r="BC30780" s="6"/>
    </row>
    <row r="30781" spans="55:55" hidden="1" x14ac:dyDescent="0.2">
      <c r="BC30781" s="6"/>
    </row>
    <row r="30782" spans="55:55" hidden="1" x14ac:dyDescent="0.2">
      <c r="BC30782" s="6"/>
    </row>
    <row r="30783" spans="55:55" hidden="1" x14ac:dyDescent="0.2">
      <c r="BC30783" s="6"/>
    </row>
    <row r="30784" spans="55:55" hidden="1" x14ac:dyDescent="0.2">
      <c r="BC30784" s="6"/>
    </row>
    <row r="30785" spans="55:55" hidden="1" x14ac:dyDescent="0.2">
      <c r="BC30785" s="6"/>
    </row>
    <row r="30786" spans="55:55" hidden="1" x14ac:dyDescent="0.2">
      <c r="BC30786" s="6"/>
    </row>
    <row r="30787" spans="55:55" hidden="1" x14ac:dyDescent="0.2">
      <c r="BC30787" s="6"/>
    </row>
    <row r="30788" spans="55:55" hidden="1" x14ac:dyDescent="0.2">
      <c r="BC30788" s="6"/>
    </row>
    <row r="30789" spans="55:55" hidden="1" x14ac:dyDescent="0.2">
      <c r="BC30789" s="6"/>
    </row>
    <row r="30790" spans="55:55" hidden="1" x14ac:dyDescent="0.2">
      <c r="BC30790" s="6"/>
    </row>
    <row r="30791" spans="55:55" hidden="1" x14ac:dyDescent="0.2">
      <c r="BC30791" s="6"/>
    </row>
    <row r="30792" spans="55:55" hidden="1" x14ac:dyDescent="0.2">
      <c r="BC30792" s="6"/>
    </row>
    <row r="30793" spans="55:55" hidden="1" x14ac:dyDescent="0.2">
      <c r="BC30793" s="6"/>
    </row>
    <row r="30794" spans="55:55" hidden="1" x14ac:dyDescent="0.2">
      <c r="BC30794" s="6"/>
    </row>
    <row r="30795" spans="55:55" hidden="1" x14ac:dyDescent="0.2">
      <c r="BC30795" s="6"/>
    </row>
    <row r="30796" spans="55:55" hidden="1" x14ac:dyDescent="0.2">
      <c r="BC30796" s="6"/>
    </row>
    <row r="30797" spans="55:55" hidden="1" x14ac:dyDescent="0.2">
      <c r="BC30797" s="6"/>
    </row>
    <row r="30798" spans="55:55" hidden="1" x14ac:dyDescent="0.2">
      <c r="BC30798" s="6"/>
    </row>
    <row r="30799" spans="55:55" hidden="1" x14ac:dyDescent="0.2">
      <c r="BC30799" s="6"/>
    </row>
    <row r="30800" spans="55:55" hidden="1" x14ac:dyDescent="0.2">
      <c r="BC30800" s="6"/>
    </row>
    <row r="30801" spans="55:55" hidden="1" x14ac:dyDescent="0.2">
      <c r="BC30801" s="6"/>
    </row>
    <row r="30802" spans="55:55" hidden="1" x14ac:dyDescent="0.2">
      <c r="BC30802" s="6"/>
    </row>
    <row r="30803" spans="55:55" hidden="1" x14ac:dyDescent="0.2">
      <c r="BC30803" s="6"/>
    </row>
    <row r="30804" spans="55:55" hidden="1" x14ac:dyDescent="0.2">
      <c r="BC30804" s="6"/>
    </row>
    <row r="30805" spans="55:55" hidden="1" x14ac:dyDescent="0.2">
      <c r="BC30805" s="6"/>
    </row>
    <row r="30806" spans="55:55" hidden="1" x14ac:dyDescent="0.2">
      <c r="BC30806" s="6"/>
    </row>
    <row r="30807" spans="55:55" hidden="1" x14ac:dyDescent="0.2">
      <c r="BC30807" s="6"/>
    </row>
    <row r="30808" spans="55:55" hidden="1" x14ac:dyDescent="0.2">
      <c r="BC30808" s="6"/>
    </row>
    <row r="30809" spans="55:55" hidden="1" x14ac:dyDescent="0.2">
      <c r="BC30809" s="6"/>
    </row>
    <row r="30810" spans="55:55" hidden="1" x14ac:dyDescent="0.2">
      <c r="BC30810" s="6"/>
    </row>
    <row r="30811" spans="55:55" hidden="1" x14ac:dyDescent="0.2">
      <c r="BC30811" s="6"/>
    </row>
    <row r="30812" spans="55:55" hidden="1" x14ac:dyDescent="0.2">
      <c r="BC30812" s="6"/>
    </row>
    <row r="30813" spans="55:55" hidden="1" x14ac:dyDescent="0.2">
      <c r="BC30813" s="6"/>
    </row>
    <row r="30814" spans="55:55" hidden="1" x14ac:dyDescent="0.2">
      <c r="BC30814" s="6"/>
    </row>
    <row r="30815" spans="55:55" hidden="1" x14ac:dyDescent="0.2">
      <c r="BC30815" s="6"/>
    </row>
    <row r="30816" spans="55:55" hidden="1" x14ac:dyDescent="0.2">
      <c r="BC30816" s="6"/>
    </row>
    <row r="30817" spans="55:55" hidden="1" x14ac:dyDescent="0.2">
      <c r="BC30817" s="6"/>
    </row>
    <row r="30818" spans="55:55" hidden="1" x14ac:dyDescent="0.2">
      <c r="BC30818" s="6"/>
    </row>
    <row r="30819" spans="55:55" hidden="1" x14ac:dyDescent="0.2">
      <c r="BC30819" s="6"/>
    </row>
    <row r="30820" spans="55:55" hidden="1" x14ac:dyDescent="0.2">
      <c r="BC30820" s="6"/>
    </row>
    <row r="30821" spans="55:55" hidden="1" x14ac:dyDescent="0.2">
      <c r="BC30821" s="6"/>
    </row>
    <row r="30822" spans="55:55" hidden="1" x14ac:dyDescent="0.2">
      <c r="BC30822" s="6"/>
    </row>
    <row r="30823" spans="55:55" hidden="1" x14ac:dyDescent="0.2">
      <c r="BC30823" s="6"/>
    </row>
    <row r="30824" spans="55:55" hidden="1" x14ac:dyDescent="0.2">
      <c r="BC30824" s="6"/>
    </row>
    <row r="30825" spans="55:55" hidden="1" x14ac:dyDescent="0.2">
      <c r="BC30825" s="6"/>
    </row>
    <row r="30826" spans="55:55" hidden="1" x14ac:dyDescent="0.2">
      <c r="BC30826" s="6"/>
    </row>
    <row r="30827" spans="55:55" hidden="1" x14ac:dyDescent="0.2">
      <c r="BC30827" s="6"/>
    </row>
    <row r="30828" spans="55:55" hidden="1" x14ac:dyDescent="0.2">
      <c r="BC30828" s="6"/>
    </row>
    <row r="30829" spans="55:55" hidden="1" x14ac:dyDescent="0.2">
      <c r="BC30829" s="6"/>
    </row>
    <row r="30830" spans="55:55" hidden="1" x14ac:dyDescent="0.2">
      <c r="BC30830" s="6"/>
    </row>
    <row r="30831" spans="55:55" hidden="1" x14ac:dyDescent="0.2">
      <c r="BC30831" s="6"/>
    </row>
    <row r="30832" spans="55:55" hidden="1" x14ac:dyDescent="0.2">
      <c r="BC30832" s="6"/>
    </row>
    <row r="30833" spans="55:55" hidden="1" x14ac:dyDescent="0.2">
      <c r="BC30833" s="6"/>
    </row>
    <row r="30834" spans="55:55" hidden="1" x14ac:dyDescent="0.2">
      <c r="BC30834" s="6"/>
    </row>
    <row r="30835" spans="55:55" hidden="1" x14ac:dyDescent="0.2">
      <c r="BC30835" s="6"/>
    </row>
    <row r="30836" spans="55:55" hidden="1" x14ac:dyDescent="0.2">
      <c r="BC30836" s="6"/>
    </row>
    <row r="30837" spans="55:55" hidden="1" x14ac:dyDescent="0.2">
      <c r="BC30837" s="6"/>
    </row>
    <row r="30838" spans="55:55" hidden="1" x14ac:dyDescent="0.2">
      <c r="BC30838" s="6"/>
    </row>
    <row r="30839" spans="55:55" hidden="1" x14ac:dyDescent="0.2">
      <c r="BC30839" s="6"/>
    </row>
    <row r="30840" spans="55:55" hidden="1" x14ac:dyDescent="0.2">
      <c r="BC30840" s="6"/>
    </row>
    <row r="30841" spans="55:55" hidden="1" x14ac:dyDescent="0.2">
      <c r="BC30841" s="6"/>
    </row>
    <row r="30842" spans="55:55" hidden="1" x14ac:dyDescent="0.2">
      <c r="BC30842" s="6"/>
    </row>
    <row r="30843" spans="55:55" hidden="1" x14ac:dyDescent="0.2">
      <c r="BC30843" s="6"/>
    </row>
    <row r="30844" spans="55:55" hidden="1" x14ac:dyDescent="0.2">
      <c r="BC30844" s="6"/>
    </row>
    <row r="30845" spans="55:55" hidden="1" x14ac:dyDescent="0.2">
      <c r="BC30845" s="6"/>
    </row>
    <row r="30846" spans="55:55" hidden="1" x14ac:dyDescent="0.2">
      <c r="BC30846" s="6"/>
    </row>
    <row r="30847" spans="55:55" hidden="1" x14ac:dyDescent="0.2">
      <c r="BC30847" s="6"/>
    </row>
    <row r="30848" spans="55:55" hidden="1" x14ac:dyDescent="0.2">
      <c r="BC30848" s="6"/>
    </row>
    <row r="30849" spans="55:55" hidden="1" x14ac:dyDescent="0.2">
      <c r="BC30849" s="6"/>
    </row>
    <row r="30850" spans="55:55" hidden="1" x14ac:dyDescent="0.2">
      <c r="BC30850" s="6"/>
    </row>
    <row r="30851" spans="55:55" hidden="1" x14ac:dyDescent="0.2">
      <c r="BC30851" s="6"/>
    </row>
    <row r="30852" spans="55:55" hidden="1" x14ac:dyDescent="0.2">
      <c r="BC30852" s="6"/>
    </row>
    <row r="30853" spans="55:55" hidden="1" x14ac:dyDescent="0.2">
      <c r="BC30853" s="6"/>
    </row>
    <row r="30854" spans="55:55" hidden="1" x14ac:dyDescent="0.2">
      <c r="BC30854" s="6"/>
    </row>
    <row r="30855" spans="55:55" hidden="1" x14ac:dyDescent="0.2">
      <c r="BC30855" s="6"/>
    </row>
    <row r="30856" spans="55:55" hidden="1" x14ac:dyDescent="0.2">
      <c r="BC30856" s="6"/>
    </row>
    <row r="30857" spans="55:55" hidden="1" x14ac:dyDescent="0.2">
      <c r="BC30857" s="6"/>
    </row>
    <row r="30858" spans="55:55" hidden="1" x14ac:dyDescent="0.2">
      <c r="BC30858" s="6"/>
    </row>
    <row r="30859" spans="55:55" hidden="1" x14ac:dyDescent="0.2">
      <c r="BC30859" s="6"/>
    </row>
    <row r="30860" spans="55:55" hidden="1" x14ac:dyDescent="0.2">
      <c r="BC30860" s="6"/>
    </row>
    <row r="30861" spans="55:55" hidden="1" x14ac:dyDescent="0.2">
      <c r="BC30861" s="6"/>
    </row>
    <row r="30862" spans="55:55" hidden="1" x14ac:dyDescent="0.2">
      <c r="BC30862" s="6"/>
    </row>
    <row r="30863" spans="55:55" hidden="1" x14ac:dyDescent="0.2">
      <c r="BC30863" s="6"/>
    </row>
    <row r="30864" spans="55:55" hidden="1" x14ac:dyDescent="0.2">
      <c r="BC30864" s="6"/>
    </row>
    <row r="30865" spans="55:55" hidden="1" x14ac:dyDescent="0.2">
      <c r="BC30865" s="6"/>
    </row>
    <row r="30866" spans="55:55" hidden="1" x14ac:dyDescent="0.2">
      <c r="BC30866" s="6"/>
    </row>
    <row r="30867" spans="55:55" hidden="1" x14ac:dyDescent="0.2">
      <c r="BC30867" s="6"/>
    </row>
    <row r="30868" spans="55:55" hidden="1" x14ac:dyDescent="0.2">
      <c r="BC30868" s="6"/>
    </row>
    <row r="30869" spans="55:55" hidden="1" x14ac:dyDescent="0.2">
      <c r="BC30869" s="6"/>
    </row>
    <row r="30870" spans="55:55" hidden="1" x14ac:dyDescent="0.2">
      <c r="BC30870" s="6"/>
    </row>
    <row r="30871" spans="55:55" hidden="1" x14ac:dyDescent="0.2">
      <c r="BC30871" s="6"/>
    </row>
    <row r="30872" spans="55:55" hidden="1" x14ac:dyDescent="0.2">
      <c r="BC30872" s="6"/>
    </row>
    <row r="30873" spans="55:55" hidden="1" x14ac:dyDescent="0.2">
      <c r="BC30873" s="6"/>
    </row>
    <row r="30874" spans="55:55" hidden="1" x14ac:dyDescent="0.2">
      <c r="BC30874" s="6"/>
    </row>
    <row r="30875" spans="55:55" hidden="1" x14ac:dyDescent="0.2">
      <c r="BC30875" s="6"/>
    </row>
    <row r="30876" spans="55:55" hidden="1" x14ac:dyDescent="0.2">
      <c r="BC30876" s="6"/>
    </row>
    <row r="30877" spans="55:55" hidden="1" x14ac:dyDescent="0.2">
      <c r="BC30877" s="6"/>
    </row>
    <row r="30878" spans="55:55" hidden="1" x14ac:dyDescent="0.2">
      <c r="BC30878" s="6"/>
    </row>
    <row r="30879" spans="55:55" hidden="1" x14ac:dyDescent="0.2">
      <c r="BC30879" s="6"/>
    </row>
    <row r="30880" spans="55:55" hidden="1" x14ac:dyDescent="0.2">
      <c r="BC30880" s="6"/>
    </row>
    <row r="30881" spans="55:55" hidden="1" x14ac:dyDescent="0.2">
      <c r="BC30881" s="6"/>
    </row>
    <row r="30882" spans="55:55" hidden="1" x14ac:dyDescent="0.2">
      <c r="BC30882" s="6"/>
    </row>
    <row r="30883" spans="55:55" hidden="1" x14ac:dyDescent="0.2">
      <c r="BC30883" s="6"/>
    </row>
    <row r="30884" spans="55:55" hidden="1" x14ac:dyDescent="0.2">
      <c r="BC30884" s="6"/>
    </row>
    <row r="30885" spans="55:55" hidden="1" x14ac:dyDescent="0.2">
      <c r="BC30885" s="6"/>
    </row>
    <row r="30886" spans="55:55" hidden="1" x14ac:dyDescent="0.2">
      <c r="BC30886" s="6"/>
    </row>
    <row r="30887" spans="55:55" hidden="1" x14ac:dyDescent="0.2">
      <c r="BC30887" s="6"/>
    </row>
    <row r="30888" spans="55:55" hidden="1" x14ac:dyDescent="0.2">
      <c r="BC30888" s="6"/>
    </row>
    <row r="30889" spans="55:55" hidden="1" x14ac:dyDescent="0.2">
      <c r="BC30889" s="6"/>
    </row>
    <row r="30890" spans="55:55" hidden="1" x14ac:dyDescent="0.2">
      <c r="BC30890" s="6"/>
    </row>
    <row r="30891" spans="55:55" hidden="1" x14ac:dyDescent="0.2">
      <c r="BC30891" s="6"/>
    </row>
    <row r="30892" spans="55:55" hidden="1" x14ac:dyDescent="0.2">
      <c r="BC30892" s="6"/>
    </row>
    <row r="30893" spans="55:55" hidden="1" x14ac:dyDescent="0.2">
      <c r="BC30893" s="6"/>
    </row>
    <row r="30894" spans="55:55" hidden="1" x14ac:dyDescent="0.2">
      <c r="BC30894" s="6"/>
    </row>
    <row r="30895" spans="55:55" hidden="1" x14ac:dyDescent="0.2">
      <c r="BC30895" s="6"/>
    </row>
    <row r="30896" spans="55:55" hidden="1" x14ac:dyDescent="0.2">
      <c r="BC30896" s="6"/>
    </row>
    <row r="30897" spans="55:55" hidden="1" x14ac:dyDescent="0.2">
      <c r="BC30897" s="6"/>
    </row>
    <row r="30898" spans="55:55" hidden="1" x14ac:dyDescent="0.2">
      <c r="BC30898" s="6"/>
    </row>
    <row r="30899" spans="55:55" hidden="1" x14ac:dyDescent="0.2">
      <c r="BC30899" s="6"/>
    </row>
    <row r="30900" spans="55:55" hidden="1" x14ac:dyDescent="0.2">
      <c r="BC30900" s="6"/>
    </row>
    <row r="30901" spans="55:55" hidden="1" x14ac:dyDescent="0.2">
      <c r="BC30901" s="6"/>
    </row>
    <row r="30902" spans="55:55" hidden="1" x14ac:dyDescent="0.2">
      <c r="BC30902" s="6"/>
    </row>
    <row r="30903" spans="55:55" hidden="1" x14ac:dyDescent="0.2">
      <c r="BC30903" s="6"/>
    </row>
    <row r="30904" spans="55:55" hidden="1" x14ac:dyDescent="0.2">
      <c r="BC30904" s="6"/>
    </row>
    <row r="30905" spans="55:55" hidden="1" x14ac:dyDescent="0.2">
      <c r="BC30905" s="6"/>
    </row>
    <row r="30906" spans="55:55" hidden="1" x14ac:dyDescent="0.2">
      <c r="BC30906" s="6"/>
    </row>
    <row r="30907" spans="55:55" hidden="1" x14ac:dyDescent="0.2">
      <c r="BC30907" s="6"/>
    </row>
    <row r="30908" spans="55:55" hidden="1" x14ac:dyDescent="0.2">
      <c r="BC30908" s="6"/>
    </row>
    <row r="30909" spans="55:55" hidden="1" x14ac:dyDescent="0.2">
      <c r="BC30909" s="6"/>
    </row>
    <row r="30910" spans="55:55" hidden="1" x14ac:dyDescent="0.2">
      <c r="BC30910" s="6"/>
    </row>
    <row r="30911" spans="55:55" hidden="1" x14ac:dyDescent="0.2">
      <c r="BC30911" s="6"/>
    </row>
    <row r="30912" spans="55:55" hidden="1" x14ac:dyDescent="0.2">
      <c r="BC30912" s="6"/>
    </row>
    <row r="30913" spans="55:55" hidden="1" x14ac:dyDescent="0.2">
      <c r="BC30913" s="6"/>
    </row>
    <row r="30914" spans="55:55" hidden="1" x14ac:dyDescent="0.2">
      <c r="BC30914" s="6"/>
    </row>
    <row r="30915" spans="55:55" hidden="1" x14ac:dyDescent="0.2">
      <c r="BC30915" s="6"/>
    </row>
    <row r="30916" spans="55:55" hidden="1" x14ac:dyDescent="0.2">
      <c r="BC30916" s="6"/>
    </row>
    <row r="30917" spans="55:55" hidden="1" x14ac:dyDescent="0.2">
      <c r="BC30917" s="6"/>
    </row>
    <row r="30918" spans="55:55" hidden="1" x14ac:dyDescent="0.2">
      <c r="BC30918" s="6"/>
    </row>
    <row r="30919" spans="55:55" hidden="1" x14ac:dyDescent="0.2">
      <c r="BC30919" s="6"/>
    </row>
    <row r="30920" spans="55:55" hidden="1" x14ac:dyDescent="0.2">
      <c r="BC30920" s="6"/>
    </row>
    <row r="30921" spans="55:55" hidden="1" x14ac:dyDescent="0.2">
      <c r="BC30921" s="6"/>
    </row>
    <row r="30922" spans="55:55" hidden="1" x14ac:dyDescent="0.2">
      <c r="BC30922" s="6"/>
    </row>
    <row r="30923" spans="55:55" hidden="1" x14ac:dyDescent="0.2">
      <c r="BC30923" s="6"/>
    </row>
    <row r="30924" spans="55:55" hidden="1" x14ac:dyDescent="0.2">
      <c r="BC30924" s="6"/>
    </row>
    <row r="30925" spans="55:55" hidden="1" x14ac:dyDescent="0.2">
      <c r="BC30925" s="6"/>
    </row>
    <row r="30926" spans="55:55" hidden="1" x14ac:dyDescent="0.2">
      <c r="BC30926" s="6"/>
    </row>
    <row r="30927" spans="55:55" hidden="1" x14ac:dyDescent="0.2">
      <c r="BC30927" s="6"/>
    </row>
    <row r="30928" spans="55:55" hidden="1" x14ac:dyDescent="0.2">
      <c r="BC30928" s="6"/>
    </row>
    <row r="30929" spans="55:55" hidden="1" x14ac:dyDescent="0.2">
      <c r="BC30929" s="6"/>
    </row>
    <row r="30930" spans="55:55" hidden="1" x14ac:dyDescent="0.2">
      <c r="BC30930" s="6"/>
    </row>
    <row r="30931" spans="55:55" hidden="1" x14ac:dyDescent="0.2">
      <c r="BC30931" s="6"/>
    </row>
    <row r="30932" spans="55:55" hidden="1" x14ac:dyDescent="0.2">
      <c r="BC30932" s="6"/>
    </row>
    <row r="30933" spans="55:55" hidden="1" x14ac:dyDescent="0.2">
      <c r="BC30933" s="6"/>
    </row>
    <row r="30934" spans="55:55" hidden="1" x14ac:dyDescent="0.2">
      <c r="BC30934" s="6"/>
    </row>
    <row r="30935" spans="55:55" hidden="1" x14ac:dyDescent="0.2">
      <c r="BC30935" s="6"/>
    </row>
    <row r="30936" spans="55:55" hidden="1" x14ac:dyDescent="0.2">
      <c r="BC30936" s="6"/>
    </row>
    <row r="30937" spans="55:55" hidden="1" x14ac:dyDescent="0.2">
      <c r="BC30937" s="6"/>
    </row>
    <row r="30938" spans="55:55" hidden="1" x14ac:dyDescent="0.2">
      <c r="BC30938" s="6"/>
    </row>
    <row r="30939" spans="55:55" hidden="1" x14ac:dyDescent="0.2">
      <c r="BC30939" s="6"/>
    </row>
    <row r="30940" spans="55:55" hidden="1" x14ac:dyDescent="0.2">
      <c r="BC30940" s="6"/>
    </row>
    <row r="30941" spans="55:55" hidden="1" x14ac:dyDescent="0.2">
      <c r="BC30941" s="6"/>
    </row>
    <row r="30942" spans="55:55" hidden="1" x14ac:dyDescent="0.2">
      <c r="BC30942" s="6"/>
    </row>
    <row r="30943" spans="55:55" hidden="1" x14ac:dyDescent="0.2">
      <c r="BC30943" s="6"/>
    </row>
    <row r="30944" spans="55:55" hidden="1" x14ac:dyDescent="0.2">
      <c r="BC30944" s="6"/>
    </row>
    <row r="30945" spans="55:55" hidden="1" x14ac:dyDescent="0.2">
      <c r="BC30945" s="6"/>
    </row>
    <row r="30946" spans="55:55" hidden="1" x14ac:dyDescent="0.2">
      <c r="BC30946" s="6"/>
    </row>
    <row r="30947" spans="55:55" hidden="1" x14ac:dyDescent="0.2">
      <c r="BC30947" s="6"/>
    </row>
    <row r="30948" spans="55:55" hidden="1" x14ac:dyDescent="0.2">
      <c r="BC30948" s="6"/>
    </row>
    <row r="30949" spans="55:55" hidden="1" x14ac:dyDescent="0.2">
      <c r="BC30949" s="6"/>
    </row>
    <row r="30950" spans="55:55" hidden="1" x14ac:dyDescent="0.2">
      <c r="BC30950" s="6"/>
    </row>
    <row r="30951" spans="55:55" hidden="1" x14ac:dyDescent="0.2">
      <c r="BC30951" s="6"/>
    </row>
    <row r="30952" spans="55:55" hidden="1" x14ac:dyDescent="0.2">
      <c r="BC30952" s="6"/>
    </row>
    <row r="30953" spans="55:55" hidden="1" x14ac:dyDescent="0.2">
      <c r="BC30953" s="6"/>
    </row>
    <row r="30954" spans="55:55" hidden="1" x14ac:dyDescent="0.2">
      <c r="BC30954" s="6"/>
    </row>
    <row r="30955" spans="55:55" hidden="1" x14ac:dyDescent="0.2">
      <c r="BC30955" s="6"/>
    </row>
    <row r="30956" spans="55:55" hidden="1" x14ac:dyDescent="0.2">
      <c r="BC30956" s="6"/>
    </row>
    <row r="30957" spans="55:55" hidden="1" x14ac:dyDescent="0.2">
      <c r="BC30957" s="6"/>
    </row>
    <row r="30958" spans="55:55" hidden="1" x14ac:dyDescent="0.2">
      <c r="BC30958" s="6"/>
    </row>
    <row r="30959" spans="55:55" hidden="1" x14ac:dyDescent="0.2">
      <c r="BC30959" s="6"/>
    </row>
    <row r="30960" spans="55:55" hidden="1" x14ac:dyDescent="0.2">
      <c r="BC30960" s="6"/>
    </row>
    <row r="30961" spans="55:55" hidden="1" x14ac:dyDescent="0.2">
      <c r="BC30961" s="6"/>
    </row>
    <row r="30962" spans="55:55" hidden="1" x14ac:dyDescent="0.2">
      <c r="BC30962" s="6"/>
    </row>
    <row r="30963" spans="55:55" hidden="1" x14ac:dyDescent="0.2">
      <c r="BC30963" s="6"/>
    </row>
    <row r="30964" spans="55:55" hidden="1" x14ac:dyDescent="0.2">
      <c r="BC30964" s="6"/>
    </row>
    <row r="30965" spans="55:55" hidden="1" x14ac:dyDescent="0.2">
      <c r="BC30965" s="6"/>
    </row>
    <row r="30966" spans="55:55" hidden="1" x14ac:dyDescent="0.2">
      <c r="BC30966" s="6"/>
    </row>
    <row r="30967" spans="55:55" hidden="1" x14ac:dyDescent="0.2">
      <c r="BC30967" s="6"/>
    </row>
    <row r="30968" spans="55:55" hidden="1" x14ac:dyDescent="0.2">
      <c r="BC30968" s="6"/>
    </row>
    <row r="30969" spans="55:55" hidden="1" x14ac:dyDescent="0.2">
      <c r="BC30969" s="6"/>
    </row>
    <row r="30970" spans="55:55" hidden="1" x14ac:dyDescent="0.2">
      <c r="BC30970" s="6"/>
    </row>
    <row r="30971" spans="55:55" hidden="1" x14ac:dyDescent="0.2">
      <c r="BC30971" s="6"/>
    </row>
    <row r="30972" spans="55:55" hidden="1" x14ac:dyDescent="0.2">
      <c r="BC30972" s="6"/>
    </row>
    <row r="30973" spans="55:55" hidden="1" x14ac:dyDescent="0.2">
      <c r="BC30973" s="6"/>
    </row>
    <row r="30974" spans="55:55" hidden="1" x14ac:dyDescent="0.2">
      <c r="BC30974" s="6"/>
    </row>
    <row r="30975" spans="55:55" hidden="1" x14ac:dyDescent="0.2">
      <c r="BC30975" s="6"/>
    </row>
    <row r="30976" spans="55:55" hidden="1" x14ac:dyDescent="0.2">
      <c r="BC30976" s="6"/>
    </row>
    <row r="30977" spans="55:55" hidden="1" x14ac:dyDescent="0.2">
      <c r="BC30977" s="6"/>
    </row>
    <row r="30978" spans="55:55" hidden="1" x14ac:dyDescent="0.2">
      <c r="BC30978" s="6"/>
    </row>
    <row r="30979" spans="55:55" hidden="1" x14ac:dyDescent="0.2">
      <c r="BC30979" s="6"/>
    </row>
    <row r="30980" spans="55:55" hidden="1" x14ac:dyDescent="0.2">
      <c r="BC30980" s="6"/>
    </row>
    <row r="30981" spans="55:55" hidden="1" x14ac:dyDescent="0.2">
      <c r="BC30981" s="6"/>
    </row>
    <row r="30982" spans="55:55" hidden="1" x14ac:dyDescent="0.2">
      <c r="BC30982" s="6"/>
    </row>
    <row r="30983" spans="55:55" hidden="1" x14ac:dyDescent="0.2">
      <c r="BC30983" s="6"/>
    </row>
    <row r="30984" spans="55:55" hidden="1" x14ac:dyDescent="0.2">
      <c r="BC30984" s="6"/>
    </row>
    <row r="30985" spans="55:55" hidden="1" x14ac:dyDescent="0.2">
      <c r="BC30985" s="6"/>
    </row>
    <row r="30986" spans="55:55" hidden="1" x14ac:dyDescent="0.2">
      <c r="BC30986" s="6"/>
    </row>
    <row r="30987" spans="55:55" hidden="1" x14ac:dyDescent="0.2">
      <c r="BC30987" s="6"/>
    </row>
    <row r="30988" spans="55:55" hidden="1" x14ac:dyDescent="0.2">
      <c r="BC30988" s="6"/>
    </row>
    <row r="30989" spans="55:55" hidden="1" x14ac:dyDescent="0.2">
      <c r="BC30989" s="6"/>
    </row>
    <row r="30990" spans="55:55" hidden="1" x14ac:dyDescent="0.2">
      <c r="BC30990" s="6"/>
    </row>
    <row r="30991" spans="55:55" hidden="1" x14ac:dyDescent="0.2">
      <c r="BC30991" s="6"/>
    </row>
    <row r="30992" spans="55:55" hidden="1" x14ac:dyDescent="0.2">
      <c r="BC30992" s="6"/>
    </row>
    <row r="30993" spans="55:55" hidden="1" x14ac:dyDescent="0.2">
      <c r="BC30993" s="6"/>
    </row>
    <row r="30994" spans="55:55" hidden="1" x14ac:dyDescent="0.2">
      <c r="BC30994" s="6"/>
    </row>
    <row r="30995" spans="55:55" hidden="1" x14ac:dyDescent="0.2">
      <c r="BC30995" s="6"/>
    </row>
    <row r="30996" spans="55:55" hidden="1" x14ac:dyDescent="0.2">
      <c r="BC30996" s="6"/>
    </row>
    <row r="30997" spans="55:55" hidden="1" x14ac:dyDescent="0.2">
      <c r="BC30997" s="6"/>
    </row>
    <row r="30998" spans="55:55" hidden="1" x14ac:dyDescent="0.2">
      <c r="BC30998" s="6"/>
    </row>
    <row r="30999" spans="55:55" hidden="1" x14ac:dyDescent="0.2">
      <c r="BC30999" s="6"/>
    </row>
    <row r="31000" spans="55:55" hidden="1" x14ac:dyDescent="0.2">
      <c r="BC31000" s="6"/>
    </row>
    <row r="31001" spans="55:55" hidden="1" x14ac:dyDescent="0.2">
      <c r="BC31001" s="6"/>
    </row>
    <row r="31002" spans="55:55" hidden="1" x14ac:dyDescent="0.2">
      <c r="BC31002" s="6"/>
    </row>
    <row r="31003" spans="55:55" hidden="1" x14ac:dyDescent="0.2">
      <c r="BC31003" s="6"/>
    </row>
    <row r="31004" spans="55:55" hidden="1" x14ac:dyDescent="0.2">
      <c r="BC31004" s="6"/>
    </row>
    <row r="31005" spans="55:55" hidden="1" x14ac:dyDescent="0.2">
      <c r="BC31005" s="6"/>
    </row>
    <row r="31006" spans="55:55" hidden="1" x14ac:dyDescent="0.2">
      <c r="BC31006" s="6"/>
    </row>
    <row r="31007" spans="55:55" hidden="1" x14ac:dyDescent="0.2">
      <c r="BC31007" s="6"/>
    </row>
    <row r="31008" spans="55:55" hidden="1" x14ac:dyDescent="0.2">
      <c r="BC31008" s="6"/>
    </row>
    <row r="31009" spans="55:55" hidden="1" x14ac:dyDescent="0.2">
      <c r="BC31009" s="6"/>
    </row>
    <row r="31010" spans="55:55" hidden="1" x14ac:dyDescent="0.2">
      <c r="BC31010" s="6"/>
    </row>
    <row r="31011" spans="55:55" hidden="1" x14ac:dyDescent="0.2">
      <c r="BC31011" s="6"/>
    </row>
    <row r="31012" spans="55:55" hidden="1" x14ac:dyDescent="0.2">
      <c r="BC31012" s="6"/>
    </row>
    <row r="31013" spans="55:55" hidden="1" x14ac:dyDescent="0.2">
      <c r="BC31013" s="6"/>
    </row>
    <row r="31014" spans="55:55" hidden="1" x14ac:dyDescent="0.2">
      <c r="BC31014" s="6"/>
    </row>
    <row r="31015" spans="55:55" hidden="1" x14ac:dyDescent="0.2">
      <c r="BC31015" s="6"/>
    </row>
    <row r="31016" spans="55:55" hidden="1" x14ac:dyDescent="0.2">
      <c r="BC31016" s="6"/>
    </row>
    <row r="31017" spans="55:55" hidden="1" x14ac:dyDescent="0.2">
      <c r="BC31017" s="6"/>
    </row>
    <row r="31018" spans="55:55" hidden="1" x14ac:dyDescent="0.2">
      <c r="BC31018" s="6"/>
    </row>
    <row r="31019" spans="55:55" hidden="1" x14ac:dyDescent="0.2">
      <c r="BC31019" s="6"/>
    </row>
    <row r="31020" spans="55:55" hidden="1" x14ac:dyDescent="0.2">
      <c r="BC31020" s="6"/>
    </row>
    <row r="31021" spans="55:55" hidden="1" x14ac:dyDescent="0.2">
      <c r="BC31021" s="6"/>
    </row>
    <row r="31022" spans="55:55" hidden="1" x14ac:dyDescent="0.2">
      <c r="BC31022" s="6"/>
    </row>
    <row r="31023" spans="55:55" hidden="1" x14ac:dyDescent="0.2">
      <c r="BC31023" s="6"/>
    </row>
    <row r="31024" spans="55:55" hidden="1" x14ac:dyDescent="0.2">
      <c r="BC31024" s="6"/>
    </row>
    <row r="31025" spans="55:55" hidden="1" x14ac:dyDescent="0.2">
      <c r="BC31025" s="6"/>
    </row>
    <row r="31026" spans="55:55" hidden="1" x14ac:dyDescent="0.2">
      <c r="BC31026" s="6"/>
    </row>
    <row r="31027" spans="55:55" hidden="1" x14ac:dyDescent="0.2">
      <c r="BC31027" s="6"/>
    </row>
    <row r="31028" spans="55:55" hidden="1" x14ac:dyDescent="0.2">
      <c r="BC31028" s="6"/>
    </row>
    <row r="31029" spans="55:55" hidden="1" x14ac:dyDescent="0.2">
      <c r="BC31029" s="6"/>
    </row>
    <row r="31030" spans="55:55" hidden="1" x14ac:dyDescent="0.2">
      <c r="BC31030" s="6"/>
    </row>
    <row r="31031" spans="55:55" hidden="1" x14ac:dyDescent="0.2">
      <c r="BC31031" s="6"/>
    </row>
    <row r="31032" spans="55:55" hidden="1" x14ac:dyDescent="0.2">
      <c r="BC31032" s="6"/>
    </row>
    <row r="31033" spans="55:55" hidden="1" x14ac:dyDescent="0.2">
      <c r="BC31033" s="6"/>
    </row>
    <row r="31034" spans="55:55" hidden="1" x14ac:dyDescent="0.2">
      <c r="BC31034" s="6"/>
    </row>
    <row r="31035" spans="55:55" hidden="1" x14ac:dyDescent="0.2">
      <c r="BC31035" s="6"/>
    </row>
    <row r="31036" spans="55:55" hidden="1" x14ac:dyDescent="0.2">
      <c r="BC31036" s="6"/>
    </row>
    <row r="31037" spans="55:55" hidden="1" x14ac:dyDescent="0.2">
      <c r="BC31037" s="6"/>
    </row>
    <row r="31038" spans="55:55" hidden="1" x14ac:dyDescent="0.2">
      <c r="BC31038" s="6"/>
    </row>
    <row r="31039" spans="55:55" hidden="1" x14ac:dyDescent="0.2">
      <c r="BC31039" s="6"/>
    </row>
    <row r="31040" spans="55:55" hidden="1" x14ac:dyDescent="0.2">
      <c r="BC31040" s="6"/>
    </row>
    <row r="31041" spans="55:55" hidden="1" x14ac:dyDescent="0.2">
      <c r="BC31041" s="6"/>
    </row>
    <row r="31042" spans="55:55" hidden="1" x14ac:dyDescent="0.2">
      <c r="BC31042" s="6"/>
    </row>
    <row r="31043" spans="55:55" hidden="1" x14ac:dyDescent="0.2">
      <c r="BC31043" s="6"/>
    </row>
    <row r="31044" spans="55:55" hidden="1" x14ac:dyDescent="0.2">
      <c r="BC31044" s="6"/>
    </row>
    <row r="31045" spans="55:55" hidden="1" x14ac:dyDescent="0.2">
      <c r="BC31045" s="6"/>
    </row>
    <row r="31046" spans="55:55" hidden="1" x14ac:dyDescent="0.2">
      <c r="BC31046" s="6"/>
    </row>
    <row r="31047" spans="55:55" hidden="1" x14ac:dyDescent="0.2">
      <c r="BC31047" s="6"/>
    </row>
    <row r="31048" spans="55:55" hidden="1" x14ac:dyDescent="0.2">
      <c r="BC31048" s="6"/>
    </row>
    <row r="31049" spans="55:55" hidden="1" x14ac:dyDescent="0.2">
      <c r="BC31049" s="6"/>
    </row>
    <row r="31050" spans="55:55" hidden="1" x14ac:dyDescent="0.2">
      <c r="BC31050" s="6"/>
    </row>
    <row r="31051" spans="55:55" hidden="1" x14ac:dyDescent="0.2">
      <c r="BC31051" s="6"/>
    </row>
    <row r="31052" spans="55:55" hidden="1" x14ac:dyDescent="0.2">
      <c r="BC31052" s="6"/>
    </row>
    <row r="31053" spans="55:55" hidden="1" x14ac:dyDescent="0.2">
      <c r="BC31053" s="6"/>
    </row>
    <row r="31054" spans="55:55" hidden="1" x14ac:dyDescent="0.2">
      <c r="BC31054" s="6"/>
    </row>
    <row r="31055" spans="55:55" hidden="1" x14ac:dyDescent="0.2">
      <c r="BC31055" s="6"/>
    </row>
    <row r="31056" spans="55:55" hidden="1" x14ac:dyDescent="0.2">
      <c r="BC31056" s="6"/>
    </row>
    <row r="31057" spans="55:55" hidden="1" x14ac:dyDescent="0.2">
      <c r="BC31057" s="6"/>
    </row>
    <row r="31058" spans="55:55" hidden="1" x14ac:dyDescent="0.2">
      <c r="BC31058" s="6"/>
    </row>
    <row r="31059" spans="55:55" hidden="1" x14ac:dyDescent="0.2">
      <c r="BC31059" s="6"/>
    </row>
    <row r="31060" spans="55:55" hidden="1" x14ac:dyDescent="0.2">
      <c r="BC31060" s="6"/>
    </row>
    <row r="31061" spans="55:55" hidden="1" x14ac:dyDescent="0.2">
      <c r="BC31061" s="6"/>
    </row>
    <row r="31062" spans="55:55" hidden="1" x14ac:dyDescent="0.2">
      <c r="BC31062" s="6"/>
    </row>
    <row r="31063" spans="55:55" hidden="1" x14ac:dyDescent="0.2">
      <c r="BC31063" s="6"/>
    </row>
    <row r="31064" spans="55:55" hidden="1" x14ac:dyDescent="0.2">
      <c r="BC31064" s="6"/>
    </row>
    <row r="31065" spans="55:55" hidden="1" x14ac:dyDescent="0.2">
      <c r="BC31065" s="6"/>
    </row>
    <row r="31066" spans="55:55" hidden="1" x14ac:dyDescent="0.2">
      <c r="BC31066" s="6"/>
    </row>
    <row r="31067" spans="55:55" hidden="1" x14ac:dyDescent="0.2">
      <c r="BC31067" s="6"/>
    </row>
    <row r="31068" spans="55:55" hidden="1" x14ac:dyDescent="0.2">
      <c r="BC31068" s="6"/>
    </row>
    <row r="31069" spans="55:55" hidden="1" x14ac:dyDescent="0.2">
      <c r="BC31069" s="6"/>
    </row>
    <row r="31070" spans="55:55" hidden="1" x14ac:dyDescent="0.2">
      <c r="BC31070" s="6"/>
    </row>
    <row r="31071" spans="55:55" hidden="1" x14ac:dyDescent="0.2">
      <c r="BC31071" s="6"/>
    </row>
    <row r="31072" spans="55:55" hidden="1" x14ac:dyDescent="0.2">
      <c r="BC31072" s="6"/>
    </row>
    <row r="31073" spans="55:55" hidden="1" x14ac:dyDescent="0.2">
      <c r="BC31073" s="6"/>
    </row>
    <row r="31074" spans="55:55" hidden="1" x14ac:dyDescent="0.2">
      <c r="BC31074" s="6"/>
    </row>
    <row r="31075" spans="55:55" hidden="1" x14ac:dyDescent="0.2">
      <c r="BC31075" s="6"/>
    </row>
    <row r="31076" spans="55:55" hidden="1" x14ac:dyDescent="0.2">
      <c r="BC31076" s="6"/>
    </row>
    <row r="31077" spans="55:55" hidden="1" x14ac:dyDescent="0.2">
      <c r="BC31077" s="6"/>
    </row>
    <row r="31078" spans="55:55" hidden="1" x14ac:dyDescent="0.2">
      <c r="BC31078" s="6"/>
    </row>
    <row r="31079" spans="55:55" hidden="1" x14ac:dyDescent="0.2">
      <c r="BC31079" s="6"/>
    </row>
    <row r="31080" spans="55:55" hidden="1" x14ac:dyDescent="0.2">
      <c r="BC31080" s="6"/>
    </row>
    <row r="31081" spans="55:55" hidden="1" x14ac:dyDescent="0.2">
      <c r="BC31081" s="6"/>
    </row>
    <row r="31082" spans="55:55" hidden="1" x14ac:dyDescent="0.2">
      <c r="BC31082" s="6"/>
    </row>
    <row r="31083" spans="55:55" hidden="1" x14ac:dyDescent="0.2">
      <c r="BC31083" s="6"/>
    </row>
    <row r="31084" spans="55:55" hidden="1" x14ac:dyDescent="0.2">
      <c r="BC31084" s="6"/>
    </row>
    <row r="31085" spans="55:55" hidden="1" x14ac:dyDescent="0.2">
      <c r="BC31085" s="6"/>
    </row>
    <row r="31086" spans="55:55" hidden="1" x14ac:dyDescent="0.2">
      <c r="BC31086" s="6"/>
    </row>
    <row r="31087" spans="55:55" hidden="1" x14ac:dyDescent="0.2">
      <c r="BC31087" s="6"/>
    </row>
    <row r="31088" spans="55:55" hidden="1" x14ac:dyDescent="0.2">
      <c r="BC31088" s="6"/>
    </row>
    <row r="31089" spans="55:55" hidden="1" x14ac:dyDescent="0.2">
      <c r="BC31089" s="6"/>
    </row>
    <row r="31090" spans="55:55" hidden="1" x14ac:dyDescent="0.2">
      <c r="BC31090" s="6"/>
    </row>
    <row r="31091" spans="55:55" hidden="1" x14ac:dyDescent="0.2">
      <c r="BC31091" s="6"/>
    </row>
    <row r="31092" spans="55:55" hidden="1" x14ac:dyDescent="0.2">
      <c r="BC31092" s="6"/>
    </row>
    <row r="31093" spans="55:55" hidden="1" x14ac:dyDescent="0.2">
      <c r="BC31093" s="6"/>
    </row>
    <row r="31094" spans="55:55" hidden="1" x14ac:dyDescent="0.2">
      <c r="BC31094" s="6"/>
    </row>
    <row r="31095" spans="55:55" hidden="1" x14ac:dyDescent="0.2">
      <c r="BC31095" s="6"/>
    </row>
    <row r="31096" spans="55:55" hidden="1" x14ac:dyDescent="0.2">
      <c r="BC31096" s="6"/>
    </row>
    <row r="31097" spans="55:55" hidden="1" x14ac:dyDescent="0.2">
      <c r="BC31097" s="6"/>
    </row>
    <row r="31098" spans="55:55" hidden="1" x14ac:dyDescent="0.2">
      <c r="BC31098" s="6"/>
    </row>
    <row r="31099" spans="55:55" hidden="1" x14ac:dyDescent="0.2">
      <c r="BC31099" s="6"/>
    </row>
    <row r="31100" spans="55:55" hidden="1" x14ac:dyDescent="0.2">
      <c r="BC31100" s="6"/>
    </row>
    <row r="31101" spans="55:55" hidden="1" x14ac:dyDescent="0.2">
      <c r="BC31101" s="6"/>
    </row>
    <row r="31102" spans="55:55" hidden="1" x14ac:dyDescent="0.2">
      <c r="BC31102" s="6"/>
    </row>
    <row r="31103" spans="55:55" hidden="1" x14ac:dyDescent="0.2">
      <c r="BC31103" s="6"/>
    </row>
    <row r="31104" spans="55:55" hidden="1" x14ac:dyDescent="0.2">
      <c r="BC31104" s="6"/>
    </row>
    <row r="31105" spans="55:55" hidden="1" x14ac:dyDescent="0.2">
      <c r="BC31105" s="6"/>
    </row>
    <row r="31106" spans="55:55" hidden="1" x14ac:dyDescent="0.2">
      <c r="BC31106" s="6"/>
    </row>
    <row r="31107" spans="55:55" hidden="1" x14ac:dyDescent="0.2">
      <c r="BC31107" s="6"/>
    </row>
    <row r="31108" spans="55:55" hidden="1" x14ac:dyDescent="0.2">
      <c r="BC31108" s="6"/>
    </row>
    <row r="31109" spans="55:55" hidden="1" x14ac:dyDescent="0.2">
      <c r="BC31109" s="6"/>
    </row>
    <row r="31110" spans="55:55" hidden="1" x14ac:dyDescent="0.2">
      <c r="BC31110" s="6"/>
    </row>
    <row r="31111" spans="55:55" hidden="1" x14ac:dyDescent="0.2">
      <c r="BC31111" s="6"/>
    </row>
    <row r="31112" spans="55:55" hidden="1" x14ac:dyDescent="0.2">
      <c r="BC31112" s="6"/>
    </row>
    <row r="31113" spans="55:55" hidden="1" x14ac:dyDescent="0.2">
      <c r="BC31113" s="6"/>
    </row>
    <row r="31114" spans="55:55" hidden="1" x14ac:dyDescent="0.2">
      <c r="BC31114" s="6"/>
    </row>
    <row r="31115" spans="55:55" hidden="1" x14ac:dyDescent="0.2">
      <c r="BC31115" s="6"/>
    </row>
    <row r="31116" spans="55:55" hidden="1" x14ac:dyDescent="0.2">
      <c r="BC31116" s="6"/>
    </row>
    <row r="31117" spans="55:55" hidden="1" x14ac:dyDescent="0.2">
      <c r="BC31117" s="6"/>
    </row>
    <row r="31118" spans="55:55" hidden="1" x14ac:dyDescent="0.2">
      <c r="BC31118" s="6"/>
    </row>
    <row r="31119" spans="55:55" hidden="1" x14ac:dyDescent="0.2">
      <c r="BC31119" s="6"/>
    </row>
    <row r="31120" spans="55:55" hidden="1" x14ac:dyDescent="0.2">
      <c r="BC31120" s="6"/>
    </row>
    <row r="31121" spans="55:55" hidden="1" x14ac:dyDescent="0.2">
      <c r="BC31121" s="6"/>
    </row>
    <row r="31122" spans="55:55" hidden="1" x14ac:dyDescent="0.2">
      <c r="BC31122" s="6"/>
    </row>
    <row r="31123" spans="55:55" hidden="1" x14ac:dyDescent="0.2">
      <c r="BC31123" s="6"/>
    </row>
    <row r="31124" spans="55:55" hidden="1" x14ac:dyDescent="0.2">
      <c r="BC31124" s="6"/>
    </row>
    <row r="31125" spans="55:55" hidden="1" x14ac:dyDescent="0.2">
      <c r="BC31125" s="6"/>
    </row>
    <row r="31126" spans="55:55" hidden="1" x14ac:dyDescent="0.2">
      <c r="BC31126" s="6"/>
    </row>
    <row r="31127" spans="55:55" hidden="1" x14ac:dyDescent="0.2">
      <c r="BC31127" s="6"/>
    </row>
    <row r="31128" spans="55:55" hidden="1" x14ac:dyDescent="0.2">
      <c r="BC31128" s="6"/>
    </row>
    <row r="31129" spans="55:55" hidden="1" x14ac:dyDescent="0.2">
      <c r="BC31129" s="6"/>
    </row>
    <row r="31130" spans="55:55" hidden="1" x14ac:dyDescent="0.2">
      <c r="BC31130" s="6"/>
    </row>
    <row r="31131" spans="55:55" hidden="1" x14ac:dyDescent="0.2">
      <c r="BC31131" s="6"/>
    </row>
    <row r="31132" spans="55:55" hidden="1" x14ac:dyDescent="0.2">
      <c r="BC31132" s="6"/>
    </row>
    <row r="31133" spans="55:55" hidden="1" x14ac:dyDescent="0.2">
      <c r="BC31133" s="6"/>
    </row>
    <row r="31134" spans="55:55" hidden="1" x14ac:dyDescent="0.2">
      <c r="BC31134" s="6"/>
    </row>
    <row r="31135" spans="55:55" hidden="1" x14ac:dyDescent="0.2">
      <c r="BC31135" s="6"/>
    </row>
    <row r="31136" spans="55:55" hidden="1" x14ac:dyDescent="0.2">
      <c r="BC31136" s="6"/>
    </row>
    <row r="31137" spans="55:55" hidden="1" x14ac:dyDescent="0.2">
      <c r="BC31137" s="6"/>
    </row>
    <row r="31138" spans="55:55" hidden="1" x14ac:dyDescent="0.2">
      <c r="BC31138" s="6"/>
    </row>
    <row r="31139" spans="55:55" hidden="1" x14ac:dyDescent="0.2">
      <c r="BC31139" s="6"/>
    </row>
    <row r="31140" spans="55:55" hidden="1" x14ac:dyDescent="0.2">
      <c r="BC31140" s="6"/>
    </row>
    <row r="31141" spans="55:55" hidden="1" x14ac:dyDescent="0.2">
      <c r="BC31141" s="6"/>
    </row>
    <row r="31142" spans="55:55" hidden="1" x14ac:dyDescent="0.2">
      <c r="BC31142" s="6"/>
    </row>
    <row r="31143" spans="55:55" hidden="1" x14ac:dyDescent="0.2">
      <c r="BC31143" s="6"/>
    </row>
    <row r="31144" spans="55:55" hidden="1" x14ac:dyDescent="0.2">
      <c r="BC31144" s="6"/>
    </row>
    <row r="31145" spans="55:55" hidden="1" x14ac:dyDescent="0.2">
      <c r="BC31145" s="6"/>
    </row>
    <row r="31146" spans="55:55" hidden="1" x14ac:dyDescent="0.2">
      <c r="BC31146" s="6"/>
    </row>
    <row r="31147" spans="55:55" hidden="1" x14ac:dyDescent="0.2">
      <c r="BC31147" s="6"/>
    </row>
    <row r="31148" spans="55:55" hidden="1" x14ac:dyDescent="0.2">
      <c r="BC31148" s="6"/>
    </row>
    <row r="31149" spans="55:55" hidden="1" x14ac:dyDescent="0.2">
      <c r="BC31149" s="6"/>
    </row>
    <row r="31150" spans="55:55" hidden="1" x14ac:dyDescent="0.2">
      <c r="BC31150" s="6"/>
    </row>
    <row r="31151" spans="55:55" hidden="1" x14ac:dyDescent="0.2">
      <c r="BC31151" s="6"/>
    </row>
    <row r="31152" spans="55:55" hidden="1" x14ac:dyDescent="0.2">
      <c r="BC31152" s="6"/>
    </row>
    <row r="31153" spans="55:55" hidden="1" x14ac:dyDescent="0.2">
      <c r="BC31153" s="6"/>
    </row>
    <row r="31154" spans="55:55" hidden="1" x14ac:dyDescent="0.2">
      <c r="BC31154" s="6"/>
    </row>
    <row r="31155" spans="55:55" hidden="1" x14ac:dyDescent="0.2">
      <c r="BC31155" s="6"/>
    </row>
    <row r="31156" spans="55:55" hidden="1" x14ac:dyDescent="0.2">
      <c r="BC31156" s="6"/>
    </row>
    <row r="31157" spans="55:55" hidden="1" x14ac:dyDescent="0.2">
      <c r="BC31157" s="6"/>
    </row>
    <row r="31158" spans="55:55" hidden="1" x14ac:dyDescent="0.2">
      <c r="BC31158" s="6"/>
    </row>
    <row r="31159" spans="55:55" hidden="1" x14ac:dyDescent="0.2">
      <c r="BC31159" s="6"/>
    </row>
    <row r="31160" spans="55:55" hidden="1" x14ac:dyDescent="0.2">
      <c r="BC31160" s="6"/>
    </row>
    <row r="31161" spans="55:55" hidden="1" x14ac:dyDescent="0.2">
      <c r="BC31161" s="6"/>
    </row>
    <row r="31162" spans="55:55" hidden="1" x14ac:dyDescent="0.2">
      <c r="BC31162" s="6"/>
    </row>
    <row r="31163" spans="55:55" hidden="1" x14ac:dyDescent="0.2">
      <c r="BC31163" s="6"/>
    </row>
    <row r="31164" spans="55:55" hidden="1" x14ac:dyDescent="0.2">
      <c r="BC31164" s="6"/>
    </row>
    <row r="31165" spans="55:55" hidden="1" x14ac:dyDescent="0.2">
      <c r="BC31165" s="6"/>
    </row>
    <row r="31166" spans="55:55" hidden="1" x14ac:dyDescent="0.2">
      <c r="BC31166" s="6"/>
    </row>
    <row r="31167" spans="55:55" hidden="1" x14ac:dyDescent="0.2">
      <c r="BC31167" s="6"/>
    </row>
    <row r="31168" spans="55:55" hidden="1" x14ac:dyDescent="0.2">
      <c r="BC31168" s="6"/>
    </row>
    <row r="31169" spans="55:55" hidden="1" x14ac:dyDescent="0.2">
      <c r="BC31169" s="6"/>
    </row>
    <row r="31170" spans="55:55" hidden="1" x14ac:dyDescent="0.2">
      <c r="BC31170" s="6"/>
    </row>
    <row r="31171" spans="55:55" hidden="1" x14ac:dyDescent="0.2">
      <c r="BC31171" s="6"/>
    </row>
    <row r="31172" spans="55:55" hidden="1" x14ac:dyDescent="0.2">
      <c r="BC31172" s="6"/>
    </row>
    <row r="31173" spans="55:55" hidden="1" x14ac:dyDescent="0.2">
      <c r="BC31173" s="6"/>
    </row>
    <row r="31174" spans="55:55" hidden="1" x14ac:dyDescent="0.2">
      <c r="BC31174" s="6"/>
    </row>
    <row r="31175" spans="55:55" hidden="1" x14ac:dyDescent="0.2">
      <c r="BC31175" s="6"/>
    </row>
    <row r="31176" spans="55:55" hidden="1" x14ac:dyDescent="0.2">
      <c r="BC31176" s="6"/>
    </row>
    <row r="31177" spans="55:55" hidden="1" x14ac:dyDescent="0.2">
      <c r="BC31177" s="6"/>
    </row>
    <row r="31178" spans="55:55" hidden="1" x14ac:dyDescent="0.2">
      <c r="BC31178" s="6"/>
    </row>
    <row r="31179" spans="55:55" hidden="1" x14ac:dyDescent="0.2">
      <c r="BC31179" s="6"/>
    </row>
    <row r="31180" spans="55:55" hidden="1" x14ac:dyDescent="0.2">
      <c r="BC31180" s="6"/>
    </row>
    <row r="31181" spans="55:55" hidden="1" x14ac:dyDescent="0.2">
      <c r="BC31181" s="6"/>
    </row>
    <row r="31182" spans="55:55" hidden="1" x14ac:dyDescent="0.2">
      <c r="BC31182" s="6"/>
    </row>
    <row r="31183" spans="55:55" hidden="1" x14ac:dyDescent="0.2">
      <c r="BC31183" s="6"/>
    </row>
    <row r="31184" spans="55:55" hidden="1" x14ac:dyDescent="0.2">
      <c r="BC31184" s="6"/>
    </row>
    <row r="31185" spans="55:55" hidden="1" x14ac:dyDescent="0.2">
      <c r="BC31185" s="6"/>
    </row>
    <row r="31186" spans="55:55" hidden="1" x14ac:dyDescent="0.2">
      <c r="BC31186" s="6"/>
    </row>
    <row r="31187" spans="55:55" hidden="1" x14ac:dyDescent="0.2">
      <c r="BC31187" s="6"/>
    </row>
    <row r="31188" spans="55:55" hidden="1" x14ac:dyDescent="0.2">
      <c r="BC31188" s="6"/>
    </row>
    <row r="31189" spans="55:55" hidden="1" x14ac:dyDescent="0.2">
      <c r="BC31189" s="6"/>
    </row>
    <row r="31190" spans="55:55" hidden="1" x14ac:dyDescent="0.2">
      <c r="BC31190" s="6"/>
    </row>
    <row r="31191" spans="55:55" hidden="1" x14ac:dyDescent="0.2">
      <c r="BC31191" s="6"/>
    </row>
    <row r="31192" spans="55:55" hidden="1" x14ac:dyDescent="0.2">
      <c r="BC31192" s="6"/>
    </row>
    <row r="31193" spans="55:55" hidden="1" x14ac:dyDescent="0.2">
      <c r="BC31193" s="6"/>
    </row>
    <row r="31194" spans="55:55" hidden="1" x14ac:dyDescent="0.2">
      <c r="BC31194" s="6"/>
    </row>
    <row r="31195" spans="55:55" hidden="1" x14ac:dyDescent="0.2">
      <c r="BC31195" s="6"/>
    </row>
    <row r="31196" spans="55:55" hidden="1" x14ac:dyDescent="0.2">
      <c r="BC31196" s="6"/>
    </row>
    <row r="31197" spans="55:55" hidden="1" x14ac:dyDescent="0.2">
      <c r="BC31197" s="6"/>
    </row>
    <row r="31198" spans="55:55" hidden="1" x14ac:dyDescent="0.2">
      <c r="BC31198" s="6"/>
    </row>
    <row r="31199" spans="55:55" hidden="1" x14ac:dyDescent="0.2">
      <c r="BC31199" s="6"/>
    </row>
    <row r="31200" spans="55:55" hidden="1" x14ac:dyDescent="0.2">
      <c r="BC31200" s="6"/>
    </row>
    <row r="31201" spans="55:55" hidden="1" x14ac:dyDescent="0.2">
      <c r="BC31201" s="6"/>
    </row>
    <row r="31202" spans="55:55" hidden="1" x14ac:dyDescent="0.2">
      <c r="BC31202" s="6"/>
    </row>
    <row r="31203" spans="55:55" hidden="1" x14ac:dyDescent="0.2">
      <c r="BC31203" s="6"/>
    </row>
    <row r="31204" spans="55:55" hidden="1" x14ac:dyDescent="0.2">
      <c r="BC31204" s="6"/>
    </row>
    <row r="31205" spans="55:55" hidden="1" x14ac:dyDescent="0.2">
      <c r="BC31205" s="6"/>
    </row>
    <row r="31206" spans="55:55" hidden="1" x14ac:dyDescent="0.2">
      <c r="BC31206" s="6"/>
    </row>
    <row r="31207" spans="55:55" hidden="1" x14ac:dyDescent="0.2">
      <c r="BC31207" s="6"/>
    </row>
    <row r="31208" spans="55:55" hidden="1" x14ac:dyDescent="0.2">
      <c r="BC31208" s="6"/>
    </row>
    <row r="31209" spans="55:55" hidden="1" x14ac:dyDescent="0.2">
      <c r="BC31209" s="6"/>
    </row>
    <row r="31210" spans="55:55" hidden="1" x14ac:dyDescent="0.2">
      <c r="BC31210" s="6"/>
    </row>
    <row r="31211" spans="55:55" hidden="1" x14ac:dyDescent="0.2">
      <c r="BC31211" s="6"/>
    </row>
    <row r="31212" spans="55:55" hidden="1" x14ac:dyDescent="0.2">
      <c r="BC31212" s="6"/>
    </row>
    <row r="31213" spans="55:55" hidden="1" x14ac:dyDescent="0.2">
      <c r="BC31213" s="6"/>
    </row>
    <row r="31214" spans="55:55" hidden="1" x14ac:dyDescent="0.2">
      <c r="BC31214" s="6"/>
    </row>
    <row r="31215" spans="55:55" hidden="1" x14ac:dyDescent="0.2">
      <c r="BC31215" s="6"/>
    </row>
    <row r="31216" spans="55:55" hidden="1" x14ac:dyDescent="0.2">
      <c r="BC31216" s="6"/>
    </row>
    <row r="31217" spans="55:55" hidden="1" x14ac:dyDescent="0.2">
      <c r="BC31217" s="6"/>
    </row>
    <row r="31218" spans="55:55" hidden="1" x14ac:dyDescent="0.2">
      <c r="BC31218" s="6"/>
    </row>
    <row r="31219" spans="55:55" hidden="1" x14ac:dyDescent="0.2">
      <c r="BC31219" s="6"/>
    </row>
    <row r="31220" spans="55:55" hidden="1" x14ac:dyDescent="0.2">
      <c r="BC31220" s="6"/>
    </row>
    <row r="31221" spans="55:55" hidden="1" x14ac:dyDescent="0.2">
      <c r="BC31221" s="6"/>
    </row>
    <row r="31222" spans="55:55" hidden="1" x14ac:dyDescent="0.2">
      <c r="BC31222" s="6"/>
    </row>
    <row r="31223" spans="55:55" hidden="1" x14ac:dyDescent="0.2">
      <c r="BC31223" s="6"/>
    </row>
    <row r="31224" spans="55:55" hidden="1" x14ac:dyDescent="0.2">
      <c r="BC31224" s="6"/>
    </row>
    <row r="31225" spans="55:55" hidden="1" x14ac:dyDescent="0.2">
      <c r="BC31225" s="6"/>
    </row>
    <row r="31226" spans="55:55" hidden="1" x14ac:dyDescent="0.2">
      <c r="BC31226" s="6"/>
    </row>
    <row r="31227" spans="55:55" hidden="1" x14ac:dyDescent="0.2">
      <c r="BC31227" s="6"/>
    </row>
    <row r="31228" spans="55:55" hidden="1" x14ac:dyDescent="0.2">
      <c r="BC31228" s="6"/>
    </row>
    <row r="31229" spans="55:55" hidden="1" x14ac:dyDescent="0.2">
      <c r="BC31229" s="6"/>
    </row>
    <row r="31230" spans="55:55" hidden="1" x14ac:dyDescent="0.2">
      <c r="BC31230" s="6"/>
    </row>
    <row r="31231" spans="55:55" hidden="1" x14ac:dyDescent="0.2">
      <c r="BC31231" s="6"/>
    </row>
    <row r="31232" spans="55:55" hidden="1" x14ac:dyDescent="0.2">
      <c r="BC31232" s="6"/>
    </row>
    <row r="31233" spans="55:55" hidden="1" x14ac:dyDescent="0.2">
      <c r="BC31233" s="6"/>
    </row>
    <row r="31234" spans="55:55" hidden="1" x14ac:dyDescent="0.2">
      <c r="BC31234" s="6"/>
    </row>
    <row r="31235" spans="55:55" hidden="1" x14ac:dyDescent="0.2">
      <c r="BC31235" s="6"/>
    </row>
    <row r="31236" spans="55:55" hidden="1" x14ac:dyDescent="0.2">
      <c r="BC31236" s="6"/>
    </row>
    <row r="31237" spans="55:55" hidden="1" x14ac:dyDescent="0.2">
      <c r="BC31237" s="6"/>
    </row>
    <row r="31238" spans="55:55" hidden="1" x14ac:dyDescent="0.2">
      <c r="BC31238" s="6"/>
    </row>
    <row r="31239" spans="55:55" hidden="1" x14ac:dyDescent="0.2">
      <c r="BC31239" s="6"/>
    </row>
    <row r="31240" spans="55:55" hidden="1" x14ac:dyDescent="0.2">
      <c r="BC31240" s="6"/>
    </row>
    <row r="31241" spans="55:55" hidden="1" x14ac:dyDescent="0.2">
      <c r="BC31241" s="6"/>
    </row>
    <row r="31242" spans="55:55" hidden="1" x14ac:dyDescent="0.2">
      <c r="BC31242" s="6"/>
    </row>
    <row r="31243" spans="55:55" hidden="1" x14ac:dyDescent="0.2">
      <c r="BC31243" s="6"/>
    </row>
    <row r="31244" spans="55:55" hidden="1" x14ac:dyDescent="0.2">
      <c r="BC31244" s="6"/>
    </row>
    <row r="31245" spans="55:55" hidden="1" x14ac:dyDescent="0.2">
      <c r="BC31245" s="6"/>
    </row>
    <row r="31246" spans="55:55" hidden="1" x14ac:dyDescent="0.2">
      <c r="BC31246" s="6"/>
    </row>
    <row r="31247" spans="55:55" hidden="1" x14ac:dyDescent="0.2">
      <c r="BC31247" s="6"/>
    </row>
    <row r="31248" spans="55:55" hidden="1" x14ac:dyDescent="0.2">
      <c r="BC31248" s="6"/>
    </row>
    <row r="31249" spans="55:55" hidden="1" x14ac:dyDescent="0.2">
      <c r="BC31249" s="6"/>
    </row>
    <row r="31250" spans="55:55" hidden="1" x14ac:dyDescent="0.2">
      <c r="BC31250" s="6"/>
    </row>
    <row r="31251" spans="55:55" hidden="1" x14ac:dyDescent="0.2">
      <c r="BC31251" s="6"/>
    </row>
    <row r="31252" spans="55:55" hidden="1" x14ac:dyDescent="0.2">
      <c r="BC31252" s="6"/>
    </row>
    <row r="31253" spans="55:55" hidden="1" x14ac:dyDescent="0.2">
      <c r="BC31253" s="6"/>
    </row>
    <row r="31254" spans="55:55" hidden="1" x14ac:dyDescent="0.2">
      <c r="BC31254" s="6"/>
    </row>
    <row r="31255" spans="55:55" hidden="1" x14ac:dyDescent="0.2">
      <c r="BC31255" s="6"/>
    </row>
    <row r="31256" spans="55:55" hidden="1" x14ac:dyDescent="0.2">
      <c r="BC31256" s="6"/>
    </row>
    <row r="31257" spans="55:55" hidden="1" x14ac:dyDescent="0.2">
      <c r="BC31257" s="6"/>
    </row>
    <row r="31258" spans="55:55" hidden="1" x14ac:dyDescent="0.2">
      <c r="BC31258" s="6"/>
    </row>
    <row r="31259" spans="55:55" hidden="1" x14ac:dyDescent="0.2">
      <c r="BC31259" s="6"/>
    </row>
    <row r="31260" spans="55:55" hidden="1" x14ac:dyDescent="0.2">
      <c r="BC31260" s="6"/>
    </row>
    <row r="31261" spans="55:55" hidden="1" x14ac:dyDescent="0.2">
      <c r="BC31261" s="6"/>
    </row>
    <row r="31262" spans="55:55" hidden="1" x14ac:dyDescent="0.2">
      <c r="BC31262" s="6"/>
    </row>
    <row r="31263" spans="55:55" hidden="1" x14ac:dyDescent="0.2">
      <c r="BC31263" s="6"/>
    </row>
    <row r="31264" spans="55:55" hidden="1" x14ac:dyDescent="0.2">
      <c r="BC31264" s="6"/>
    </row>
    <row r="31265" spans="55:55" hidden="1" x14ac:dyDescent="0.2">
      <c r="BC31265" s="6"/>
    </row>
    <row r="31266" spans="55:55" hidden="1" x14ac:dyDescent="0.2">
      <c r="BC31266" s="6"/>
    </row>
    <row r="31267" spans="55:55" hidden="1" x14ac:dyDescent="0.2">
      <c r="BC31267" s="6"/>
    </row>
    <row r="31268" spans="55:55" hidden="1" x14ac:dyDescent="0.2">
      <c r="BC31268" s="6"/>
    </row>
    <row r="31269" spans="55:55" hidden="1" x14ac:dyDescent="0.2">
      <c r="BC31269" s="6"/>
    </row>
    <row r="31270" spans="55:55" hidden="1" x14ac:dyDescent="0.2">
      <c r="BC31270" s="6"/>
    </row>
    <row r="31271" spans="55:55" hidden="1" x14ac:dyDescent="0.2">
      <c r="BC31271" s="6"/>
    </row>
    <row r="31272" spans="55:55" hidden="1" x14ac:dyDescent="0.2">
      <c r="BC31272" s="6"/>
    </row>
    <row r="31273" spans="55:55" hidden="1" x14ac:dyDescent="0.2">
      <c r="BC31273" s="6"/>
    </row>
    <row r="31274" spans="55:55" hidden="1" x14ac:dyDescent="0.2">
      <c r="BC31274" s="6"/>
    </row>
    <row r="31275" spans="55:55" hidden="1" x14ac:dyDescent="0.2">
      <c r="BC31275" s="6"/>
    </row>
    <row r="31276" spans="55:55" hidden="1" x14ac:dyDescent="0.2">
      <c r="BC31276" s="6"/>
    </row>
    <row r="31277" spans="55:55" hidden="1" x14ac:dyDescent="0.2">
      <c r="BC31277" s="6"/>
    </row>
    <row r="31278" spans="55:55" hidden="1" x14ac:dyDescent="0.2">
      <c r="BC31278" s="6"/>
    </row>
    <row r="31279" spans="55:55" hidden="1" x14ac:dyDescent="0.2">
      <c r="BC31279" s="6"/>
    </row>
    <row r="31280" spans="55:55" hidden="1" x14ac:dyDescent="0.2">
      <c r="BC31280" s="6"/>
    </row>
    <row r="31281" spans="55:55" hidden="1" x14ac:dyDescent="0.2">
      <c r="BC31281" s="6"/>
    </row>
    <row r="31282" spans="55:55" hidden="1" x14ac:dyDescent="0.2">
      <c r="BC31282" s="6"/>
    </row>
    <row r="31283" spans="55:55" hidden="1" x14ac:dyDescent="0.2">
      <c r="BC31283" s="6"/>
    </row>
    <row r="31284" spans="55:55" hidden="1" x14ac:dyDescent="0.2">
      <c r="BC31284" s="6"/>
    </row>
    <row r="31285" spans="55:55" hidden="1" x14ac:dyDescent="0.2">
      <c r="BC31285" s="6"/>
    </row>
    <row r="31286" spans="55:55" hidden="1" x14ac:dyDescent="0.2">
      <c r="BC31286" s="6"/>
    </row>
    <row r="31287" spans="55:55" hidden="1" x14ac:dyDescent="0.2">
      <c r="BC31287" s="6"/>
    </row>
    <row r="31288" spans="55:55" hidden="1" x14ac:dyDescent="0.2">
      <c r="BC31288" s="6"/>
    </row>
    <row r="31289" spans="55:55" hidden="1" x14ac:dyDescent="0.2">
      <c r="BC31289" s="6"/>
    </row>
    <row r="31290" spans="55:55" hidden="1" x14ac:dyDescent="0.2">
      <c r="BC31290" s="6"/>
    </row>
    <row r="31291" spans="55:55" hidden="1" x14ac:dyDescent="0.2">
      <c r="BC31291" s="6"/>
    </row>
    <row r="31292" spans="55:55" hidden="1" x14ac:dyDescent="0.2">
      <c r="BC31292" s="6"/>
    </row>
    <row r="31293" spans="55:55" hidden="1" x14ac:dyDescent="0.2">
      <c r="BC31293" s="6"/>
    </row>
    <row r="31294" spans="55:55" hidden="1" x14ac:dyDescent="0.2">
      <c r="BC31294" s="6"/>
    </row>
    <row r="31295" spans="55:55" hidden="1" x14ac:dyDescent="0.2">
      <c r="BC31295" s="6"/>
    </row>
    <row r="31296" spans="55:55" hidden="1" x14ac:dyDescent="0.2">
      <c r="BC31296" s="6"/>
    </row>
    <row r="31297" spans="55:55" hidden="1" x14ac:dyDescent="0.2">
      <c r="BC31297" s="6"/>
    </row>
    <row r="31298" spans="55:55" hidden="1" x14ac:dyDescent="0.2">
      <c r="BC31298" s="6"/>
    </row>
    <row r="31299" spans="55:55" hidden="1" x14ac:dyDescent="0.2">
      <c r="BC31299" s="6"/>
    </row>
    <row r="31300" spans="55:55" hidden="1" x14ac:dyDescent="0.2">
      <c r="BC31300" s="6"/>
    </row>
    <row r="31301" spans="55:55" hidden="1" x14ac:dyDescent="0.2">
      <c r="BC31301" s="6"/>
    </row>
    <row r="31302" spans="55:55" hidden="1" x14ac:dyDescent="0.2">
      <c r="BC31302" s="6"/>
    </row>
    <row r="31303" spans="55:55" hidden="1" x14ac:dyDescent="0.2">
      <c r="BC31303" s="6"/>
    </row>
    <row r="31304" spans="55:55" hidden="1" x14ac:dyDescent="0.2">
      <c r="BC31304" s="6"/>
    </row>
    <row r="31305" spans="55:55" hidden="1" x14ac:dyDescent="0.2">
      <c r="BC31305" s="6"/>
    </row>
    <row r="31306" spans="55:55" hidden="1" x14ac:dyDescent="0.2">
      <c r="BC31306" s="6"/>
    </row>
    <row r="31307" spans="55:55" hidden="1" x14ac:dyDescent="0.2">
      <c r="BC31307" s="6"/>
    </row>
    <row r="31308" spans="55:55" hidden="1" x14ac:dyDescent="0.2">
      <c r="BC31308" s="6"/>
    </row>
    <row r="31309" spans="55:55" hidden="1" x14ac:dyDescent="0.2">
      <c r="BC31309" s="6"/>
    </row>
    <row r="31310" spans="55:55" hidden="1" x14ac:dyDescent="0.2">
      <c r="BC31310" s="6"/>
    </row>
    <row r="31311" spans="55:55" hidden="1" x14ac:dyDescent="0.2">
      <c r="BC31311" s="6"/>
    </row>
    <row r="31312" spans="55:55" hidden="1" x14ac:dyDescent="0.2">
      <c r="BC31312" s="6"/>
    </row>
    <row r="31313" spans="55:55" hidden="1" x14ac:dyDescent="0.2">
      <c r="BC31313" s="6"/>
    </row>
    <row r="31314" spans="55:55" hidden="1" x14ac:dyDescent="0.2">
      <c r="BC31314" s="6"/>
    </row>
    <row r="31315" spans="55:55" hidden="1" x14ac:dyDescent="0.2">
      <c r="BC31315" s="6"/>
    </row>
    <row r="31316" spans="55:55" hidden="1" x14ac:dyDescent="0.2">
      <c r="BC31316" s="6"/>
    </row>
    <row r="31317" spans="55:55" hidden="1" x14ac:dyDescent="0.2">
      <c r="BC31317" s="6"/>
    </row>
    <row r="31318" spans="55:55" hidden="1" x14ac:dyDescent="0.2">
      <c r="BC31318" s="6"/>
    </row>
    <row r="31319" spans="55:55" hidden="1" x14ac:dyDescent="0.2">
      <c r="BC31319" s="6"/>
    </row>
    <row r="31320" spans="55:55" hidden="1" x14ac:dyDescent="0.2">
      <c r="BC31320" s="6"/>
    </row>
    <row r="31321" spans="55:55" hidden="1" x14ac:dyDescent="0.2">
      <c r="BC31321" s="6"/>
    </row>
    <row r="31322" spans="55:55" hidden="1" x14ac:dyDescent="0.2">
      <c r="BC31322" s="6"/>
    </row>
    <row r="31323" spans="55:55" hidden="1" x14ac:dyDescent="0.2">
      <c r="BC31323" s="6"/>
    </row>
    <row r="31324" spans="55:55" hidden="1" x14ac:dyDescent="0.2">
      <c r="BC31324" s="6"/>
    </row>
    <row r="31325" spans="55:55" hidden="1" x14ac:dyDescent="0.2">
      <c r="BC31325" s="6"/>
    </row>
    <row r="31326" spans="55:55" hidden="1" x14ac:dyDescent="0.2">
      <c r="BC31326" s="6"/>
    </row>
    <row r="31327" spans="55:55" hidden="1" x14ac:dyDescent="0.2">
      <c r="BC31327" s="6"/>
    </row>
    <row r="31328" spans="55:55" hidden="1" x14ac:dyDescent="0.2">
      <c r="BC31328" s="6"/>
    </row>
    <row r="31329" spans="55:55" hidden="1" x14ac:dyDescent="0.2">
      <c r="BC31329" s="6"/>
    </row>
    <row r="31330" spans="55:55" hidden="1" x14ac:dyDescent="0.2">
      <c r="BC31330" s="6"/>
    </row>
    <row r="31331" spans="55:55" hidden="1" x14ac:dyDescent="0.2">
      <c r="BC31331" s="6"/>
    </row>
    <row r="31332" spans="55:55" hidden="1" x14ac:dyDescent="0.2">
      <c r="BC31332" s="6"/>
    </row>
    <row r="31333" spans="55:55" hidden="1" x14ac:dyDescent="0.2">
      <c r="BC31333" s="6"/>
    </row>
    <row r="31334" spans="55:55" hidden="1" x14ac:dyDescent="0.2">
      <c r="BC31334" s="6"/>
    </row>
    <row r="31335" spans="55:55" hidden="1" x14ac:dyDescent="0.2">
      <c r="BC31335" s="6"/>
    </row>
    <row r="31336" spans="55:55" hidden="1" x14ac:dyDescent="0.2">
      <c r="BC31336" s="6"/>
    </row>
    <row r="31337" spans="55:55" hidden="1" x14ac:dyDescent="0.2">
      <c r="BC31337" s="6"/>
    </row>
    <row r="31338" spans="55:55" hidden="1" x14ac:dyDescent="0.2">
      <c r="BC31338" s="6"/>
    </row>
    <row r="31339" spans="55:55" hidden="1" x14ac:dyDescent="0.2">
      <c r="BC31339" s="6"/>
    </row>
    <row r="31340" spans="55:55" hidden="1" x14ac:dyDescent="0.2">
      <c r="BC31340" s="6"/>
    </row>
    <row r="31341" spans="55:55" hidden="1" x14ac:dyDescent="0.2">
      <c r="BC31341" s="6"/>
    </row>
    <row r="31342" spans="55:55" hidden="1" x14ac:dyDescent="0.2">
      <c r="BC31342" s="6"/>
    </row>
    <row r="31343" spans="55:55" hidden="1" x14ac:dyDescent="0.2">
      <c r="BC31343" s="6"/>
    </row>
    <row r="31344" spans="55:55" hidden="1" x14ac:dyDescent="0.2">
      <c r="BC31344" s="6"/>
    </row>
    <row r="31345" spans="55:55" hidden="1" x14ac:dyDescent="0.2">
      <c r="BC31345" s="6"/>
    </row>
    <row r="31346" spans="55:55" hidden="1" x14ac:dyDescent="0.2">
      <c r="BC31346" s="6"/>
    </row>
    <row r="31347" spans="55:55" hidden="1" x14ac:dyDescent="0.2">
      <c r="BC31347" s="6"/>
    </row>
    <row r="31348" spans="55:55" hidden="1" x14ac:dyDescent="0.2">
      <c r="BC31348" s="6"/>
    </row>
    <row r="31349" spans="55:55" hidden="1" x14ac:dyDescent="0.2">
      <c r="BC31349" s="6"/>
    </row>
    <row r="31350" spans="55:55" hidden="1" x14ac:dyDescent="0.2">
      <c r="BC31350" s="6"/>
    </row>
    <row r="31351" spans="55:55" hidden="1" x14ac:dyDescent="0.2">
      <c r="BC31351" s="6"/>
    </row>
    <row r="31352" spans="55:55" hidden="1" x14ac:dyDescent="0.2">
      <c r="BC31352" s="6"/>
    </row>
    <row r="31353" spans="55:55" hidden="1" x14ac:dyDescent="0.2">
      <c r="BC31353" s="6"/>
    </row>
    <row r="31354" spans="55:55" hidden="1" x14ac:dyDescent="0.2">
      <c r="BC31354" s="6"/>
    </row>
    <row r="31355" spans="55:55" hidden="1" x14ac:dyDescent="0.2">
      <c r="BC31355" s="6"/>
    </row>
    <row r="31356" spans="55:55" hidden="1" x14ac:dyDescent="0.2">
      <c r="BC31356" s="6"/>
    </row>
    <row r="31357" spans="55:55" hidden="1" x14ac:dyDescent="0.2">
      <c r="BC31357" s="6"/>
    </row>
    <row r="31358" spans="55:55" hidden="1" x14ac:dyDescent="0.2">
      <c r="BC31358" s="6"/>
    </row>
    <row r="31359" spans="55:55" hidden="1" x14ac:dyDescent="0.2">
      <c r="BC31359" s="6"/>
    </row>
    <row r="31360" spans="55:55" hidden="1" x14ac:dyDescent="0.2">
      <c r="BC31360" s="6"/>
    </row>
    <row r="31361" spans="55:55" hidden="1" x14ac:dyDescent="0.2">
      <c r="BC31361" s="6"/>
    </row>
    <row r="31362" spans="55:55" hidden="1" x14ac:dyDescent="0.2">
      <c r="BC31362" s="6"/>
    </row>
    <row r="31363" spans="55:55" hidden="1" x14ac:dyDescent="0.2">
      <c r="BC31363" s="6"/>
    </row>
    <row r="31364" spans="55:55" hidden="1" x14ac:dyDescent="0.2">
      <c r="BC31364" s="6"/>
    </row>
    <row r="31365" spans="55:55" hidden="1" x14ac:dyDescent="0.2">
      <c r="BC31365" s="6"/>
    </row>
    <row r="31366" spans="55:55" hidden="1" x14ac:dyDescent="0.2">
      <c r="BC31366" s="6"/>
    </row>
    <row r="31367" spans="55:55" hidden="1" x14ac:dyDescent="0.2">
      <c r="BC31367" s="6"/>
    </row>
    <row r="31368" spans="55:55" hidden="1" x14ac:dyDescent="0.2">
      <c r="BC31368" s="6"/>
    </row>
    <row r="31369" spans="55:55" hidden="1" x14ac:dyDescent="0.2">
      <c r="BC31369" s="6"/>
    </row>
    <row r="31370" spans="55:55" hidden="1" x14ac:dyDescent="0.2">
      <c r="BC31370" s="6"/>
    </row>
    <row r="31371" spans="55:55" hidden="1" x14ac:dyDescent="0.2">
      <c r="BC31371" s="6"/>
    </row>
    <row r="31372" spans="55:55" hidden="1" x14ac:dyDescent="0.2">
      <c r="BC31372" s="6"/>
    </row>
    <row r="31373" spans="55:55" hidden="1" x14ac:dyDescent="0.2">
      <c r="BC31373" s="6"/>
    </row>
    <row r="31374" spans="55:55" hidden="1" x14ac:dyDescent="0.2">
      <c r="BC31374" s="6"/>
    </row>
    <row r="31375" spans="55:55" hidden="1" x14ac:dyDescent="0.2">
      <c r="BC31375" s="6"/>
    </row>
    <row r="31376" spans="55:55" hidden="1" x14ac:dyDescent="0.2">
      <c r="BC31376" s="6"/>
    </row>
    <row r="31377" spans="55:55" hidden="1" x14ac:dyDescent="0.2">
      <c r="BC31377" s="6"/>
    </row>
    <row r="31378" spans="55:55" hidden="1" x14ac:dyDescent="0.2">
      <c r="BC31378" s="6"/>
    </row>
    <row r="31379" spans="55:55" hidden="1" x14ac:dyDescent="0.2">
      <c r="BC31379" s="6"/>
    </row>
    <row r="31380" spans="55:55" hidden="1" x14ac:dyDescent="0.2">
      <c r="BC31380" s="6"/>
    </row>
    <row r="31381" spans="55:55" hidden="1" x14ac:dyDescent="0.2">
      <c r="BC31381" s="6"/>
    </row>
    <row r="31382" spans="55:55" hidden="1" x14ac:dyDescent="0.2">
      <c r="BC31382" s="6"/>
    </row>
    <row r="31383" spans="55:55" hidden="1" x14ac:dyDescent="0.2">
      <c r="BC31383" s="6"/>
    </row>
    <row r="31384" spans="55:55" hidden="1" x14ac:dyDescent="0.2">
      <c r="BC31384" s="6"/>
    </row>
    <row r="31385" spans="55:55" hidden="1" x14ac:dyDescent="0.2">
      <c r="BC31385" s="6"/>
    </row>
    <row r="31386" spans="55:55" hidden="1" x14ac:dyDescent="0.2">
      <c r="BC31386" s="6"/>
    </row>
    <row r="31387" spans="55:55" hidden="1" x14ac:dyDescent="0.2">
      <c r="BC31387" s="6"/>
    </row>
    <row r="31388" spans="55:55" hidden="1" x14ac:dyDescent="0.2">
      <c r="BC31388" s="6"/>
    </row>
    <row r="31389" spans="55:55" hidden="1" x14ac:dyDescent="0.2">
      <c r="BC31389" s="6"/>
    </row>
    <row r="31390" spans="55:55" hidden="1" x14ac:dyDescent="0.2">
      <c r="BC31390" s="6"/>
    </row>
    <row r="31391" spans="55:55" hidden="1" x14ac:dyDescent="0.2">
      <c r="BC31391" s="6"/>
    </row>
    <row r="31392" spans="55:55" hidden="1" x14ac:dyDescent="0.2">
      <c r="BC31392" s="6"/>
    </row>
    <row r="31393" spans="55:55" hidden="1" x14ac:dyDescent="0.2">
      <c r="BC31393" s="6"/>
    </row>
    <row r="31394" spans="55:55" hidden="1" x14ac:dyDescent="0.2">
      <c r="BC31394" s="6"/>
    </row>
    <row r="31395" spans="55:55" hidden="1" x14ac:dyDescent="0.2">
      <c r="BC31395" s="6"/>
    </row>
    <row r="31396" spans="55:55" hidden="1" x14ac:dyDescent="0.2">
      <c r="BC31396" s="6"/>
    </row>
    <row r="31397" spans="55:55" hidden="1" x14ac:dyDescent="0.2">
      <c r="BC31397" s="6"/>
    </row>
    <row r="31398" spans="55:55" hidden="1" x14ac:dyDescent="0.2">
      <c r="BC31398" s="6"/>
    </row>
    <row r="31399" spans="55:55" hidden="1" x14ac:dyDescent="0.2">
      <c r="BC31399" s="6"/>
    </row>
    <row r="31400" spans="55:55" hidden="1" x14ac:dyDescent="0.2">
      <c r="BC31400" s="6"/>
    </row>
    <row r="31401" spans="55:55" hidden="1" x14ac:dyDescent="0.2">
      <c r="BC31401" s="6"/>
    </row>
    <row r="31402" spans="55:55" hidden="1" x14ac:dyDescent="0.2">
      <c r="BC31402" s="6"/>
    </row>
    <row r="31403" spans="55:55" hidden="1" x14ac:dyDescent="0.2">
      <c r="BC31403" s="6"/>
    </row>
    <row r="31404" spans="55:55" hidden="1" x14ac:dyDescent="0.2">
      <c r="BC31404" s="6"/>
    </row>
    <row r="31405" spans="55:55" hidden="1" x14ac:dyDescent="0.2">
      <c r="BC31405" s="6"/>
    </row>
    <row r="31406" spans="55:55" hidden="1" x14ac:dyDescent="0.2">
      <c r="BC31406" s="6"/>
    </row>
    <row r="31407" spans="55:55" hidden="1" x14ac:dyDescent="0.2">
      <c r="BC31407" s="6"/>
    </row>
    <row r="31408" spans="55:55" hidden="1" x14ac:dyDescent="0.2">
      <c r="BC31408" s="6"/>
    </row>
    <row r="31409" spans="55:55" hidden="1" x14ac:dyDescent="0.2">
      <c r="BC31409" s="6"/>
    </row>
    <row r="31410" spans="55:55" hidden="1" x14ac:dyDescent="0.2">
      <c r="BC31410" s="6"/>
    </row>
    <row r="31411" spans="55:55" hidden="1" x14ac:dyDescent="0.2">
      <c r="BC31411" s="6"/>
    </row>
    <row r="31412" spans="55:55" hidden="1" x14ac:dyDescent="0.2">
      <c r="BC31412" s="6"/>
    </row>
    <row r="31413" spans="55:55" hidden="1" x14ac:dyDescent="0.2">
      <c r="BC31413" s="6"/>
    </row>
    <row r="31414" spans="55:55" hidden="1" x14ac:dyDescent="0.2">
      <c r="BC31414" s="6"/>
    </row>
    <row r="31415" spans="55:55" hidden="1" x14ac:dyDescent="0.2">
      <c r="BC31415" s="6"/>
    </row>
    <row r="31416" spans="55:55" hidden="1" x14ac:dyDescent="0.2">
      <c r="BC31416" s="6"/>
    </row>
    <row r="31417" spans="55:55" hidden="1" x14ac:dyDescent="0.2">
      <c r="BC31417" s="6"/>
    </row>
    <row r="31418" spans="55:55" hidden="1" x14ac:dyDescent="0.2">
      <c r="BC31418" s="6"/>
    </row>
    <row r="31419" spans="55:55" hidden="1" x14ac:dyDescent="0.2">
      <c r="BC31419" s="6"/>
    </row>
    <row r="31420" spans="55:55" hidden="1" x14ac:dyDescent="0.2">
      <c r="BC31420" s="6"/>
    </row>
    <row r="31421" spans="55:55" hidden="1" x14ac:dyDescent="0.2">
      <c r="BC31421" s="6"/>
    </row>
    <row r="31422" spans="55:55" hidden="1" x14ac:dyDescent="0.2">
      <c r="BC31422" s="6"/>
    </row>
    <row r="31423" spans="55:55" hidden="1" x14ac:dyDescent="0.2">
      <c r="BC31423" s="6"/>
    </row>
    <row r="31424" spans="55:55" hidden="1" x14ac:dyDescent="0.2">
      <c r="BC31424" s="6"/>
    </row>
    <row r="31425" spans="55:55" hidden="1" x14ac:dyDescent="0.2">
      <c r="BC31425" s="6"/>
    </row>
    <row r="31426" spans="55:55" hidden="1" x14ac:dyDescent="0.2">
      <c r="BC31426" s="6"/>
    </row>
    <row r="31427" spans="55:55" hidden="1" x14ac:dyDescent="0.2">
      <c r="BC31427" s="6"/>
    </row>
    <row r="31428" spans="55:55" hidden="1" x14ac:dyDescent="0.2">
      <c r="BC31428" s="6"/>
    </row>
    <row r="31429" spans="55:55" hidden="1" x14ac:dyDescent="0.2">
      <c r="BC31429" s="6"/>
    </row>
    <row r="31430" spans="55:55" hidden="1" x14ac:dyDescent="0.2">
      <c r="BC31430" s="6"/>
    </row>
    <row r="31431" spans="55:55" hidden="1" x14ac:dyDescent="0.2">
      <c r="BC31431" s="6"/>
    </row>
    <row r="31432" spans="55:55" hidden="1" x14ac:dyDescent="0.2">
      <c r="BC31432" s="6"/>
    </row>
    <row r="31433" spans="55:55" hidden="1" x14ac:dyDescent="0.2">
      <c r="BC31433" s="6"/>
    </row>
    <row r="31434" spans="55:55" hidden="1" x14ac:dyDescent="0.2">
      <c r="BC31434" s="6"/>
    </row>
    <row r="31435" spans="55:55" hidden="1" x14ac:dyDescent="0.2">
      <c r="BC31435" s="6"/>
    </row>
    <row r="31436" spans="55:55" hidden="1" x14ac:dyDescent="0.2">
      <c r="BC31436" s="6"/>
    </row>
    <row r="31437" spans="55:55" hidden="1" x14ac:dyDescent="0.2">
      <c r="BC31437" s="6"/>
    </row>
    <row r="31438" spans="55:55" hidden="1" x14ac:dyDescent="0.2">
      <c r="BC31438" s="6"/>
    </row>
    <row r="31439" spans="55:55" hidden="1" x14ac:dyDescent="0.2">
      <c r="BC31439" s="6"/>
    </row>
    <row r="31440" spans="55:55" hidden="1" x14ac:dyDescent="0.2">
      <c r="BC31440" s="6"/>
    </row>
    <row r="31441" spans="55:55" hidden="1" x14ac:dyDescent="0.2">
      <c r="BC31441" s="6"/>
    </row>
    <row r="31442" spans="55:55" hidden="1" x14ac:dyDescent="0.2">
      <c r="BC31442" s="6"/>
    </row>
    <row r="31443" spans="55:55" hidden="1" x14ac:dyDescent="0.2">
      <c r="BC31443" s="6"/>
    </row>
    <row r="31444" spans="55:55" hidden="1" x14ac:dyDescent="0.2">
      <c r="BC31444" s="6"/>
    </row>
    <row r="31445" spans="55:55" hidden="1" x14ac:dyDescent="0.2">
      <c r="BC31445" s="6"/>
    </row>
    <row r="31446" spans="55:55" hidden="1" x14ac:dyDescent="0.2">
      <c r="BC31446" s="6"/>
    </row>
    <row r="31447" spans="55:55" hidden="1" x14ac:dyDescent="0.2">
      <c r="BC31447" s="6"/>
    </row>
    <row r="31448" spans="55:55" hidden="1" x14ac:dyDescent="0.2">
      <c r="BC31448" s="6"/>
    </row>
    <row r="31449" spans="55:55" hidden="1" x14ac:dyDescent="0.2">
      <c r="BC31449" s="6"/>
    </row>
    <row r="31450" spans="55:55" hidden="1" x14ac:dyDescent="0.2">
      <c r="BC31450" s="6"/>
    </row>
    <row r="31451" spans="55:55" hidden="1" x14ac:dyDescent="0.2">
      <c r="BC31451" s="6"/>
    </row>
    <row r="31452" spans="55:55" hidden="1" x14ac:dyDescent="0.2">
      <c r="BC31452" s="6"/>
    </row>
    <row r="31453" spans="55:55" hidden="1" x14ac:dyDescent="0.2">
      <c r="BC31453" s="6"/>
    </row>
    <row r="31454" spans="55:55" hidden="1" x14ac:dyDescent="0.2">
      <c r="BC31454" s="6"/>
    </row>
    <row r="31455" spans="55:55" hidden="1" x14ac:dyDescent="0.2">
      <c r="BC31455" s="6"/>
    </row>
    <row r="31456" spans="55:55" hidden="1" x14ac:dyDescent="0.2">
      <c r="BC31456" s="6"/>
    </row>
    <row r="31457" spans="55:55" hidden="1" x14ac:dyDescent="0.2">
      <c r="BC31457" s="6"/>
    </row>
    <row r="31458" spans="55:55" hidden="1" x14ac:dyDescent="0.2">
      <c r="BC31458" s="6"/>
    </row>
    <row r="31459" spans="55:55" hidden="1" x14ac:dyDescent="0.2">
      <c r="BC31459" s="6"/>
    </row>
    <row r="31460" spans="55:55" hidden="1" x14ac:dyDescent="0.2">
      <c r="BC31460" s="6"/>
    </row>
    <row r="31461" spans="55:55" hidden="1" x14ac:dyDescent="0.2">
      <c r="BC31461" s="6"/>
    </row>
    <row r="31462" spans="55:55" hidden="1" x14ac:dyDescent="0.2">
      <c r="BC31462" s="6"/>
    </row>
    <row r="31463" spans="55:55" hidden="1" x14ac:dyDescent="0.2">
      <c r="BC31463" s="6"/>
    </row>
    <row r="31464" spans="55:55" hidden="1" x14ac:dyDescent="0.2">
      <c r="BC31464" s="6"/>
    </row>
    <row r="31465" spans="55:55" hidden="1" x14ac:dyDescent="0.2">
      <c r="BC31465" s="6"/>
    </row>
    <row r="31466" spans="55:55" hidden="1" x14ac:dyDescent="0.2">
      <c r="BC31466" s="6"/>
    </row>
    <row r="31467" spans="55:55" hidden="1" x14ac:dyDescent="0.2">
      <c r="BC31467" s="6"/>
    </row>
    <row r="31468" spans="55:55" hidden="1" x14ac:dyDescent="0.2">
      <c r="BC31468" s="6"/>
    </row>
    <row r="31469" spans="55:55" hidden="1" x14ac:dyDescent="0.2">
      <c r="BC31469" s="6"/>
    </row>
    <row r="31470" spans="55:55" hidden="1" x14ac:dyDescent="0.2">
      <c r="BC31470" s="6"/>
    </row>
    <row r="31471" spans="55:55" hidden="1" x14ac:dyDescent="0.2">
      <c r="BC31471" s="6"/>
    </row>
    <row r="31472" spans="55:55" hidden="1" x14ac:dyDescent="0.2">
      <c r="BC31472" s="6"/>
    </row>
    <row r="31473" spans="55:55" hidden="1" x14ac:dyDescent="0.2">
      <c r="BC31473" s="6"/>
    </row>
    <row r="31474" spans="55:55" hidden="1" x14ac:dyDescent="0.2">
      <c r="BC31474" s="6"/>
    </row>
    <row r="31475" spans="55:55" hidden="1" x14ac:dyDescent="0.2">
      <c r="BC31475" s="6"/>
    </row>
    <row r="31476" spans="55:55" hidden="1" x14ac:dyDescent="0.2">
      <c r="BC31476" s="6"/>
    </row>
    <row r="31477" spans="55:55" hidden="1" x14ac:dyDescent="0.2">
      <c r="BC31477" s="6"/>
    </row>
    <row r="31478" spans="55:55" hidden="1" x14ac:dyDescent="0.2">
      <c r="BC31478" s="6"/>
    </row>
    <row r="31479" spans="55:55" hidden="1" x14ac:dyDescent="0.2">
      <c r="BC31479" s="6"/>
    </row>
    <row r="31480" spans="55:55" hidden="1" x14ac:dyDescent="0.2">
      <c r="BC31480" s="6"/>
    </row>
    <row r="31481" spans="55:55" hidden="1" x14ac:dyDescent="0.2">
      <c r="BC31481" s="6"/>
    </row>
    <row r="31482" spans="55:55" hidden="1" x14ac:dyDescent="0.2">
      <c r="BC31482" s="6"/>
    </row>
    <row r="31483" spans="55:55" hidden="1" x14ac:dyDescent="0.2">
      <c r="BC31483" s="6"/>
    </row>
    <row r="31484" spans="55:55" hidden="1" x14ac:dyDescent="0.2">
      <c r="BC31484" s="6"/>
    </row>
    <row r="31485" spans="55:55" hidden="1" x14ac:dyDescent="0.2">
      <c r="BC31485" s="6"/>
    </row>
    <row r="31486" spans="55:55" hidden="1" x14ac:dyDescent="0.2">
      <c r="BC31486" s="6"/>
    </row>
    <row r="31487" spans="55:55" hidden="1" x14ac:dyDescent="0.2">
      <c r="BC31487" s="6"/>
    </row>
    <row r="31488" spans="55:55" hidden="1" x14ac:dyDescent="0.2">
      <c r="BC31488" s="6"/>
    </row>
    <row r="31489" spans="55:55" hidden="1" x14ac:dyDescent="0.2">
      <c r="BC31489" s="6"/>
    </row>
    <row r="31490" spans="55:55" hidden="1" x14ac:dyDescent="0.2">
      <c r="BC31490" s="6"/>
    </row>
    <row r="31491" spans="55:55" hidden="1" x14ac:dyDescent="0.2">
      <c r="BC31491" s="6"/>
    </row>
    <row r="31492" spans="55:55" hidden="1" x14ac:dyDescent="0.2">
      <c r="BC31492" s="6"/>
    </row>
    <row r="31493" spans="55:55" hidden="1" x14ac:dyDescent="0.2">
      <c r="BC31493" s="6"/>
    </row>
    <row r="31494" spans="55:55" hidden="1" x14ac:dyDescent="0.2">
      <c r="BC31494" s="6"/>
    </row>
    <row r="31495" spans="55:55" hidden="1" x14ac:dyDescent="0.2">
      <c r="BC31495" s="6"/>
    </row>
    <row r="31496" spans="55:55" hidden="1" x14ac:dyDescent="0.2">
      <c r="BC31496" s="6"/>
    </row>
    <row r="31497" spans="55:55" hidden="1" x14ac:dyDescent="0.2">
      <c r="BC31497" s="6"/>
    </row>
    <row r="31498" spans="55:55" hidden="1" x14ac:dyDescent="0.2">
      <c r="BC31498" s="6"/>
    </row>
    <row r="31499" spans="55:55" hidden="1" x14ac:dyDescent="0.2">
      <c r="BC31499" s="6"/>
    </row>
    <row r="31500" spans="55:55" hidden="1" x14ac:dyDescent="0.2">
      <c r="BC31500" s="6"/>
    </row>
    <row r="31501" spans="55:55" hidden="1" x14ac:dyDescent="0.2">
      <c r="BC31501" s="6"/>
    </row>
    <row r="31502" spans="55:55" hidden="1" x14ac:dyDescent="0.2">
      <c r="BC31502" s="6"/>
    </row>
    <row r="31503" spans="55:55" hidden="1" x14ac:dyDescent="0.2">
      <c r="BC31503" s="6"/>
    </row>
    <row r="31504" spans="55:55" hidden="1" x14ac:dyDescent="0.2">
      <c r="BC31504" s="6"/>
    </row>
    <row r="31505" spans="55:55" hidden="1" x14ac:dyDescent="0.2">
      <c r="BC31505" s="6"/>
    </row>
    <row r="31506" spans="55:55" hidden="1" x14ac:dyDescent="0.2">
      <c r="BC31506" s="6"/>
    </row>
    <row r="31507" spans="55:55" hidden="1" x14ac:dyDescent="0.2">
      <c r="BC31507" s="6"/>
    </row>
    <row r="31508" spans="55:55" hidden="1" x14ac:dyDescent="0.2">
      <c r="BC31508" s="6"/>
    </row>
    <row r="31509" spans="55:55" hidden="1" x14ac:dyDescent="0.2">
      <c r="BC31509" s="6"/>
    </row>
    <row r="31510" spans="55:55" hidden="1" x14ac:dyDescent="0.2">
      <c r="BC31510" s="6"/>
    </row>
    <row r="31511" spans="55:55" hidden="1" x14ac:dyDescent="0.2">
      <c r="BC31511" s="6"/>
    </row>
    <row r="31512" spans="55:55" hidden="1" x14ac:dyDescent="0.2">
      <c r="BC31512" s="6"/>
    </row>
    <row r="31513" spans="55:55" hidden="1" x14ac:dyDescent="0.2">
      <c r="BC31513" s="6"/>
    </row>
    <row r="31514" spans="55:55" hidden="1" x14ac:dyDescent="0.2">
      <c r="BC31514" s="6"/>
    </row>
    <row r="31515" spans="55:55" hidden="1" x14ac:dyDescent="0.2">
      <c r="BC31515" s="6"/>
    </row>
    <row r="31516" spans="55:55" hidden="1" x14ac:dyDescent="0.2">
      <c r="BC31516" s="6"/>
    </row>
    <row r="31517" spans="55:55" hidden="1" x14ac:dyDescent="0.2">
      <c r="BC31517" s="6"/>
    </row>
    <row r="31518" spans="55:55" hidden="1" x14ac:dyDescent="0.2">
      <c r="BC31518" s="6"/>
    </row>
    <row r="31519" spans="55:55" hidden="1" x14ac:dyDescent="0.2">
      <c r="BC31519" s="6"/>
    </row>
    <row r="31520" spans="55:55" hidden="1" x14ac:dyDescent="0.2">
      <c r="BC31520" s="6"/>
    </row>
    <row r="31521" spans="55:55" hidden="1" x14ac:dyDescent="0.2">
      <c r="BC31521" s="6"/>
    </row>
    <row r="31522" spans="55:55" hidden="1" x14ac:dyDescent="0.2">
      <c r="BC31522" s="6"/>
    </row>
    <row r="31523" spans="55:55" hidden="1" x14ac:dyDescent="0.2">
      <c r="BC31523" s="6"/>
    </row>
    <row r="31524" spans="55:55" hidden="1" x14ac:dyDescent="0.2">
      <c r="BC31524" s="6"/>
    </row>
    <row r="31525" spans="55:55" hidden="1" x14ac:dyDescent="0.2">
      <c r="BC31525" s="6"/>
    </row>
    <row r="31526" spans="55:55" hidden="1" x14ac:dyDescent="0.2">
      <c r="BC31526" s="6"/>
    </row>
    <row r="31527" spans="55:55" hidden="1" x14ac:dyDescent="0.2">
      <c r="BC31527" s="6"/>
    </row>
    <row r="31528" spans="55:55" hidden="1" x14ac:dyDescent="0.2">
      <c r="BC31528" s="6"/>
    </row>
    <row r="31529" spans="55:55" hidden="1" x14ac:dyDescent="0.2">
      <c r="BC31529" s="6"/>
    </row>
    <row r="31530" spans="55:55" hidden="1" x14ac:dyDescent="0.2">
      <c r="BC31530" s="6"/>
    </row>
    <row r="31531" spans="55:55" hidden="1" x14ac:dyDescent="0.2">
      <c r="BC31531" s="6"/>
    </row>
    <row r="31532" spans="55:55" hidden="1" x14ac:dyDescent="0.2">
      <c r="BC31532" s="6"/>
    </row>
    <row r="31533" spans="55:55" hidden="1" x14ac:dyDescent="0.2">
      <c r="BC31533" s="6"/>
    </row>
    <row r="31534" spans="55:55" hidden="1" x14ac:dyDescent="0.2">
      <c r="BC31534" s="6"/>
    </row>
    <row r="31535" spans="55:55" hidden="1" x14ac:dyDescent="0.2">
      <c r="BC31535" s="6"/>
    </row>
    <row r="31536" spans="55:55" hidden="1" x14ac:dyDescent="0.2">
      <c r="BC31536" s="6"/>
    </row>
    <row r="31537" spans="55:55" hidden="1" x14ac:dyDescent="0.2">
      <c r="BC31537" s="6"/>
    </row>
    <row r="31538" spans="55:55" hidden="1" x14ac:dyDescent="0.2">
      <c r="BC31538" s="6"/>
    </row>
    <row r="31539" spans="55:55" hidden="1" x14ac:dyDescent="0.2">
      <c r="BC31539" s="6"/>
    </row>
    <row r="31540" spans="55:55" hidden="1" x14ac:dyDescent="0.2">
      <c r="BC31540" s="6"/>
    </row>
    <row r="31541" spans="55:55" hidden="1" x14ac:dyDescent="0.2">
      <c r="BC31541" s="6"/>
    </row>
    <row r="31542" spans="55:55" hidden="1" x14ac:dyDescent="0.2">
      <c r="BC31542" s="6"/>
    </row>
    <row r="31543" spans="55:55" hidden="1" x14ac:dyDescent="0.2">
      <c r="BC31543" s="6"/>
    </row>
    <row r="31544" spans="55:55" hidden="1" x14ac:dyDescent="0.2">
      <c r="BC31544" s="6"/>
    </row>
    <row r="31545" spans="55:55" hidden="1" x14ac:dyDescent="0.2">
      <c r="BC31545" s="6"/>
    </row>
    <row r="31546" spans="55:55" hidden="1" x14ac:dyDescent="0.2">
      <c r="BC31546" s="6"/>
    </row>
    <row r="31547" spans="55:55" hidden="1" x14ac:dyDescent="0.2">
      <c r="BC31547" s="6"/>
    </row>
    <row r="31548" spans="55:55" hidden="1" x14ac:dyDescent="0.2">
      <c r="BC31548" s="6"/>
    </row>
    <row r="31549" spans="55:55" hidden="1" x14ac:dyDescent="0.2">
      <c r="BC31549" s="6"/>
    </row>
    <row r="31550" spans="55:55" hidden="1" x14ac:dyDescent="0.2">
      <c r="BC31550" s="6"/>
    </row>
    <row r="31551" spans="55:55" hidden="1" x14ac:dyDescent="0.2">
      <c r="BC31551" s="6"/>
    </row>
    <row r="31552" spans="55:55" hidden="1" x14ac:dyDescent="0.2">
      <c r="BC31552" s="6"/>
    </row>
    <row r="31553" spans="55:55" hidden="1" x14ac:dyDescent="0.2">
      <c r="BC31553" s="6"/>
    </row>
    <row r="31554" spans="55:55" hidden="1" x14ac:dyDescent="0.2">
      <c r="BC31554" s="6"/>
    </row>
    <row r="31555" spans="55:55" hidden="1" x14ac:dyDescent="0.2">
      <c r="BC31555" s="6"/>
    </row>
    <row r="31556" spans="55:55" hidden="1" x14ac:dyDescent="0.2">
      <c r="BC31556" s="6"/>
    </row>
    <row r="31557" spans="55:55" hidden="1" x14ac:dyDescent="0.2">
      <c r="BC31557" s="6"/>
    </row>
    <row r="31558" spans="55:55" hidden="1" x14ac:dyDescent="0.2">
      <c r="BC31558" s="6"/>
    </row>
    <row r="31559" spans="55:55" hidden="1" x14ac:dyDescent="0.2">
      <c r="BC31559" s="6"/>
    </row>
    <row r="31560" spans="55:55" hidden="1" x14ac:dyDescent="0.2">
      <c r="BC31560" s="6"/>
    </row>
    <row r="31561" spans="55:55" hidden="1" x14ac:dyDescent="0.2">
      <c r="BC31561" s="6"/>
    </row>
    <row r="31562" spans="55:55" hidden="1" x14ac:dyDescent="0.2">
      <c r="BC31562" s="6"/>
    </row>
    <row r="31563" spans="55:55" hidden="1" x14ac:dyDescent="0.2">
      <c r="BC31563" s="6"/>
    </row>
    <row r="31564" spans="55:55" hidden="1" x14ac:dyDescent="0.2">
      <c r="BC31564" s="6"/>
    </row>
    <row r="31565" spans="55:55" hidden="1" x14ac:dyDescent="0.2">
      <c r="BC31565" s="6"/>
    </row>
    <row r="31566" spans="55:55" hidden="1" x14ac:dyDescent="0.2">
      <c r="BC31566" s="6"/>
    </row>
    <row r="31567" spans="55:55" hidden="1" x14ac:dyDescent="0.2">
      <c r="BC31567" s="6"/>
    </row>
    <row r="31568" spans="55:55" hidden="1" x14ac:dyDescent="0.2">
      <c r="BC31568" s="6"/>
    </row>
    <row r="31569" spans="55:55" hidden="1" x14ac:dyDescent="0.2">
      <c r="BC31569" s="6"/>
    </row>
    <row r="31570" spans="55:55" hidden="1" x14ac:dyDescent="0.2">
      <c r="BC31570" s="6"/>
    </row>
    <row r="31571" spans="55:55" hidden="1" x14ac:dyDescent="0.2">
      <c r="BC31571" s="6"/>
    </row>
    <row r="31572" spans="55:55" hidden="1" x14ac:dyDescent="0.2">
      <c r="BC31572" s="6"/>
    </row>
    <row r="31573" spans="55:55" hidden="1" x14ac:dyDescent="0.2">
      <c r="BC31573" s="6"/>
    </row>
    <row r="31574" spans="55:55" hidden="1" x14ac:dyDescent="0.2">
      <c r="BC31574" s="6"/>
    </row>
    <row r="31575" spans="55:55" hidden="1" x14ac:dyDescent="0.2">
      <c r="BC31575" s="6"/>
    </row>
    <row r="31576" spans="55:55" hidden="1" x14ac:dyDescent="0.2">
      <c r="BC31576" s="6"/>
    </row>
    <row r="31577" spans="55:55" hidden="1" x14ac:dyDescent="0.2">
      <c r="BC31577" s="6"/>
    </row>
    <row r="31578" spans="55:55" hidden="1" x14ac:dyDescent="0.2">
      <c r="BC31578" s="6"/>
    </row>
    <row r="31579" spans="55:55" hidden="1" x14ac:dyDescent="0.2">
      <c r="BC31579" s="6"/>
    </row>
    <row r="31580" spans="55:55" hidden="1" x14ac:dyDescent="0.2">
      <c r="BC31580" s="6"/>
    </row>
    <row r="31581" spans="55:55" hidden="1" x14ac:dyDescent="0.2">
      <c r="BC31581" s="6"/>
    </row>
    <row r="31582" spans="55:55" hidden="1" x14ac:dyDescent="0.2">
      <c r="BC31582" s="6"/>
    </row>
    <row r="31583" spans="55:55" hidden="1" x14ac:dyDescent="0.2">
      <c r="BC31583" s="6"/>
    </row>
    <row r="31584" spans="55:55" hidden="1" x14ac:dyDescent="0.2">
      <c r="BC31584" s="6"/>
    </row>
    <row r="31585" spans="55:55" hidden="1" x14ac:dyDescent="0.2">
      <c r="BC31585" s="6"/>
    </row>
    <row r="31586" spans="55:55" hidden="1" x14ac:dyDescent="0.2">
      <c r="BC31586" s="6"/>
    </row>
    <row r="31587" spans="55:55" hidden="1" x14ac:dyDescent="0.2">
      <c r="BC31587" s="6"/>
    </row>
    <row r="31588" spans="55:55" hidden="1" x14ac:dyDescent="0.2">
      <c r="BC31588" s="6"/>
    </row>
    <row r="31589" spans="55:55" hidden="1" x14ac:dyDescent="0.2">
      <c r="BC31589" s="6"/>
    </row>
    <row r="31590" spans="55:55" hidden="1" x14ac:dyDescent="0.2">
      <c r="BC31590" s="6"/>
    </row>
    <row r="31591" spans="55:55" hidden="1" x14ac:dyDescent="0.2">
      <c r="BC31591" s="6"/>
    </row>
    <row r="31592" spans="55:55" hidden="1" x14ac:dyDescent="0.2">
      <c r="BC31592" s="6"/>
    </row>
    <row r="31593" spans="55:55" hidden="1" x14ac:dyDescent="0.2">
      <c r="BC31593" s="6"/>
    </row>
    <row r="31594" spans="55:55" hidden="1" x14ac:dyDescent="0.2">
      <c r="BC31594" s="6"/>
    </row>
    <row r="31595" spans="55:55" hidden="1" x14ac:dyDescent="0.2">
      <c r="BC31595" s="6"/>
    </row>
    <row r="31596" spans="55:55" hidden="1" x14ac:dyDescent="0.2">
      <c r="BC31596" s="6"/>
    </row>
    <row r="31597" spans="55:55" hidden="1" x14ac:dyDescent="0.2">
      <c r="BC31597" s="6"/>
    </row>
    <row r="31598" spans="55:55" hidden="1" x14ac:dyDescent="0.2">
      <c r="BC31598" s="6"/>
    </row>
    <row r="31599" spans="55:55" hidden="1" x14ac:dyDescent="0.2">
      <c r="BC31599" s="6"/>
    </row>
    <row r="31600" spans="55:55" hidden="1" x14ac:dyDescent="0.2">
      <c r="BC31600" s="6"/>
    </row>
    <row r="31601" spans="55:55" hidden="1" x14ac:dyDescent="0.2">
      <c r="BC31601" s="6"/>
    </row>
    <row r="31602" spans="55:55" hidden="1" x14ac:dyDescent="0.2">
      <c r="BC31602" s="6"/>
    </row>
    <row r="31603" spans="55:55" hidden="1" x14ac:dyDescent="0.2">
      <c r="BC31603" s="6"/>
    </row>
    <row r="31604" spans="55:55" hidden="1" x14ac:dyDescent="0.2">
      <c r="BC31604" s="6"/>
    </row>
    <row r="31605" spans="55:55" hidden="1" x14ac:dyDescent="0.2">
      <c r="BC31605" s="6"/>
    </row>
    <row r="31606" spans="55:55" hidden="1" x14ac:dyDescent="0.2">
      <c r="BC31606" s="6"/>
    </row>
    <row r="31607" spans="55:55" hidden="1" x14ac:dyDescent="0.2">
      <c r="BC31607" s="6"/>
    </row>
    <row r="31608" spans="55:55" hidden="1" x14ac:dyDescent="0.2">
      <c r="BC31608" s="6"/>
    </row>
    <row r="31609" spans="55:55" hidden="1" x14ac:dyDescent="0.2">
      <c r="BC31609" s="6"/>
    </row>
    <row r="31610" spans="55:55" hidden="1" x14ac:dyDescent="0.2">
      <c r="BC31610" s="6"/>
    </row>
    <row r="31611" spans="55:55" hidden="1" x14ac:dyDescent="0.2">
      <c r="BC31611" s="6"/>
    </row>
    <row r="31612" spans="55:55" hidden="1" x14ac:dyDescent="0.2">
      <c r="BC31612" s="6"/>
    </row>
    <row r="31613" spans="55:55" hidden="1" x14ac:dyDescent="0.2">
      <c r="BC31613" s="6"/>
    </row>
    <row r="31614" spans="55:55" hidden="1" x14ac:dyDescent="0.2">
      <c r="BC31614" s="6"/>
    </row>
    <row r="31615" spans="55:55" hidden="1" x14ac:dyDescent="0.2">
      <c r="BC31615" s="6"/>
    </row>
    <row r="31616" spans="55:55" hidden="1" x14ac:dyDescent="0.2">
      <c r="BC31616" s="6"/>
    </row>
    <row r="31617" spans="55:55" hidden="1" x14ac:dyDescent="0.2">
      <c r="BC31617" s="6"/>
    </row>
    <row r="31618" spans="55:55" hidden="1" x14ac:dyDescent="0.2">
      <c r="BC31618" s="6"/>
    </row>
    <row r="31619" spans="55:55" hidden="1" x14ac:dyDescent="0.2">
      <c r="BC31619" s="6"/>
    </row>
    <row r="31620" spans="55:55" hidden="1" x14ac:dyDescent="0.2">
      <c r="BC31620" s="6"/>
    </row>
    <row r="31621" spans="55:55" hidden="1" x14ac:dyDescent="0.2">
      <c r="BC31621" s="6"/>
    </row>
    <row r="31622" spans="55:55" hidden="1" x14ac:dyDescent="0.2">
      <c r="BC31622" s="6"/>
    </row>
    <row r="31623" spans="55:55" hidden="1" x14ac:dyDescent="0.2">
      <c r="BC31623" s="6"/>
    </row>
    <row r="31624" spans="55:55" hidden="1" x14ac:dyDescent="0.2">
      <c r="BC31624" s="6"/>
    </row>
    <row r="31625" spans="55:55" hidden="1" x14ac:dyDescent="0.2">
      <c r="BC31625" s="6"/>
    </row>
    <row r="31626" spans="55:55" hidden="1" x14ac:dyDescent="0.2">
      <c r="BC31626" s="6"/>
    </row>
    <row r="31627" spans="55:55" hidden="1" x14ac:dyDescent="0.2">
      <c r="BC31627" s="6"/>
    </row>
    <row r="31628" spans="55:55" hidden="1" x14ac:dyDescent="0.2">
      <c r="BC31628" s="6"/>
    </row>
    <row r="31629" spans="55:55" hidden="1" x14ac:dyDescent="0.2">
      <c r="BC31629" s="6"/>
    </row>
    <row r="31630" spans="55:55" hidden="1" x14ac:dyDescent="0.2">
      <c r="BC31630" s="6"/>
    </row>
    <row r="31631" spans="55:55" hidden="1" x14ac:dyDescent="0.2">
      <c r="BC31631" s="6"/>
    </row>
    <row r="31632" spans="55:55" hidden="1" x14ac:dyDescent="0.2">
      <c r="BC31632" s="6"/>
    </row>
    <row r="31633" spans="55:55" hidden="1" x14ac:dyDescent="0.2">
      <c r="BC31633" s="6"/>
    </row>
    <row r="31634" spans="55:55" hidden="1" x14ac:dyDescent="0.2">
      <c r="BC31634" s="6"/>
    </row>
    <row r="31635" spans="55:55" hidden="1" x14ac:dyDescent="0.2">
      <c r="BC31635" s="6"/>
    </row>
    <row r="31636" spans="55:55" hidden="1" x14ac:dyDescent="0.2">
      <c r="BC31636" s="6"/>
    </row>
    <row r="31637" spans="55:55" hidden="1" x14ac:dyDescent="0.2">
      <c r="BC31637" s="6"/>
    </row>
    <row r="31638" spans="55:55" hidden="1" x14ac:dyDescent="0.2">
      <c r="BC31638" s="6"/>
    </row>
    <row r="31639" spans="55:55" hidden="1" x14ac:dyDescent="0.2">
      <c r="BC31639" s="6"/>
    </row>
    <row r="31640" spans="55:55" hidden="1" x14ac:dyDescent="0.2">
      <c r="BC31640" s="6"/>
    </row>
    <row r="31641" spans="55:55" hidden="1" x14ac:dyDescent="0.2">
      <c r="BC31641" s="6"/>
    </row>
    <row r="31642" spans="55:55" hidden="1" x14ac:dyDescent="0.2">
      <c r="BC31642" s="6"/>
    </row>
    <row r="31643" spans="55:55" hidden="1" x14ac:dyDescent="0.2">
      <c r="BC31643" s="6"/>
    </row>
    <row r="31644" spans="55:55" hidden="1" x14ac:dyDescent="0.2">
      <c r="BC31644" s="6"/>
    </row>
    <row r="31645" spans="55:55" hidden="1" x14ac:dyDescent="0.2">
      <c r="BC31645" s="6"/>
    </row>
    <row r="31646" spans="55:55" hidden="1" x14ac:dyDescent="0.2">
      <c r="BC31646" s="6"/>
    </row>
    <row r="31647" spans="55:55" hidden="1" x14ac:dyDescent="0.2">
      <c r="BC31647" s="6"/>
    </row>
    <row r="31648" spans="55:55" hidden="1" x14ac:dyDescent="0.2">
      <c r="BC31648" s="6"/>
    </row>
    <row r="31649" spans="55:55" hidden="1" x14ac:dyDescent="0.2">
      <c r="BC31649" s="6"/>
    </row>
    <row r="31650" spans="55:55" hidden="1" x14ac:dyDescent="0.2">
      <c r="BC31650" s="6"/>
    </row>
    <row r="31651" spans="55:55" hidden="1" x14ac:dyDescent="0.2">
      <c r="BC31651" s="6"/>
    </row>
    <row r="31652" spans="55:55" hidden="1" x14ac:dyDescent="0.2">
      <c r="BC31652" s="6"/>
    </row>
    <row r="31653" spans="55:55" hidden="1" x14ac:dyDescent="0.2">
      <c r="BC31653" s="6"/>
    </row>
    <row r="31654" spans="55:55" hidden="1" x14ac:dyDescent="0.2">
      <c r="BC31654" s="6"/>
    </row>
    <row r="31655" spans="55:55" hidden="1" x14ac:dyDescent="0.2">
      <c r="BC31655" s="6"/>
    </row>
    <row r="31656" spans="55:55" hidden="1" x14ac:dyDescent="0.2">
      <c r="BC31656" s="6"/>
    </row>
    <row r="31657" spans="55:55" hidden="1" x14ac:dyDescent="0.2">
      <c r="BC31657" s="6"/>
    </row>
    <row r="31658" spans="55:55" hidden="1" x14ac:dyDescent="0.2">
      <c r="BC31658" s="6"/>
    </row>
    <row r="31659" spans="55:55" hidden="1" x14ac:dyDescent="0.2">
      <c r="BC31659" s="6"/>
    </row>
    <row r="31660" spans="55:55" hidden="1" x14ac:dyDescent="0.2">
      <c r="BC31660" s="6"/>
    </row>
    <row r="31661" spans="55:55" hidden="1" x14ac:dyDescent="0.2">
      <c r="BC31661" s="6"/>
    </row>
    <row r="31662" spans="55:55" hidden="1" x14ac:dyDescent="0.2">
      <c r="BC31662" s="6"/>
    </row>
    <row r="31663" spans="55:55" hidden="1" x14ac:dyDescent="0.2">
      <c r="BC31663" s="6"/>
    </row>
    <row r="31664" spans="55:55" hidden="1" x14ac:dyDescent="0.2">
      <c r="BC31664" s="6"/>
    </row>
    <row r="31665" spans="55:55" hidden="1" x14ac:dyDescent="0.2">
      <c r="BC31665" s="6"/>
    </row>
    <row r="31666" spans="55:55" hidden="1" x14ac:dyDescent="0.2">
      <c r="BC31666" s="6"/>
    </row>
    <row r="31667" spans="55:55" hidden="1" x14ac:dyDescent="0.2">
      <c r="BC31667" s="6"/>
    </row>
    <row r="31668" spans="55:55" hidden="1" x14ac:dyDescent="0.2">
      <c r="BC31668" s="6"/>
    </row>
    <row r="31669" spans="55:55" hidden="1" x14ac:dyDescent="0.2">
      <c r="BC31669" s="6"/>
    </row>
    <row r="31670" spans="55:55" hidden="1" x14ac:dyDescent="0.2">
      <c r="BC31670" s="6"/>
    </row>
    <row r="31671" spans="55:55" hidden="1" x14ac:dyDescent="0.2">
      <c r="BC31671" s="6"/>
    </row>
    <row r="31672" spans="55:55" hidden="1" x14ac:dyDescent="0.2">
      <c r="BC31672" s="6"/>
    </row>
    <row r="31673" spans="55:55" hidden="1" x14ac:dyDescent="0.2">
      <c r="BC31673" s="6"/>
    </row>
    <row r="31674" spans="55:55" hidden="1" x14ac:dyDescent="0.2">
      <c r="BC31674" s="6"/>
    </row>
    <row r="31675" spans="55:55" hidden="1" x14ac:dyDescent="0.2">
      <c r="BC31675" s="6"/>
    </row>
    <row r="31676" spans="55:55" hidden="1" x14ac:dyDescent="0.2">
      <c r="BC31676" s="6"/>
    </row>
    <row r="31677" spans="55:55" hidden="1" x14ac:dyDescent="0.2">
      <c r="BC31677" s="6"/>
    </row>
    <row r="31678" spans="55:55" hidden="1" x14ac:dyDescent="0.2">
      <c r="BC31678" s="6"/>
    </row>
    <row r="31679" spans="55:55" hidden="1" x14ac:dyDescent="0.2">
      <c r="BC31679" s="6"/>
    </row>
    <row r="31680" spans="55:55" hidden="1" x14ac:dyDescent="0.2">
      <c r="BC31680" s="6"/>
    </row>
    <row r="31681" spans="55:55" hidden="1" x14ac:dyDescent="0.2">
      <c r="BC31681" s="6"/>
    </row>
    <row r="31682" spans="55:55" hidden="1" x14ac:dyDescent="0.2">
      <c r="BC31682" s="6"/>
    </row>
    <row r="31683" spans="55:55" hidden="1" x14ac:dyDescent="0.2">
      <c r="BC31683" s="6"/>
    </row>
    <row r="31684" spans="55:55" hidden="1" x14ac:dyDescent="0.2">
      <c r="BC31684" s="6"/>
    </row>
    <row r="31685" spans="55:55" hidden="1" x14ac:dyDescent="0.2">
      <c r="BC31685" s="6"/>
    </row>
    <row r="31686" spans="55:55" hidden="1" x14ac:dyDescent="0.2">
      <c r="BC31686" s="6"/>
    </row>
    <row r="31687" spans="55:55" hidden="1" x14ac:dyDescent="0.2">
      <c r="BC31687" s="6"/>
    </row>
    <row r="31688" spans="55:55" hidden="1" x14ac:dyDescent="0.2">
      <c r="BC31688" s="6"/>
    </row>
    <row r="31689" spans="55:55" hidden="1" x14ac:dyDescent="0.2">
      <c r="BC31689" s="6"/>
    </row>
    <row r="31690" spans="55:55" hidden="1" x14ac:dyDescent="0.2">
      <c r="BC31690" s="6"/>
    </row>
    <row r="31691" spans="55:55" hidden="1" x14ac:dyDescent="0.2">
      <c r="BC31691" s="6"/>
    </row>
    <row r="31692" spans="55:55" hidden="1" x14ac:dyDescent="0.2">
      <c r="BC31692" s="6"/>
    </row>
    <row r="31693" spans="55:55" hidden="1" x14ac:dyDescent="0.2">
      <c r="BC31693" s="6"/>
    </row>
    <row r="31694" spans="55:55" hidden="1" x14ac:dyDescent="0.2">
      <c r="BC31694" s="6"/>
    </row>
    <row r="31695" spans="55:55" hidden="1" x14ac:dyDescent="0.2">
      <c r="BC31695" s="6"/>
    </row>
    <row r="31696" spans="55:55" hidden="1" x14ac:dyDescent="0.2">
      <c r="BC31696" s="6"/>
    </row>
    <row r="31697" spans="55:55" hidden="1" x14ac:dyDescent="0.2">
      <c r="BC31697" s="6"/>
    </row>
    <row r="31698" spans="55:55" hidden="1" x14ac:dyDescent="0.2">
      <c r="BC31698" s="6"/>
    </row>
    <row r="31699" spans="55:55" hidden="1" x14ac:dyDescent="0.2">
      <c r="BC31699" s="6"/>
    </row>
    <row r="31700" spans="55:55" hidden="1" x14ac:dyDescent="0.2">
      <c r="BC31700" s="6"/>
    </row>
    <row r="31701" spans="55:55" hidden="1" x14ac:dyDescent="0.2">
      <c r="BC31701" s="6"/>
    </row>
    <row r="31702" spans="55:55" hidden="1" x14ac:dyDescent="0.2">
      <c r="BC31702" s="6"/>
    </row>
    <row r="31703" spans="55:55" hidden="1" x14ac:dyDescent="0.2">
      <c r="BC31703" s="6"/>
    </row>
    <row r="31704" spans="55:55" hidden="1" x14ac:dyDescent="0.2">
      <c r="BC31704" s="6"/>
    </row>
    <row r="31705" spans="55:55" hidden="1" x14ac:dyDescent="0.2">
      <c r="BC31705" s="6"/>
    </row>
    <row r="31706" spans="55:55" hidden="1" x14ac:dyDescent="0.2">
      <c r="BC31706" s="6"/>
    </row>
    <row r="31707" spans="55:55" hidden="1" x14ac:dyDescent="0.2">
      <c r="BC31707" s="6"/>
    </row>
    <row r="31708" spans="55:55" hidden="1" x14ac:dyDescent="0.2">
      <c r="BC31708" s="6"/>
    </row>
    <row r="31709" spans="55:55" hidden="1" x14ac:dyDescent="0.2">
      <c r="BC31709" s="6"/>
    </row>
    <row r="31710" spans="55:55" hidden="1" x14ac:dyDescent="0.2">
      <c r="BC31710" s="6"/>
    </row>
    <row r="31711" spans="55:55" hidden="1" x14ac:dyDescent="0.2">
      <c r="BC31711" s="6"/>
    </row>
    <row r="31712" spans="55:55" hidden="1" x14ac:dyDescent="0.2">
      <c r="BC31712" s="6"/>
    </row>
    <row r="31713" spans="55:55" hidden="1" x14ac:dyDescent="0.2">
      <c r="BC31713" s="6"/>
    </row>
    <row r="31714" spans="55:55" hidden="1" x14ac:dyDescent="0.2">
      <c r="BC31714" s="6"/>
    </row>
    <row r="31715" spans="55:55" hidden="1" x14ac:dyDescent="0.2">
      <c r="BC31715" s="6"/>
    </row>
    <row r="31716" spans="55:55" hidden="1" x14ac:dyDescent="0.2">
      <c r="BC31716" s="6"/>
    </row>
    <row r="31717" spans="55:55" hidden="1" x14ac:dyDescent="0.2">
      <c r="BC31717" s="6"/>
    </row>
    <row r="31718" spans="55:55" hidden="1" x14ac:dyDescent="0.2">
      <c r="BC31718" s="6"/>
    </row>
    <row r="31719" spans="55:55" hidden="1" x14ac:dyDescent="0.2">
      <c r="BC31719" s="6"/>
    </row>
    <row r="31720" spans="55:55" hidden="1" x14ac:dyDescent="0.2">
      <c r="BC31720" s="6"/>
    </row>
    <row r="31721" spans="55:55" hidden="1" x14ac:dyDescent="0.2">
      <c r="BC31721" s="6"/>
    </row>
    <row r="31722" spans="55:55" hidden="1" x14ac:dyDescent="0.2">
      <c r="BC31722" s="6"/>
    </row>
    <row r="31723" spans="55:55" hidden="1" x14ac:dyDescent="0.2">
      <c r="BC31723" s="6"/>
    </row>
    <row r="31724" spans="55:55" hidden="1" x14ac:dyDescent="0.2">
      <c r="BC31724" s="6"/>
    </row>
    <row r="31725" spans="55:55" hidden="1" x14ac:dyDescent="0.2">
      <c r="BC31725" s="6"/>
    </row>
    <row r="31726" spans="55:55" hidden="1" x14ac:dyDescent="0.2">
      <c r="BC31726" s="6"/>
    </row>
    <row r="31727" spans="55:55" hidden="1" x14ac:dyDescent="0.2">
      <c r="BC31727" s="6"/>
    </row>
    <row r="31728" spans="55:55" hidden="1" x14ac:dyDescent="0.2">
      <c r="BC31728" s="6"/>
    </row>
    <row r="31729" spans="55:55" hidden="1" x14ac:dyDescent="0.2">
      <c r="BC31729" s="6"/>
    </row>
    <row r="31730" spans="55:55" hidden="1" x14ac:dyDescent="0.2">
      <c r="BC31730" s="6"/>
    </row>
    <row r="31731" spans="55:55" hidden="1" x14ac:dyDescent="0.2">
      <c r="BC31731" s="6"/>
    </row>
    <row r="31732" spans="55:55" hidden="1" x14ac:dyDescent="0.2">
      <c r="BC31732" s="6"/>
    </row>
    <row r="31733" spans="55:55" hidden="1" x14ac:dyDescent="0.2">
      <c r="BC31733" s="6"/>
    </row>
    <row r="31734" spans="55:55" hidden="1" x14ac:dyDescent="0.2">
      <c r="BC31734" s="6"/>
    </row>
    <row r="31735" spans="55:55" hidden="1" x14ac:dyDescent="0.2">
      <c r="BC31735" s="6"/>
    </row>
    <row r="31736" spans="55:55" hidden="1" x14ac:dyDescent="0.2">
      <c r="BC31736" s="6"/>
    </row>
    <row r="31737" spans="55:55" hidden="1" x14ac:dyDescent="0.2">
      <c r="BC31737" s="6"/>
    </row>
    <row r="31738" spans="55:55" hidden="1" x14ac:dyDescent="0.2">
      <c r="BC31738" s="6"/>
    </row>
    <row r="31739" spans="55:55" hidden="1" x14ac:dyDescent="0.2">
      <c r="BC31739" s="6"/>
    </row>
    <row r="31740" spans="55:55" hidden="1" x14ac:dyDescent="0.2">
      <c r="BC31740" s="6"/>
    </row>
    <row r="31741" spans="55:55" hidden="1" x14ac:dyDescent="0.2">
      <c r="BC31741" s="6"/>
    </row>
    <row r="31742" spans="55:55" hidden="1" x14ac:dyDescent="0.2">
      <c r="BC31742" s="6"/>
    </row>
    <row r="31743" spans="55:55" hidden="1" x14ac:dyDescent="0.2">
      <c r="BC31743" s="6"/>
    </row>
    <row r="31744" spans="55:55" hidden="1" x14ac:dyDescent="0.2">
      <c r="BC31744" s="6"/>
    </row>
    <row r="31745" spans="55:55" hidden="1" x14ac:dyDescent="0.2">
      <c r="BC31745" s="6"/>
    </row>
    <row r="31746" spans="55:55" hidden="1" x14ac:dyDescent="0.2">
      <c r="BC31746" s="6"/>
    </row>
    <row r="31747" spans="55:55" hidden="1" x14ac:dyDescent="0.2">
      <c r="BC31747" s="6"/>
    </row>
    <row r="31748" spans="55:55" hidden="1" x14ac:dyDescent="0.2">
      <c r="BC31748" s="6"/>
    </row>
    <row r="31749" spans="55:55" hidden="1" x14ac:dyDescent="0.2">
      <c r="BC31749" s="6"/>
    </row>
    <row r="31750" spans="55:55" hidden="1" x14ac:dyDescent="0.2">
      <c r="BC31750" s="6"/>
    </row>
    <row r="31751" spans="55:55" hidden="1" x14ac:dyDescent="0.2">
      <c r="BC31751" s="6"/>
    </row>
    <row r="31752" spans="55:55" hidden="1" x14ac:dyDescent="0.2">
      <c r="BC31752" s="6"/>
    </row>
    <row r="31753" spans="55:55" hidden="1" x14ac:dyDescent="0.2">
      <c r="BC31753" s="6"/>
    </row>
    <row r="31754" spans="55:55" hidden="1" x14ac:dyDescent="0.2">
      <c r="BC31754" s="6"/>
    </row>
    <row r="31755" spans="55:55" hidden="1" x14ac:dyDescent="0.2">
      <c r="BC31755" s="6"/>
    </row>
    <row r="31756" spans="55:55" hidden="1" x14ac:dyDescent="0.2">
      <c r="BC31756" s="6"/>
    </row>
    <row r="31757" spans="55:55" hidden="1" x14ac:dyDescent="0.2">
      <c r="BC31757" s="6"/>
    </row>
    <row r="31758" spans="55:55" hidden="1" x14ac:dyDescent="0.2">
      <c r="BC31758" s="6"/>
    </row>
    <row r="31759" spans="55:55" hidden="1" x14ac:dyDescent="0.2">
      <c r="BC31759" s="6"/>
    </row>
    <row r="31760" spans="55:55" hidden="1" x14ac:dyDescent="0.2">
      <c r="BC31760" s="6"/>
    </row>
    <row r="31761" spans="55:55" hidden="1" x14ac:dyDescent="0.2">
      <c r="BC31761" s="6"/>
    </row>
    <row r="31762" spans="55:55" hidden="1" x14ac:dyDescent="0.2">
      <c r="BC31762" s="6"/>
    </row>
    <row r="31763" spans="55:55" hidden="1" x14ac:dyDescent="0.2">
      <c r="BC31763" s="6"/>
    </row>
    <row r="31764" spans="55:55" hidden="1" x14ac:dyDescent="0.2">
      <c r="BC31764" s="6"/>
    </row>
    <row r="31765" spans="55:55" hidden="1" x14ac:dyDescent="0.2">
      <c r="BC31765" s="6"/>
    </row>
    <row r="31766" spans="55:55" hidden="1" x14ac:dyDescent="0.2">
      <c r="BC31766" s="6"/>
    </row>
    <row r="31767" spans="55:55" hidden="1" x14ac:dyDescent="0.2">
      <c r="BC31767" s="6"/>
    </row>
    <row r="31768" spans="55:55" hidden="1" x14ac:dyDescent="0.2">
      <c r="BC31768" s="6"/>
    </row>
    <row r="31769" spans="55:55" hidden="1" x14ac:dyDescent="0.2">
      <c r="BC31769" s="6"/>
    </row>
    <row r="31770" spans="55:55" hidden="1" x14ac:dyDescent="0.2">
      <c r="BC31770" s="6"/>
    </row>
    <row r="31771" spans="55:55" hidden="1" x14ac:dyDescent="0.2">
      <c r="BC31771" s="6"/>
    </row>
    <row r="31772" spans="55:55" hidden="1" x14ac:dyDescent="0.2">
      <c r="BC31772" s="6"/>
    </row>
    <row r="31773" spans="55:55" hidden="1" x14ac:dyDescent="0.2">
      <c r="BC31773" s="6"/>
    </row>
    <row r="31774" spans="55:55" hidden="1" x14ac:dyDescent="0.2">
      <c r="BC31774" s="6"/>
    </row>
    <row r="31775" spans="55:55" hidden="1" x14ac:dyDescent="0.2">
      <c r="BC31775" s="6"/>
    </row>
    <row r="31776" spans="55:55" hidden="1" x14ac:dyDescent="0.2">
      <c r="BC31776" s="6"/>
    </row>
    <row r="31777" spans="55:55" hidden="1" x14ac:dyDescent="0.2">
      <c r="BC31777" s="6"/>
    </row>
    <row r="31778" spans="55:55" hidden="1" x14ac:dyDescent="0.2">
      <c r="BC31778" s="6"/>
    </row>
    <row r="31779" spans="55:55" hidden="1" x14ac:dyDescent="0.2">
      <c r="BC31779" s="6"/>
    </row>
    <row r="31780" spans="55:55" hidden="1" x14ac:dyDescent="0.2">
      <c r="BC31780" s="6"/>
    </row>
    <row r="31781" spans="55:55" hidden="1" x14ac:dyDescent="0.2">
      <c r="BC31781" s="6"/>
    </row>
    <row r="31782" spans="55:55" hidden="1" x14ac:dyDescent="0.2">
      <c r="BC31782" s="6"/>
    </row>
    <row r="31783" spans="55:55" hidden="1" x14ac:dyDescent="0.2">
      <c r="BC31783" s="6"/>
    </row>
    <row r="31784" spans="55:55" hidden="1" x14ac:dyDescent="0.2">
      <c r="BC31784" s="6"/>
    </row>
    <row r="31785" spans="55:55" hidden="1" x14ac:dyDescent="0.2">
      <c r="BC31785" s="6"/>
    </row>
    <row r="31786" spans="55:55" hidden="1" x14ac:dyDescent="0.2">
      <c r="BC31786" s="6"/>
    </row>
    <row r="31787" spans="55:55" hidden="1" x14ac:dyDescent="0.2">
      <c r="BC31787" s="6"/>
    </row>
    <row r="31788" spans="55:55" hidden="1" x14ac:dyDescent="0.2">
      <c r="BC31788" s="6"/>
    </row>
    <row r="31789" spans="55:55" hidden="1" x14ac:dyDescent="0.2">
      <c r="BC31789" s="6"/>
    </row>
    <row r="31790" spans="55:55" hidden="1" x14ac:dyDescent="0.2">
      <c r="BC31790" s="6"/>
    </row>
    <row r="31791" spans="55:55" hidden="1" x14ac:dyDescent="0.2">
      <c r="BC31791" s="6"/>
    </row>
    <row r="31792" spans="55:55" hidden="1" x14ac:dyDescent="0.2">
      <c r="BC31792" s="6"/>
    </row>
    <row r="31793" spans="55:55" hidden="1" x14ac:dyDescent="0.2">
      <c r="BC31793" s="6"/>
    </row>
    <row r="31794" spans="55:55" hidden="1" x14ac:dyDescent="0.2">
      <c r="BC31794" s="6"/>
    </row>
    <row r="31795" spans="55:55" hidden="1" x14ac:dyDescent="0.2">
      <c r="BC31795" s="6"/>
    </row>
    <row r="31796" spans="55:55" hidden="1" x14ac:dyDescent="0.2">
      <c r="BC31796" s="6"/>
    </row>
    <row r="31797" spans="55:55" hidden="1" x14ac:dyDescent="0.2">
      <c r="BC31797" s="6"/>
    </row>
    <row r="31798" spans="55:55" hidden="1" x14ac:dyDescent="0.2">
      <c r="BC31798" s="6"/>
    </row>
    <row r="31799" spans="55:55" hidden="1" x14ac:dyDescent="0.2">
      <c r="BC31799" s="6"/>
    </row>
    <row r="31800" spans="55:55" hidden="1" x14ac:dyDescent="0.2">
      <c r="BC31800" s="6"/>
    </row>
    <row r="31801" spans="55:55" hidden="1" x14ac:dyDescent="0.2">
      <c r="BC31801" s="6"/>
    </row>
    <row r="31802" spans="55:55" hidden="1" x14ac:dyDescent="0.2">
      <c r="BC31802" s="6"/>
    </row>
    <row r="31803" spans="55:55" hidden="1" x14ac:dyDescent="0.2">
      <c r="BC31803" s="6"/>
    </row>
    <row r="31804" spans="55:55" hidden="1" x14ac:dyDescent="0.2">
      <c r="BC31804" s="6"/>
    </row>
    <row r="31805" spans="55:55" hidden="1" x14ac:dyDescent="0.2">
      <c r="BC31805" s="6"/>
    </row>
    <row r="31806" spans="55:55" hidden="1" x14ac:dyDescent="0.2">
      <c r="BC31806" s="6"/>
    </row>
    <row r="31807" spans="55:55" hidden="1" x14ac:dyDescent="0.2">
      <c r="BC31807" s="6"/>
    </row>
    <row r="31808" spans="55:55" hidden="1" x14ac:dyDescent="0.2">
      <c r="BC31808" s="6"/>
    </row>
    <row r="31809" spans="55:55" hidden="1" x14ac:dyDescent="0.2">
      <c r="BC31809" s="6"/>
    </row>
    <row r="31810" spans="55:55" hidden="1" x14ac:dyDescent="0.2">
      <c r="BC31810" s="6"/>
    </row>
    <row r="31811" spans="55:55" hidden="1" x14ac:dyDescent="0.2">
      <c r="BC31811" s="6"/>
    </row>
    <row r="31812" spans="55:55" hidden="1" x14ac:dyDescent="0.2">
      <c r="BC31812" s="6"/>
    </row>
    <row r="31813" spans="55:55" hidden="1" x14ac:dyDescent="0.2">
      <c r="BC31813" s="6"/>
    </row>
    <row r="31814" spans="55:55" hidden="1" x14ac:dyDescent="0.2">
      <c r="BC31814" s="6"/>
    </row>
    <row r="31815" spans="55:55" hidden="1" x14ac:dyDescent="0.2">
      <c r="BC31815" s="6"/>
    </row>
    <row r="31816" spans="55:55" hidden="1" x14ac:dyDescent="0.2">
      <c r="BC31816" s="6"/>
    </row>
    <row r="31817" spans="55:55" hidden="1" x14ac:dyDescent="0.2">
      <c r="BC31817" s="6"/>
    </row>
    <row r="31818" spans="55:55" hidden="1" x14ac:dyDescent="0.2">
      <c r="BC31818" s="6"/>
    </row>
    <row r="31819" spans="55:55" hidden="1" x14ac:dyDescent="0.2">
      <c r="BC31819" s="6"/>
    </row>
    <row r="31820" spans="55:55" hidden="1" x14ac:dyDescent="0.2">
      <c r="BC31820" s="6"/>
    </row>
    <row r="31821" spans="55:55" hidden="1" x14ac:dyDescent="0.2">
      <c r="BC31821" s="6"/>
    </row>
    <row r="31822" spans="55:55" hidden="1" x14ac:dyDescent="0.2">
      <c r="BC31822" s="6"/>
    </row>
    <row r="31823" spans="55:55" hidden="1" x14ac:dyDescent="0.2">
      <c r="BC31823" s="6"/>
    </row>
    <row r="31824" spans="55:55" hidden="1" x14ac:dyDescent="0.2">
      <c r="BC31824" s="6"/>
    </row>
    <row r="31825" spans="55:55" hidden="1" x14ac:dyDescent="0.2">
      <c r="BC31825" s="6"/>
    </row>
    <row r="31826" spans="55:55" hidden="1" x14ac:dyDescent="0.2">
      <c r="BC31826" s="6"/>
    </row>
    <row r="31827" spans="55:55" hidden="1" x14ac:dyDescent="0.2">
      <c r="BC31827" s="6"/>
    </row>
    <row r="31828" spans="55:55" hidden="1" x14ac:dyDescent="0.2">
      <c r="BC31828" s="6"/>
    </row>
    <row r="31829" spans="55:55" hidden="1" x14ac:dyDescent="0.2">
      <c r="BC31829" s="6"/>
    </row>
    <row r="31830" spans="55:55" hidden="1" x14ac:dyDescent="0.2">
      <c r="BC31830" s="6"/>
    </row>
    <row r="31831" spans="55:55" hidden="1" x14ac:dyDescent="0.2">
      <c r="BC31831" s="6"/>
    </row>
    <row r="31832" spans="55:55" hidden="1" x14ac:dyDescent="0.2">
      <c r="BC31832" s="6"/>
    </row>
    <row r="31833" spans="55:55" hidden="1" x14ac:dyDescent="0.2">
      <c r="BC31833" s="6"/>
    </row>
    <row r="31834" spans="55:55" hidden="1" x14ac:dyDescent="0.2">
      <c r="BC31834" s="6"/>
    </row>
    <row r="31835" spans="55:55" hidden="1" x14ac:dyDescent="0.2">
      <c r="BC31835" s="6"/>
    </row>
    <row r="31836" spans="55:55" hidden="1" x14ac:dyDescent="0.2">
      <c r="BC31836" s="6"/>
    </row>
    <row r="31837" spans="55:55" hidden="1" x14ac:dyDescent="0.2">
      <c r="BC31837" s="6"/>
    </row>
    <row r="31838" spans="55:55" hidden="1" x14ac:dyDescent="0.2">
      <c r="BC31838" s="6"/>
    </row>
    <row r="31839" spans="55:55" hidden="1" x14ac:dyDescent="0.2">
      <c r="BC31839" s="6"/>
    </row>
    <row r="31840" spans="55:55" hidden="1" x14ac:dyDescent="0.2">
      <c r="BC31840" s="6"/>
    </row>
    <row r="31841" spans="55:55" hidden="1" x14ac:dyDescent="0.2">
      <c r="BC31841" s="6"/>
    </row>
    <row r="31842" spans="55:55" hidden="1" x14ac:dyDescent="0.2">
      <c r="BC31842" s="6"/>
    </row>
    <row r="31843" spans="55:55" hidden="1" x14ac:dyDescent="0.2">
      <c r="BC31843" s="6"/>
    </row>
    <row r="31844" spans="55:55" hidden="1" x14ac:dyDescent="0.2">
      <c r="BC31844" s="6"/>
    </row>
    <row r="31845" spans="55:55" hidden="1" x14ac:dyDescent="0.2">
      <c r="BC31845" s="6"/>
    </row>
    <row r="31846" spans="55:55" hidden="1" x14ac:dyDescent="0.2">
      <c r="BC31846" s="6"/>
    </row>
    <row r="31847" spans="55:55" hidden="1" x14ac:dyDescent="0.2">
      <c r="BC31847" s="6"/>
    </row>
    <row r="31848" spans="55:55" hidden="1" x14ac:dyDescent="0.2">
      <c r="BC31848" s="6"/>
    </row>
    <row r="31849" spans="55:55" hidden="1" x14ac:dyDescent="0.2">
      <c r="BC31849" s="6"/>
    </row>
    <row r="31850" spans="55:55" hidden="1" x14ac:dyDescent="0.2">
      <c r="BC31850" s="6"/>
    </row>
    <row r="31851" spans="55:55" hidden="1" x14ac:dyDescent="0.2">
      <c r="BC31851" s="6"/>
    </row>
    <row r="31852" spans="55:55" hidden="1" x14ac:dyDescent="0.2">
      <c r="BC31852" s="6"/>
    </row>
    <row r="31853" spans="55:55" hidden="1" x14ac:dyDescent="0.2">
      <c r="BC31853" s="6"/>
    </row>
    <row r="31854" spans="55:55" hidden="1" x14ac:dyDescent="0.2">
      <c r="BC31854" s="6"/>
    </row>
    <row r="31855" spans="55:55" hidden="1" x14ac:dyDescent="0.2">
      <c r="BC31855" s="6"/>
    </row>
    <row r="31856" spans="55:55" hidden="1" x14ac:dyDescent="0.2">
      <c r="BC31856" s="6"/>
    </row>
    <row r="31857" spans="55:55" hidden="1" x14ac:dyDescent="0.2">
      <c r="BC31857" s="6"/>
    </row>
    <row r="31858" spans="55:55" hidden="1" x14ac:dyDescent="0.2">
      <c r="BC31858" s="6"/>
    </row>
    <row r="31859" spans="55:55" hidden="1" x14ac:dyDescent="0.2">
      <c r="BC31859" s="6"/>
    </row>
    <row r="31860" spans="55:55" hidden="1" x14ac:dyDescent="0.2">
      <c r="BC31860" s="6"/>
    </row>
    <row r="31861" spans="55:55" hidden="1" x14ac:dyDescent="0.2">
      <c r="BC31861" s="6"/>
    </row>
    <row r="31862" spans="55:55" hidden="1" x14ac:dyDescent="0.2">
      <c r="BC31862" s="6"/>
    </row>
    <row r="31863" spans="55:55" hidden="1" x14ac:dyDescent="0.2">
      <c r="BC31863" s="6"/>
    </row>
    <row r="31864" spans="55:55" hidden="1" x14ac:dyDescent="0.2">
      <c r="BC31864" s="6"/>
    </row>
    <row r="31865" spans="55:55" hidden="1" x14ac:dyDescent="0.2">
      <c r="BC31865" s="6"/>
    </row>
    <row r="31866" spans="55:55" hidden="1" x14ac:dyDescent="0.2">
      <c r="BC31866" s="6"/>
    </row>
    <row r="31867" spans="55:55" hidden="1" x14ac:dyDescent="0.2">
      <c r="BC31867" s="6"/>
    </row>
    <row r="31868" spans="55:55" hidden="1" x14ac:dyDescent="0.2">
      <c r="BC31868" s="6"/>
    </row>
    <row r="31869" spans="55:55" hidden="1" x14ac:dyDescent="0.2">
      <c r="BC31869" s="6"/>
    </row>
    <row r="31870" spans="55:55" hidden="1" x14ac:dyDescent="0.2">
      <c r="BC31870" s="6"/>
    </row>
    <row r="31871" spans="55:55" hidden="1" x14ac:dyDescent="0.2">
      <c r="BC31871" s="6"/>
    </row>
    <row r="31872" spans="55:55" hidden="1" x14ac:dyDescent="0.2">
      <c r="BC31872" s="6"/>
    </row>
    <row r="31873" spans="55:55" hidden="1" x14ac:dyDescent="0.2">
      <c r="BC31873" s="6"/>
    </row>
    <row r="31874" spans="55:55" hidden="1" x14ac:dyDescent="0.2">
      <c r="BC31874" s="6"/>
    </row>
    <row r="31875" spans="55:55" hidden="1" x14ac:dyDescent="0.2">
      <c r="BC31875" s="6"/>
    </row>
    <row r="31876" spans="55:55" hidden="1" x14ac:dyDescent="0.2">
      <c r="BC31876" s="6"/>
    </row>
    <row r="31877" spans="55:55" hidden="1" x14ac:dyDescent="0.2">
      <c r="BC31877" s="6"/>
    </row>
    <row r="31878" spans="55:55" hidden="1" x14ac:dyDescent="0.2">
      <c r="BC31878" s="6"/>
    </row>
    <row r="31879" spans="55:55" hidden="1" x14ac:dyDescent="0.2">
      <c r="BC31879" s="6"/>
    </row>
    <row r="31880" spans="55:55" hidden="1" x14ac:dyDescent="0.2">
      <c r="BC31880" s="6"/>
    </row>
    <row r="31881" spans="55:55" hidden="1" x14ac:dyDescent="0.2">
      <c r="BC31881" s="6"/>
    </row>
    <row r="31882" spans="55:55" hidden="1" x14ac:dyDescent="0.2">
      <c r="BC31882" s="6"/>
    </row>
    <row r="31883" spans="55:55" hidden="1" x14ac:dyDescent="0.2">
      <c r="BC31883" s="6"/>
    </row>
    <row r="31884" spans="55:55" hidden="1" x14ac:dyDescent="0.2">
      <c r="BC31884" s="6"/>
    </row>
    <row r="31885" spans="55:55" hidden="1" x14ac:dyDescent="0.2">
      <c r="BC31885" s="6"/>
    </row>
    <row r="31886" spans="55:55" hidden="1" x14ac:dyDescent="0.2">
      <c r="BC31886" s="6"/>
    </row>
    <row r="31887" spans="55:55" hidden="1" x14ac:dyDescent="0.2">
      <c r="BC31887" s="6"/>
    </row>
    <row r="31888" spans="55:55" hidden="1" x14ac:dyDescent="0.2">
      <c r="BC31888" s="6"/>
    </row>
    <row r="31889" spans="55:55" hidden="1" x14ac:dyDescent="0.2">
      <c r="BC31889" s="6"/>
    </row>
    <row r="31890" spans="55:55" hidden="1" x14ac:dyDescent="0.2">
      <c r="BC31890" s="6"/>
    </row>
    <row r="31891" spans="55:55" hidden="1" x14ac:dyDescent="0.2">
      <c r="BC31891" s="6"/>
    </row>
    <row r="31892" spans="55:55" hidden="1" x14ac:dyDescent="0.2">
      <c r="BC31892" s="6"/>
    </row>
    <row r="31893" spans="55:55" hidden="1" x14ac:dyDescent="0.2">
      <c r="BC31893" s="6"/>
    </row>
    <row r="31894" spans="55:55" hidden="1" x14ac:dyDescent="0.2">
      <c r="BC31894" s="6"/>
    </row>
    <row r="31895" spans="55:55" hidden="1" x14ac:dyDescent="0.2">
      <c r="BC31895" s="6"/>
    </row>
    <row r="31896" spans="55:55" hidden="1" x14ac:dyDescent="0.2">
      <c r="BC31896" s="6"/>
    </row>
    <row r="31897" spans="55:55" hidden="1" x14ac:dyDescent="0.2">
      <c r="BC31897" s="6"/>
    </row>
    <row r="31898" spans="55:55" hidden="1" x14ac:dyDescent="0.2">
      <c r="BC31898" s="6"/>
    </row>
    <row r="31899" spans="55:55" hidden="1" x14ac:dyDescent="0.2">
      <c r="BC31899" s="6"/>
    </row>
    <row r="31900" spans="55:55" hidden="1" x14ac:dyDescent="0.2">
      <c r="BC31900" s="6"/>
    </row>
    <row r="31901" spans="55:55" hidden="1" x14ac:dyDescent="0.2">
      <c r="BC31901" s="6"/>
    </row>
    <row r="31902" spans="55:55" hidden="1" x14ac:dyDescent="0.2">
      <c r="BC31902" s="6"/>
    </row>
    <row r="31903" spans="55:55" hidden="1" x14ac:dyDescent="0.2">
      <c r="BC31903" s="6"/>
    </row>
    <row r="31904" spans="55:55" hidden="1" x14ac:dyDescent="0.2">
      <c r="BC31904" s="6"/>
    </row>
    <row r="31905" spans="55:55" hidden="1" x14ac:dyDescent="0.2">
      <c r="BC31905" s="6"/>
    </row>
    <row r="31906" spans="55:55" hidden="1" x14ac:dyDescent="0.2">
      <c r="BC31906" s="6"/>
    </row>
    <row r="31907" spans="55:55" hidden="1" x14ac:dyDescent="0.2">
      <c r="BC31907" s="6"/>
    </row>
    <row r="31908" spans="55:55" hidden="1" x14ac:dyDescent="0.2">
      <c r="BC31908" s="6"/>
    </row>
    <row r="31909" spans="55:55" hidden="1" x14ac:dyDescent="0.2">
      <c r="BC31909" s="6"/>
    </row>
    <row r="31910" spans="55:55" hidden="1" x14ac:dyDescent="0.2">
      <c r="BC31910" s="6"/>
    </row>
    <row r="31911" spans="55:55" hidden="1" x14ac:dyDescent="0.2">
      <c r="BC31911" s="6"/>
    </row>
    <row r="31912" spans="55:55" hidden="1" x14ac:dyDescent="0.2">
      <c r="BC31912" s="6"/>
    </row>
    <row r="31913" spans="55:55" hidden="1" x14ac:dyDescent="0.2">
      <c r="BC31913" s="6"/>
    </row>
    <row r="31914" spans="55:55" hidden="1" x14ac:dyDescent="0.2">
      <c r="BC31914" s="6"/>
    </row>
    <row r="31915" spans="55:55" hidden="1" x14ac:dyDescent="0.2">
      <c r="BC31915" s="6"/>
    </row>
    <row r="31916" spans="55:55" hidden="1" x14ac:dyDescent="0.2">
      <c r="BC31916" s="6"/>
    </row>
    <row r="31917" spans="55:55" hidden="1" x14ac:dyDescent="0.2">
      <c r="BC31917" s="6"/>
    </row>
    <row r="31918" spans="55:55" hidden="1" x14ac:dyDescent="0.2">
      <c r="BC31918" s="6"/>
    </row>
    <row r="31919" spans="55:55" hidden="1" x14ac:dyDescent="0.2">
      <c r="BC31919" s="6"/>
    </row>
    <row r="31920" spans="55:55" hidden="1" x14ac:dyDescent="0.2">
      <c r="BC31920" s="6"/>
    </row>
    <row r="31921" spans="55:55" hidden="1" x14ac:dyDescent="0.2">
      <c r="BC31921" s="6"/>
    </row>
    <row r="31922" spans="55:55" hidden="1" x14ac:dyDescent="0.2">
      <c r="BC31922" s="6"/>
    </row>
    <row r="31923" spans="55:55" hidden="1" x14ac:dyDescent="0.2">
      <c r="BC31923" s="6"/>
    </row>
    <row r="31924" spans="55:55" hidden="1" x14ac:dyDescent="0.2">
      <c r="BC31924" s="6"/>
    </row>
    <row r="31925" spans="55:55" hidden="1" x14ac:dyDescent="0.2">
      <c r="BC31925" s="6"/>
    </row>
    <row r="31926" spans="55:55" hidden="1" x14ac:dyDescent="0.2">
      <c r="BC31926" s="6"/>
    </row>
    <row r="31927" spans="55:55" hidden="1" x14ac:dyDescent="0.2">
      <c r="BC31927" s="6"/>
    </row>
    <row r="31928" spans="55:55" hidden="1" x14ac:dyDescent="0.2">
      <c r="BC31928" s="6"/>
    </row>
    <row r="31929" spans="55:55" hidden="1" x14ac:dyDescent="0.2">
      <c r="BC31929" s="6"/>
    </row>
    <row r="31930" spans="55:55" hidden="1" x14ac:dyDescent="0.2">
      <c r="BC31930" s="6"/>
    </row>
    <row r="31931" spans="55:55" hidden="1" x14ac:dyDescent="0.2">
      <c r="BC31931" s="6"/>
    </row>
    <row r="31932" spans="55:55" hidden="1" x14ac:dyDescent="0.2">
      <c r="BC31932" s="6"/>
    </row>
    <row r="31933" spans="55:55" hidden="1" x14ac:dyDescent="0.2">
      <c r="BC31933" s="6"/>
    </row>
    <row r="31934" spans="55:55" hidden="1" x14ac:dyDescent="0.2">
      <c r="BC31934" s="6"/>
    </row>
    <row r="31935" spans="55:55" hidden="1" x14ac:dyDescent="0.2">
      <c r="BC31935" s="6"/>
    </row>
    <row r="31936" spans="55:55" hidden="1" x14ac:dyDescent="0.2">
      <c r="BC31936" s="6"/>
    </row>
    <row r="31937" spans="55:55" hidden="1" x14ac:dyDescent="0.2">
      <c r="BC31937" s="6"/>
    </row>
    <row r="31938" spans="55:55" hidden="1" x14ac:dyDescent="0.2">
      <c r="BC31938" s="6"/>
    </row>
    <row r="31939" spans="55:55" hidden="1" x14ac:dyDescent="0.2">
      <c r="BC31939" s="6"/>
    </row>
    <row r="31940" spans="55:55" hidden="1" x14ac:dyDescent="0.2">
      <c r="BC31940" s="6"/>
    </row>
    <row r="31941" spans="55:55" hidden="1" x14ac:dyDescent="0.2">
      <c r="BC31941" s="6"/>
    </row>
    <row r="31942" spans="55:55" hidden="1" x14ac:dyDescent="0.2">
      <c r="BC31942" s="6"/>
    </row>
    <row r="31943" spans="55:55" hidden="1" x14ac:dyDescent="0.2">
      <c r="BC31943" s="6"/>
    </row>
    <row r="31944" spans="55:55" hidden="1" x14ac:dyDescent="0.2">
      <c r="BC31944" s="6"/>
    </row>
    <row r="31945" spans="55:55" hidden="1" x14ac:dyDescent="0.2">
      <c r="BC31945" s="6"/>
    </row>
    <row r="31946" spans="55:55" hidden="1" x14ac:dyDescent="0.2">
      <c r="BC31946" s="6"/>
    </row>
    <row r="31947" spans="55:55" hidden="1" x14ac:dyDescent="0.2">
      <c r="BC31947" s="6"/>
    </row>
    <row r="31948" spans="55:55" hidden="1" x14ac:dyDescent="0.2">
      <c r="BC31948" s="6"/>
    </row>
    <row r="31949" spans="55:55" hidden="1" x14ac:dyDescent="0.2">
      <c r="BC31949" s="6"/>
    </row>
    <row r="31950" spans="55:55" hidden="1" x14ac:dyDescent="0.2">
      <c r="BC31950" s="6"/>
    </row>
    <row r="31951" spans="55:55" hidden="1" x14ac:dyDescent="0.2">
      <c r="BC31951" s="6"/>
    </row>
    <row r="31952" spans="55:55" hidden="1" x14ac:dyDescent="0.2">
      <c r="BC31952" s="6"/>
    </row>
    <row r="31953" spans="55:55" hidden="1" x14ac:dyDescent="0.2">
      <c r="BC31953" s="6"/>
    </row>
    <row r="31954" spans="55:55" hidden="1" x14ac:dyDescent="0.2">
      <c r="BC31954" s="6"/>
    </row>
    <row r="31955" spans="55:55" hidden="1" x14ac:dyDescent="0.2">
      <c r="BC31955" s="6"/>
    </row>
    <row r="31956" spans="55:55" hidden="1" x14ac:dyDescent="0.2">
      <c r="BC31956" s="6"/>
    </row>
    <row r="31957" spans="55:55" hidden="1" x14ac:dyDescent="0.2">
      <c r="BC31957" s="6"/>
    </row>
    <row r="31958" spans="55:55" hidden="1" x14ac:dyDescent="0.2">
      <c r="BC31958" s="6"/>
    </row>
    <row r="31959" spans="55:55" hidden="1" x14ac:dyDescent="0.2">
      <c r="BC31959" s="6"/>
    </row>
    <row r="31960" spans="55:55" hidden="1" x14ac:dyDescent="0.2">
      <c r="BC31960" s="6"/>
    </row>
    <row r="31961" spans="55:55" hidden="1" x14ac:dyDescent="0.2">
      <c r="BC31961" s="6"/>
    </row>
    <row r="31962" spans="55:55" hidden="1" x14ac:dyDescent="0.2">
      <c r="BC31962" s="6"/>
    </row>
    <row r="31963" spans="55:55" hidden="1" x14ac:dyDescent="0.2">
      <c r="BC31963" s="6"/>
    </row>
    <row r="31964" spans="55:55" hidden="1" x14ac:dyDescent="0.2">
      <c r="BC31964" s="6"/>
    </row>
    <row r="31965" spans="55:55" hidden="1" x14ac:dyDescent="0.2">
      <c r="BC31965" s="6"/>
    </row>
    <row r="31966" spans="55:55" hidden="1" x14ac:dyDescent="0.2">
      <c r="BC31966" s="6"/>
    </row>
    <row r="31967" spans="55:55" hidden="1" x14ac:dyDescent="0.2">
      <c r="BC31967" s="6"/>
    </row>
    <row r="31968" spans="55:55" hidden="1" x14ac:dyDescent="0.2">
      <c r="BC31968" s="6"/>
    </row>
    <row r="31969" spans="55:55" hidden="1" x14ac:dyDescent="0.2">
      <c r="BC31969" s="6"/>
    </row>
    <row r="31970" spans="55:55" hidden="1" x14ac:dyDescent="0.2">
      <c r="BC31970" s="6"/>
    </row>
    <row r="31971" spans="55:55" hidden="1" x14ac:dyDescent="0.2">
      <c r="BC31971" s="6"/>
    </row>
    <row r="31972" spans="55:55" hidden="1" x14ac:dyDescent="0.2">
      <c r="BC31972" s="6"/>
    </row>
    <row r="31973" spans="55:55" hidden="1" x14ac:dyDescent="0.2">
      <c r="BC31973" s="6"/>
    </row>
    <row r="31974" spans="55:55" hidden="1" x14ac:dyDescent="0.2">
      <c r="BC31974" s="6"/>
    </row>
    <row r="31975" spans="55:55" hidden="1" x14ac:dyDescent="0.2">
      <c r="BC31975" s="6"/>
    </row>
    <row r="31976" spans="55:55" hidden="1" x14ac:dyDescent="0.2">
      <c r="BC31976" s="6"/>
    </row>
    <row r="31977" spans="55:55" hidden="1" x14ac:dyDescent="0.2">
      <c r="BC31977" s="6"/>
    </row>
    <row r="31978" spans="55:55" hidden="1" x14ac:dyDescent="0.2">
      <c r="BC31978" s="6"/>
    </row>
    <row r="31979" spans="55:55" hidden="1" x14ac:dyDescent="0.2">
      <c r="BC31979" s="6"/>
    </row>
    <row r="31980" spans="55:55" hidden="1" x14ac:dyDescent="0.2">
      <c r="BC31980" s="6"/>
    </row>
    <row r="31981" spans="55:55" hidden="1" x14ac:dyDescent="0.2">
      <c r="BC31981" s="6"/>
    </row>
    <row r="31982" spans="55:55" hidden="1" x14ac:dyDescent="0.2">
      <c r="BC31982" s="6"/>
    </row>
    <row r="31983" spans="55:55" hidden="1" x14ac:dyDescent="0.2">
      <c r="BC31983" s="6"/>
    </row>
    <row r="31984" spans="55:55" hidden="1" x14ac:dyDescent="0.2">
      <c r="BC31984" s="6"/>
    </row>
    <row r="31985" spans="55:55" hidden="1" x14ac:dyDescent="0.2">
      <c r="BC31985" s="6"/>
    </row>
    <row r="31986" spans="55:55" hidden="1" x14ac:dyDescent="0.2">
      <c r="BC31986" s="6"/>
    </row>
    <row r="31987" spans="55:55" hidden="1" x14ac:dyDescent="0.2">
      <c r="BC31987" s="6"/>
    </row>
    <row r="31988" spans="55:55" hidden="1" x14ac:dyDescent="0.2">
      <c r="BC31988" s="6"/>
    </row>
    <row r="31989" spans="55:55" hidden="1" x14ac:dyDescent="0.2">
      <c r="BC31989" s="6"/>
    </row>
    <row r="31990" spans="55:55" hidden="1" x14ac:dyDescent="0.2">
      <c r="BC31990" s="6"/>
    </row>
    <row r="31991" spans="55:55" hidden="1" x14ac:dyDescent="0.2">
      <c r="BC31991" s="6"/>
    </row>
    <row r="31992" spans="55:55" hidden="1" x14ac:dyDescent="0.2">
      <c r="BC31992" s="6"/>
    </row>
    <row r="31993" spans="55:55" hidden="1" x14ac:dyDescent="0.2">
      <c r="BC31993" s="6"/>
    </row>
    <row r="31994" spans="55:55" hidden="1" x14ac:dyDescent="0.2">
      <c r="BC31994" s="6"/>
    </row>
    <row r="31995" spans="55:55" hidden="1" x14ac:dyDescent="0.2">
      <c r="BC31995" s="6"/>
    </row>
    <row r="31996" spans="55:55" hidden="1" x14ac:dyDescent="0.2">
      <c r="BC31996" s="6"/>
    </row>
    <row r="31997" spans="55:55" hidden="1" x14ac:dyDescent="0.2">
      <c r="BC31997" s="6"/>
    </row>
    <row r="31998" spans="55:55" hidden="1" x14ac:dyDescent="0.2">
      <c r="BC31998" s="6"/>
    </row>
    <row r="31999" spans="55:55" hidden="1" x14ac:dyDescent="0.2">
      <c r="BC31999" s="6"/>
    </row>
    <row r="32000" spans="55:55" hidden="1" x14ac:dyDescent="0.2">
      <c r="BC32000" s="6"/>
    </row>
    <row r="32001" spans="55:55" hidden="1" x14ac:dyDescent="0.2">
      <c r="BC32001" s="6"/>
    </row>
    <row r="32002" spans="55:55" hidden="1" x14ac:dyDescent="0.2">
      <c r="BC32002" s="6"/>
    </row>
    <row r="32003" spans="55:55" hidden="1" x14ac:dyDescent="0.2">
      <c r="BC32003" s="6"/>
    </row>
    <row r="32004" spans="55:55" hidden="1" x14ac:dyDescent="0.2">
      <c r="BC32004" s="6"/>
    </row>
    <row r="32005" spans="55:55" hidden="1" x14ac:dyDescent="0.2">
      <c r="BC32005" s="6"/>
    </row>
    <row r="32006" spans="55:55" hidden="1" x14ac:dyDescent="0.2">
      <c r="BC32006" s="6"/>
    </row>
    <row r="32007" spans="55:55" hidden="1" x14ac:dyDescent="0.2">
      <c r="BC32007" s="6"/>
    </row>
    <row r="32008" spans="55:55" hidden="1" x14ac:dyDescent="0.2">
      <c r="BC32008" s="6"/>
    </row>
    <row r="32009" spans="55:55" hidden="1" x14ac:dyDescent="0.2">
      <c r="BC32009" s="6"/>
    </row>
    <row r="32010" spans="55:55" hidden="1" x14ac:dyDescent="0.2">
      <c r="BC32010" s="6"/>
    </row>
    <row r="32011" spans="55:55" hidden="1" x14ac:dyDescent="0.2">
      <c r="BC32011" s="6"/>
    </row>
    <row r="32012" spans="55:55" hidden="1" x14ac:dyDescent="0.2">
      <c r="BC32012" s="6"/>
    </row>
    <row r="32013" spans="55:55" hidden="1" x14ac:dyDescent="0.2">
      <c r="BC32013" s="6"/>
    </row>
    <row r="32014" spans="55:55" hidden="1" x14ac:dyDescent="0.2">
      <c r="BC32014" s="6"/>
    </row>
    <row r="32015" spans="55:55" hidden="1" x14ac:dyDescent="0.2">
      <c r="BC32015" s="6"/>
    </row>
    <row r="32016" spans="55:55" hidden="1" x14ac:dyDescent="0.2">
      <c r="BC32016" s="6"/>
    </row>
    <row r="32017" spans="55:55" hidden="1" x14ac:dyDescent="0.2">
      <c r="BC32017" s="6"/>
    </row>
    <row r="32018" spans="55:55" hidden="1" x14ac:dyDescent="0.2">
      <c r="BC32018" s="6"/>
    </row>
    <row r="32019" spans="55:55" hidden="1" x14ac:dyDescent="0.2">
      <c r="BC32019" s="6"/>
    </row>
    <row r="32020" spans="55:55" hidden="1" x14ac:dyDescent="0.2">
      <c r="BC32020" s="6"/>
    </row>
    <row r="32021" spans="55:55" hidden="1" x14ac:dyDescent="0.2">
      <c r="BC32021" s="6"/>
    </row>
    <row r="32022" spans="55:55" hidden="1" x14ac:dyDescent="0.2">
      <c r="BC32022" s="6"/>
    </row>
    <row r="32023" spans="55:55" hidden="1" x14ac:dyDescent="0.2">
      <c r="BC32023" s="6"/>
    </row>
    <row r="32024" spans="55:55" hidden="1" x14ac:dyDescent="0.2">
      <c r="BC32024" s="6"/>
    </row>
    <row r="32025" spans="55:55" hidden="1" x14ac:dyDescent="0.2">
      <c r="BC32025" s="6"/>
    </row>
    <row r="32026" spans="55:55" hidden="1" x14ac:dyDescent="0.2">
      <c r="BC32026" s="6"/>
    </row>
    <row r="32027" spans="55:55" hidden="1" x14ac:dyDescent="0.2">
      <c r="BC32027" s="6"/>
    </row>
    <row r="32028" spans="55:55" hidden="1" x14ac:dyDescent="0.2">
      <c r="BC32028" s="6"/>
    </row>
    <row r="32029" spans="55:55" hidden="1" x14ac:dyDescent="0.2">
      <c r="BC32029" s="6"/>
    </row>
    <row r="32030" spans="55:55" hidden="1" x14ac:dyDescent="0.2">
      <c r="BC32030" s="6"/>
    </row>
    <row r="32031" spans="55:55" hidden="1" x14ac:dyDescent="0.2">
      <c r="BC32031" s="6"/>
    </row>
    <row r="32032" spans="55:55" hidden="1" x14ac:dyDescent="0.2">
      <c r="BC32032" s="6"/>
    </row>
    <row r="32033" spans="55:55" hidden="1" x14ac:dyDescent="0.2">
      <c r="BC32033" s="6"/>
    </row>
    <row r="32034" spans="55:55" hidden="1" x14ac:dyDescent="0.2">
      <c r="BC32034" s="6"/>
    </row>
    <row r="32035" spans="55:55" hidden="1" x14ac:dyDescent="0.2">
      <c r="BC32035" s="6"/>
    </row>
    <row r="32036" spans="55:55" hidden="1" x14ac:dyDescent="0.2">
      <c r="BC32036" s="6"/>
    </row>
    <row r="32037" spans="55:55" hidden="1" x14ac:dyDescent="0.2">
      <c r="BC32037" s="6"/>
    </row>
    <row r="32038" spans="55:55" hidden="1" x14ac:dyDescent="0.2">
      <c r="BC32038" s="6"/>
    </row>
    <row r="32039" spans="55:55" hidden="1" x14ac:dyDescent="0.2">
      <c r="BC32039" s="6"/>
    </row>
    <row r="32040" spans="55:55" hidden="1" x14ac:dyDescent="0.2">
      <c r="BC32040" s="6"/>
    </row>
    <row r="32041" spans="55:55" hidden="1" x14ac:dyDescent="0.2">
      <c r="BC32041" s="6"/>
    </row>
    <row r="32042" spans="55:55" hidden="1" x14ac:dyDescent="0.2">
      <c r="BC32042" s="6"/>
    </row>
    <row r="32043" spans="55:55" hidden="1" x14ac:dyDescent="0.2">
      <c r="BC32043" s="6"/>
    </row>
    <row r="32044" spans="55:55" hidden="1" x14ac:dyDescent="0.2">
      <c r="BC32044" s="6"/>
    </row>
    <row r="32045" spans="55:55" hidden="1" x14ac:dyDescent="0.2">
      <c r="BC32045" s="6"/>
    </row>
    <row r="32046" spans="55:55" hidden="1" x14ac:dyDescent="0.2">
      <c r="BC32046" s="6"/>
    </row>
    <row r="32047" spans="55:55" hidden="1" x14ac:dyDescent="0.2">
      <c r="BC32047" s="6"/>
    </row>
    <row r="32048" spans="55:55" hidden="1" x14ac:dyDescent="0.2">
      <c r="BC32048" s="6"/>
    </row>
    <row r="32049" spans="55:55" hidden="1" x14ac:dyDescent="0.2">
      <c r="BC32049" s="6"/>
    </row>
    <row r="32050" spans="55:55" hidden="1" x14ac:dyDescent="0.2">
      <c r="BC32050" s="6"/>
    </row>
    <row r="32051" spans="55:55" hidden="1" x14ac:dyDescent="0.2">
      <c r="BC32051" s="6"/>
    </row>
    <row r="32052" spans="55:55" hidden="1" x14ac:dyDescent="0.2">
      <c r="BC32052" s="6"/>
    </row>
    <row r="32053" spans="55:55" hidden="1" x14ac:dyDescent="0.2">
      <c r="BC32053" s="6"/>
    </row>
    <row r="32054" spans="55:55" hidden="1" x14ac:dyDescent="0.2">
      <c r="BC32054" s="6"/>
    </row>
    <row r="32055" spans="55:55" hidden="1" x14ac:dyDescent="0.2">
      <c r="BC32055" s="6"/>
    </row>
    <row r="32056" spans="55:55" hidden="1" x14ac:dyDescent="0.2">
      <c r="BC32056" s="6"/>
    </row>
    <row r="32057" spans="55:55" hidden="1" x14ac:dyDescent="0.2">
      <c r="BC32057" s="6"/>
    </row>
    <row r="32058" spans="55:55" hidden="1" x14ac:dyDescent="0.2">
      <c r="BC32058" s="6"/>
    </row>
    <row r="32059" spans="55:55" hidden="1" x14ac:dyDescent="0.2">
      <c r="BC32059" s="6"/>
    </row>
    <row r="32060" spans="55:55" hidden="1" x14ac:dyDescent="0.2">
      <c r="BC32060" s="6"/>
    </row>
    <row r="32061" spans="55:55" hidden="1" x14ac:dyDescent="0.2">
      <c r="BC32061" s="6"/>
    </row>
    <row r="32062" spans="55:55" hidden="1" x14ac:dyDescent="0.2">
      <c r="BC32062" s="6"/>
    </row>
    <row r="32063" spans="55:55" hidden="1" x14ac:dyDescent="0.2">
      <c r="BC32063" s="6"/>
    </row>
    <row r="32064" spans="55:55" hidden="1" x14ac:dyDescent="0.2">
      <c r="BC32064" s="6"/>
    </row>
    <row r="32065" spans="55:55" hidden="1" x14ac:dyDescent="0.2">
      <c r="BC32065" s="6"/>
    </row>
    <row r="32066" spans="55:55" hidden="1" x14ac:dyDescent="0.2">
      <c r="BC32066" s="6"/>
    </row>
    <row r="32067" spans="55:55" hidden="1" x14ac:dyDescent="0.2">
      <c r="BC32067" s="6"/>
    </row>
    <row r="32068" spans="55:55" hidden="1" x14ac:dyDescent="0.2">
      <c r="BC32068" s="6"/>
    </row>
    <row r="32069" spans="55:55" hidden="1" x14ac:dyDescent="0.2">
      <c r="BC32069" s="6"/>
    </row>
    <row r="32070" spans="55:55" hidden="1" x14ac:dyDescent="0.2">
      <c r="BC32070" s="6"/>
    </row>
    <row r="32071" spans="55:55" hidden="1" x14ac:dyDescent="0.2">
      <c r="BC32071" s="6"/>
    </row>
    <row r="32072" spans="55:55" hidden="1" x14ac:dyDescent="0.2">
      <c r="BC32072" s="6"/>
    </row>
    <row r="32073" spans="55:55" hidden="1" x14ac:dyDescent="0.2">
      <c r="BC32073" s="6"/>
    </row>
    <row r="32074" spans="55:55" hidden="1" x14ac:dyDescent="0.2">
      <c r="BC32074" s="6"/>
    </row>
    <row r="32075" spans="55:55" hidden="1" x14ac:dyDescent="0.2">
      <c r="BC32075" s="6"/>
    </row>
    <row r="32076" spans="55:55" hidden="1" x14ac:dyDescent="0.2">
      <c r="BC32076" s="6"/>
    </row>
    <row r="32077" spans="55:55" hidden="1" x14ac:dyDescent="0.2">
      <c r="BC32077" s="6"/>
    </row>
    <row r="32078" spans="55:55" hidden="1" x14ac:dyDescent="0.2">
      <c r="BC32078" s="6"/>
    </row>
    <row r="32079" spans="55:55" hidden="1" x14ac:dyDescent="0.2">
      <c r="BC32079" s="6"/>
    </row>
    <row r="32080" spans="55:55" hidden="1" x14ac:dyDescent="0.2">
      <c r="BC32080" s="6"/>
    </row>
    <row r="32081" spans="55:55" hidden="1" x14ac:dyDescent="0.2">
      <c r="BC32081" s="6"/>
    </row>
    <row r="32082" spans="55:55" hidden="1" x14ac:dyDescent="0.2">
      <c r="BC32082" s="6"/>
    </row>
    <row r="32083" spans="55:55" hidden="1" x14ac:dyDescent="0.2">
      <c r="BC32083" s="6"/>
    </row>
    <row r="32084" spans="55:55" hidden="1" x14ac:dyDescent="0.2">
      <c r="BC32084" s="6"/>
    </row>
    <row r="32085" spans="55:55" hidden="1" x14ac:dyDescent="0.2">
      <c r="BC32085" s="6"/>
    </row>
    <row r="32086" spans="55:55" hidden="1" x14ac:dyDescent="0.2">
      <c r="BC32086" s="6"/>
    </row>
    <row r="32087" spans="55:55" hidden="1" x14ac:dyDescent="0.2">
      <c r="BC32087" s="6"/>
    </row>
    <row r="32088" spans="55:55" hidden="1" x14ac:dyDescent="0.2">
      <c r="BC32088" s="6"/>
    </row>
    <row r="32089" spans="55:55" hidden="1" x14ac:dyDescent="0.2">
      <c r="BC32089" s="6"/>
    </row>
    <row r="32090" spans="55:55" hidden="1" x14ac:dyDescent="0.2">
      <c r="BC32090" s="6"/>
    </row>
    <row r="32091" spans="55:55" hidden="1" x14ac:dyDescent="0.2">
      <c r="BC32091" s="6"/>
    </row>
    <row r="32092" spans="55:55" hidden="1" x14ac:dyDescent="0.2">
      <c r="BC32092" s="6"/>
    </row>
    <row r="32093" spans="55:55" hidden="1" x14ac:dyDescent="0.2">
      <c r="BC32093" s="6"/>
    </row>
    <row r="32094" spans="55:55" hidden="1" x14ac:dyDescent="0.2">
      <c r="BC32094" s="6"/>
    </row>
    <row r="32095" spans="55:55" hidden="1" x14ac:dyDescent="0.2">
      <c r="BC32095" s="6"/>
    </row>
    <row r="32096" spans="55:55" hidden="1" x14ac:dyDescent="0.2">
      <c r="BC32096" s="6"/>
    </row>
    <row r="32097" spans="55:55" hidden="1" x14ac:dyDescent="0.2">
      <c r="BC32097" s="6"/>
    </row>
    <row r="32098" spans="55:55" hidden="1" x14ac:dyDescent="0.2">
      <c r="BC32098" s="6"/>
    </row>
    <row r="32099" spans="55:55" hidden="1" x14ac:dyDescent="0.2">
      <c r="BC32099" s="6"/>
    </row>
    <row r="32100" spans="55:55" hidden="1" x14ac:dyDescent="0.2">
      <c r="BC32100" s="6"/>
    </row>
    <row r="32101" spans="55:55" hidden="1" x14ac:dyDescent="0.2">
      <c r="BC32101" s="6"/>
    </row>
    <row r="32102" spans="55:55" hidden="1" x14ac:dyDescent="0.2">
      <c r="BC32102" s="6"/>
    </row>
    <row r="32103" spans="55:55" hidden="1" x14ac:dyDescent="0.2">
      <c r="BC32103" s="6"/>
    </row>
    <row r="32104" spans="55:55" hidden="1" x14ac:dyDescent="0.2">
      <c r="BC32104" s="6"/>
    </row>
    <row r="32105" spans="55:55" hidden="1" x14ac:dyDescent="0.2">
      <c r="BC32105" s="6"/>
    </row>
    <row r="32106" spans="55:55" hidden="1" x14ac:dyDescent="0.2">
      <c r="BC32106" s="6"/>
    </row>
    <row r="32107" spans="55:55" hidden="1" x14ac:dyDescent="0.2">
      <c r="BC32107" s="6"/>
    </row>
    <row r="32108" spans="55:55" hidden="1" x14ac:dyDescent="0.2">
      <c r="BC32108" s="6"/>
    </row>
    <row r="32109" spans="55:55" hidden="1" x14ac:dyDescent="0.2">
      <c r="BC32109" s="6"/>
    </row>
    <row r="32110" spans="55:55" hidden="1" x14ac:dyDescent="0.2">
      <c r="BC32110" s="6"/>
    </row>
    <row r="32111" spans="55:55" hidden="1" x14ac:dyDescent="0.2">
      <c r="BC32111" s="6"/>
    </row>
    <row r="32112" spans="55:55" hidden="1" x14ac:dyDescent="0.2">
      <c r="BC32112" s="6"/>
    </row>
    <row r="32113" spans="55:55" hidden="1" x14ac:dyDescent="0.2">
      <c r="BC32113" s="6"/>
    </row>
    <row r="32114" spans="55:55" hidden="1" x14ac:dyDescent="0.2">
      <c r="BC32114" s="6"/>
    </row>
    <row r="32115" spans="55:55" hidden="1" x14ac:dyDescent="0.2">
      <c r="BC32115" s="6"/>
    </row>
    <row r="32116" spans="55:55" hidden="1" x14ac:dyDescent="0.2">
      <c r="BC32116" s="6"/>
    </row>
    <row r="32117" spans="55:55" hidden="1" x14ac:dyDescent="0.2">
      <c r="BC32117" s="6"/>
    </row>
    <row r="32118" spans="55:55" hidden="1" x14ac:dyDescent="0.2">
      <c r="BC32118" s="6"/>
    </row>
    <row r="32119" spans="55:55" hidden="1" x14ac:dyDescent="0.2">
      <c r="BC32119" s="6"/>
    </row>
    <row r="32120" spans="55:55" hidden="1" x14ac:dyDescent="0.2">
      <c r="BC32120" s="6"/>
    </row>
    <row r="32121" spans="55:55" hidden="1" x14ac:dyDescent="0.2">
      <c r="BC32121" s="6"/>
    </row>
    <row r="32122" spans="55:55" hidden="1" x14ac:dyDescent="0.2">
      <c r="BC32122" s="6"/>
    </row>
    <row r="32123" spans="55:55" hidden="1" x14ac:dyDescent="0.2">
      <c r="BC32123" s="6"/>
    </row>
    <row r="32124" spans="55:55" hidden="1" x14ac:dyDescent="0.2">
      <c r="BC32124" s="6"/>
    </row>
    <row r="32125" spans="55:55" hidden="1" x14ac:dyDescent="0.2">
      <c r="BC32125" s="6"/>
    </row>
    <row r="32126" spans="55:55" hidden="1" x14ac:dyDescent="0.2">
      <c r="BC32126" s="6"/>
    </row>
    <row r="32127" spans="55:55" hidden="1" x14ac:dyDescent="0.2">
      <c r="BC32127" s="6"/>
    </row>
    <row r="32128" spans="55:55" hidden="1" x14ac:dyDescent="0.2">
      <c r="BC32128" s="6"/>
    </row>
    <row r="32129" spans="55:55" hidden="1" x14ac:dyDescent="0.2">
      <c r="BC32129" s="6"/>
    </row>
    <row r="32130" spans="55:55" hidden="1" x14ac:dyDescent="0.2">
      <c r="BC32130" s="6"/>
    </row>
    <row r="32131" spans="55:55" hidden="1" x14ac:dyDescent="0.2">
      <c r="BC32131" s="6"/>
    </row>
    <row r="32132" spans="55:55" hidden="1" x14ac:dyDescent="0.2">
      <c r="BC32132" s="6"/>
    </row>
    <row r="32133" spans="55:55" hidden="1" x14ac:dyDescent="0.2">
      <c r="BC32133" s="6"/>
    </row>
    <row r="32134" spans="55:55" hidden="1" x14ac:dyDescent="0.2">
      <c r="BC32134" s="6"/>
    </row>
    <row r="32135" spans="55:55" hidden="1" x14ac:dyDescent="0.2">
      <c r="BC32135" s="6"/>
    </row>
    <row r="32136" spans="55:55" hidden="1" x14ac:dyDescent="0.2">
      <c r="BC32136" s="6"/>
    </row>
    <row r="32137" spans="55:55" hidden="1" x14ac:dyDescent="0.2">
      <c r="BC32137" s="6"/>
    </row>
    <row r="32138" spans="55:55" hidden="1" x14ac:dyDescent="0.2">
      <c r="BC32138" s="6"/>
    </row>
    <row r="32139" spans="55:55" hidden="1" x14ac:dyDescent="0.2">
      <c r="BC32139" s="6"/>
    </row>
    <row r="32140" spans="55:55" hidden="1" x14ac:dyDescent="0.2">
      <c r="BC32140" s="6"/>
    </row>
    <row r="32141" spans="55:55" hidden="1" x14ac:dyDescent="0.2">
      <c r="BC32141" s="6"/>
    </row>
    <row r="32142" spans="55:55" hidden="1" x14ac:dyDescent="0.2">
      <c r="BC32142" s="6"/>
    </row>
    <row r="32143" spans="55:55" hidden="1" x14ac:dyDescent="0.2">
      <c r="BC32143" s="6"/>
    </row>
    <row r="32144" spans="55:55" hidden="1" x14ac:dyDescent="0.2">
      <c r="BC32144" s="6"/>
    </row>
    <row r="32145" spans="55:55" hidden="1" x14ac:dyDescent="0.2">
      <c r="BC32145" s="6"/>
    </row>
    <row r="32146" spans="55:55" hidden="1" x14ac:dyDescent="0.2">
      <c r="BC32146" s="6"/>
    </row>
    <row r="32147" spans="55:55" hidden="1" x14ac:dyDescent="0.2">
      <c r="BC32147" s="6"/>
    </row>
    <row r="32148" spans="55:55" hidden="1" x14ac:dyDescent="0.2">
      <c r="BC32148" s="6"/>
    </row>
    <row r="32149" spans="55:55" hidden="1" x14ac:dyDescent="0.2">
      <c r="BC32149" s="6"/>
    </row>
    <row r="32150" spans="55:55" hidden="1" x14ac:dyDescent="0.2">
      <c r="BC32150" s="6"/>
    </row>
    <row r="32151" spans="55:55" hidden="1" x14ac:dyDescent="0.2">
      <c r="BC32151" s="6"/>
    </row>
    <row r="32152" spans="55:55" hidden="1" x14ac:dyDescent="0.2">
      <c r="BC32152" s="6"/>
    </row>
    <row r="32153" spans="55:55" hidden="1" x14ac:dyDescent="0.2">
      <c r="BC32153" s="6"/>
    </row>
    <row r="32154" spans="55:55" hidden="1" x14ac:dyDescent="0.2">
      <c r="BC32154" s="6"/>
    </row>
    <row r="32155" spans="55:55" hidden="1" x14ac:dyDescent="0.2">
      <c r="BC32155" s="6"/>
    </row>
    <row r="32156" spans="55:55" hidden="1" x14ac:dyDescent="0.2">
      <c r="BC32156" s="6"/>
    </row>
    <row r="32157" spans="55:55" hidden="1" x14ac:dyDescent="0.2">
      <c r="BC32157" s="6"/>
    </row>
    <row r="32158" spans="55:55" hidden="1" x14ac:dyDescent="0.2">
      <c r="BC32158" s="6"/>
    </row>
    <row r="32159" spans="55:55" hidden="1" x14ac:dyDescent="0.2">
      <c r="BC32159" s="6"/>
    </row>
    <row r="32160" spans="55:55" hidden="1" x14ac:dyDescent="0.2">
      <c r="BC32160" s="6"/>
    </row>
    <row r="32161" spans="55:55" hidden="1" x14ac:dyDescent="0.2">
      <c r="BC32161" s="6"/>
    </row>
    <row r="32162" spans="55:55" hidden="1" x14ac:dyDescent="0.2">
      <c r="BC32162" s="6"/>
    </row>
    <row r="32163" spans="55:55" hidden="1" x14ac:dyDescent="0.2">
      <c r="BC32163" s="6"/>
    </row>
    <row r="32164" spans="55:55" hidden="1" x14ac:dyDescent="0.2">
      <c r="BC32164" s="6"/>
    </row>
    <row r="32165" spans="55:55" hidden="1" x14ac:dyDescent="0.2">
      <c r="BC32165" s="6"/>
    </row>
    <row r="32166" spans="55:55" hidden="1" x14ac:dyDescent="0.2">
      <c r="BC32166" s="6"/>
    </row>
    <row r="32167" spans="55:55" hidden="1" x14ac:dyDescent="0.2">
      <c r="BC32167" s="6"/>
    </row>
    <row r="32168" spans="55:55" hidden="1" x14ac:dyDescent="0.2">
      <c r="BC32168" s="6"/>
    </row>
    <row r="32169" spans="55:55" hidden="1" x14ac:dyDescent="0.2">
      <c r="BC32169" s="6"/>
    </row>
    <row r="32170" spans="55:55" hidden="1" x14ac:dyDescent="0.2">
      <c r="BC32170" s="6"/>
    </row>
    <row r="32171" spans="55:55" hidden="1" x14ac:dyDescent="0.2">
      <c r="BC32171" s="6"/>
    </row>
    <row r="32172" spans="55:55" hidden="1" x14ac:dyDescent="0.2">
      <c r="BC32172" s="6"/>
    </row>
    <row r="32173" spans="55:55" hidden="1" x14ac:dyDescent="0.2">
      <c r="BC32173" s="6"/>
    </row>
    <row r="32174" spans="55:55" hidden="1" x14ac:dyDescent="0.2">
      <c r="BC32174" s="6"/>
    </row>
    <row r="32175" spans="55:55" hidden="1" x14ac:dyDescent="0.2">
      <c r="BC32175" s="6"/>
    </row>
    <row r="32176" spans="55:55" hidden="1" x14ac:dyDescent="0.2">
      <c r="BC32176" s="6"/>
    </row>
    <row r="32177" spans="55:55" hidden="1" x14ac:dyDescent="0.2">
      <c r="BC32177" s="6"/>
    </row>
    <row r="32178" spans="55:55" hidden="1" x14ac:dyDescent="0.2">
      <c r="BC32178" s="6"/>
    </row>
    <row r="32179" spans="55:55" hidden="1" x14ac:dyDescent="0.2">
      <c r="BC32179" s="6"/>
    </row>
    <row r="32180" spans="55:55" hidden="1" x14ac:dyDescent="0.2">
      <c r="BC32180" s="6"/>
    </row>
    <row r="32181" spans="55:55" hidden="1" x14ac:dyDescent="0.2">
      <c r="BC32181" s="6"/>
    </row>
    <row r="32182" spans="55:55" hidden="1" x14ac:dyDescent="0.2">
      <c r="BC32182" s="6"/>
    </row>
    <row r="32183" spans="55:55" hidden="1" x14ac:dyDescent="0.2">
      <c r="BC32183" s="6"/>
    </row>
    <row r="32184" spans="55:55" hidden="1" x14ac:dyDescent="0.2">
      <c r="BC32184" s="6"/>
    </row>
    <row r="32185" spans="55:55" hidden="1" x14ac:dyDescent="0.2">
      <c r="BC32185" s="6"/>
    </row>
    <row r="32186" spans="55:55" hidden="1" x14ac:dyDescent="0.2">
      <c r="BC32186" s="6"/>
    </row>
    <row r="32187" spans="55:55" hidden="1" x14ac:dyDescent="0.2">
      <c r="BC32187" s="6"/>
    </row>
    <row r="32188" spans="55:55" hidden="1" x14ac:dyDescent="0.2">
      <c r="BC32188" s="6"/>
    </row>
    <row r="32189" spans="55:55" hidden="1" x14ac:dyDescent="0.2">
      <c r="BC32189" s="6"/>
    </row>
    <row r="32190" spans="55:55" hidden="1" x14ac:dyDescent="0.2">
      <c r="BC32190" s="6"/>
    </row>
    <row r="32191" spans="55:55" hidden="1" x14ac:dyDescent="0.2">
      <c r="BC32191" s="6"/>
    </row>
    <row r="32192" spans="55:55" hidden="1" x14ac:dyDescent="0.2">
      <c r="BC32192" s="6"/>
    </row>
    <row r="32193" spans="55:55" hidden="1" x14ac:dyDescent="0.2">
      <c r="BC32193" s="6"/>
    </row>
    <row r="32194" spans="55:55" hidden="1" x14ac:dyDescent="0.2">
      <c r="BC32194" s="6"/>
    </row>
    <row r="32195" spans="55:55" hidden="1" x14ac:dyDescent="0.2">
      <c r="BC32195" s="6"/>
    </row>
    <row r="32196" spans="55:55" hidden="1" x14ac:dyDescent="0.2">
      <c r="BC32196" s="6"/>
    </row>
    <row r="32197" spans="55:55" hidden="1" x14ac:dyDescent="0.2">
      <c r="BC32197" s="6"/>
    </row>
    <row r="32198" spans="55:55" hidden="1" x14ac:dyDescent="0.2">
      <c r="BC32198" s="6"/>
    </row>
    <row r="32199" spans="55:55" hidden="1" x14ac:dyDescent="0.2">
      <c r="BC32199" s="6"/>
    </row>
    <row r="32200" spans="55:55" hidden="1" x14ac:dyDescent="0.2">
      <c r="BC32200" s="6"/>
    </row>
    <row r="32201" spans="55:55" hidden="1" x14ac:dyDescent="0.2">
      <c r="BC32201" s="6"/>
    </row>
    <row r="32202" spans="55:55" hidden="1" x14ac:dyDescent="0.2">
      <c r="BC32202" s="6"/>
    </row>
    <row r="32203" spans="55:55" hidden="1" x14ac:dyDescent="0.2">
      <c r="BC32203" s="6"/>
    </row>
    <row r="32204" spans="55:55" hidden="1" x14ac:dyDescent="0.2">
      <c r="BC32204" s="6"/>
    </row>
    <row r="32205" spans="55:55" hidden="1" x14ac:dyDescent="0.2">
      <c r="BC32205" s="6"/>
    </row>
    <row r="32206" spans="55:55" hidden="1" x14ac:dyDescent="0.2">
      <c r="BC32206" s="6"/>
    </row>
    <row r="32207" spans="55:55" hidden="1" x14ac:dyDescent="0.2">
      <c r="BC32207" s="6"/>
    </row>
    <row r="32208" spans="55:55" hidden="1" x14ac:dyDescent="0.2">
      <c r="BC32208" s="6"/>
    </row>
    <row r="32209" spans="55:55" hidden="1" x14ac:dyDescent="0.2">
      <c r="BC32209" s="6"/>
    </row>
    <row r="32210" spans="55:55" hidden="1" x14ac:dyDescent="0.2">
      <c r="BC32210" s="6"/>
    </row>
    <row r="32211" spans="55:55" hidden="1" x14ac:dyDescent="0.2">
      <c r="BC32211" s="6"/>
    </row>
    <row r="32212" spans="55:55" hidden="1" x14ac:dyDescent="0.2">
      <c r="BC32212" s="6"/>
    </row>
    <row r="32213" spans="55:55" hidden="1" x14ac:dyDescent="0.2">
      <c r="BC32213" s="6"/>
    </row>
    <row r="32214" spans="55:55" hidden="1" x14ac:dyDescent="0.2">
      <c r="BC32214" s="6"/>
    </row>
    <row r="32215" spans="55:55" hidden="1" x14ac:dyDescent="0.2">
      <c r="BC32215" s="6"/>
    </row>
    <row r="32216" spans="55:55" hidden="1" x14ac:dyDescent="0.2">
      <c r="BC32216" s="6"/>
    </row>
    <row r="32217" spans="55:55" hidden="1" x14ac:dyDescent="0.2">
      <c r="BC32217" s="6"/>
    </row>
    <row r="32218" spans="55:55" hidden="1" x14ac:dyDescent="0.2">
      <c r="BC32218" s="6"/>
    </row>
    <row r="32219" spans="55:55" hidden="1" x14ac:dyDescent="0.2">
      <c r="BC32219" s="6"/>
    </row>
    <row r="32220" spans="55:55" hidden="1" x14ac:dyDescent="0.2">
      <c r="BC32220" s="6"/>
    </row>
    <row r="32221" spans="55:55" hidden="1" x14ac:dyDescent="0.2">
      <c r="BC32221" s="6"/>
    </row>
    <row r="32222" spans="55:55" hidden="1" x14ac:dyDescent="0.2">
      <c r="BC32222" s="6"/>
    </row>
    <row r="32223" spans="55:55" hidden="1" x14ac:dyDescent="0.2">
      <c r="BC32223" s="6"/>
    </row>
    <row r="32224" spans="55:55" hidden="1" x14ac:dyDescent="0.2">
      <c r="BC32224" s="6"/>
    </row>
    <row r="32225" spans="55:55" hidden="1" x14ac:dyDescent="0.2">
      <c r="BC32225" s="6"/>
    </row>
    <row r="32226" spans="55:55" hidden="1" x14ac:dyDescent="0.2">
      <c r="BC32226" s="6"/>
    </row>
    <row r="32227" spans="55:55" hidden="1" x14ac:dyDescent="0.2">
      <c r="BC32227" s="6"/>
    </row>
    <row r="32228" spans="55:55" hidden="1" x14ac:dyDescent="0.2">
      <c r="BC32228" s="6"/>
    </row>
    <row r="32229" spans="55:55" hidden="1" x14ac:dyDescent="0.2">
      <c r="BC32229" s="6"/>
    </row>
    <row r="32230" spans="55:55" hidden="1" x14ac:dyDescent="0.2">
      <c r="BC32230" s="6"/>
    </row>
    <row r="32231" spans="55:55" hidden="1" x14ac:dyDescent="0.2">
      <c r="BC32231" s="6"/>
    </row>
    <row r="32232" spans="55:55" hidden="1" x14ac:dyDescent="0.2">
      <c r="BC32232" s="6"/>
    </row>
    <row r="32233" spans="55:55" hidden="1" x14ac:dyDescent="0.2">
      <c r="BC32233" s="6"/>
    </row>
    <row r="32234" spans="55:55" hidden="1" x14ac:dyDescent="0.2">
      <c r="BC32234" s="6"/>
    </row>
    <row r="32235" spans="55:55" hidden="1" x14ac:dyDescent="0.2">
      <c r="BC32235" s="6"/>
    </row>
    <row r="32236" spans="55:55" hidden="1" x14ac:dyDescent="0.2">
      <c r="BC32236" s="6"/>
    </row>
    <row r="32237" spans="55:55" hidden="1" x14ac:dyDescent="0.2">
      <c r="BC32237" s="6"/>
    </row>
    <row r="32238" spans="55:55" hidden="1" x14ac:dyDescent="0.2">
      <c r="BC32238" s="6"/>
    </row>
    <row r="32239" spans="55:55" hidden="1" x14ac:dyDescent="0.2">
      <c r="BC32239" s="6"/>
    </row>
    <row r="32240" spans="55:55" hidden="1" x14ac:dyDescent="0.2">
      <c r="BC32240" s="6"/>
    </row>
    <row r="32241" spans="55:55" hidden="1" x14ac:dyDescent="0.2">
      <c r="BC32241" s="6"/>
    </row>
    <row r="32242" spans="55:55" hidden="1" x14ac:dyDescent="0.2">
      <c r="BC32242" s="6"/>
    </row>
    <row r="32243" spans="55:55" hidden="1" x14ac:dyDescent="0.2">
      <c r="BC32243" s="6"/>
    </row>
    <row r="32244" spans="55:55" hidden="1" x14ac:dyDescent="0.2">
      <c r="BC32244" s="6"/>
    </row>
    <row r="32245" spans="55:55" hidden="1" x14ac:dyDescent="0.2">
      <c r="BC32245" s="6"/>
    </row>
    <row r="32246" spans="55:55" hidden="1" x14ac:dyDescent="0.2">
      <c r="BC32246" s="6"/>
    </row>
    <row r="32247" spans="55:55" hidden="1" x14ac:dyDescent="0.2">
      <c r="BC32247" s="6"/>
    </row>
    <row r="32248" spans="55:55" hidden="1" x14ac:dyDescent="0.2">
      <c r="BC32248" s="6"/>
    </row>
    <row r="32249" spans="55:55" hidden="1" x14ac:dyDescent="0.2">
      <c r="BC32249" s="6"/>
    </row>
    <row r="32250" spans="55:55" hidden="1" x14ac:dyDescent="0.2">
      <c r="BC32250" s="6"/>
    </row>
    <row r="32251" spans="55:55" hidden="1" x14ac:dyDescent="0.2">
      <c r="BC32251" s="6"/>
    </row>
    <row r="32252" spans="55:55" hidden="1" x14ac:dyDescent="0.2">
      <c r="BC32252" s="6"/>
    </row>
    <row r="32253" spans="55:55" hidden="1" x14ac:dyDescent="0.2">
      <c r="BC32253" s="6"/>
    </row>
    <row r="32254" spans="55:55" hidden="1" x14ac:dyDescent="0.2">
      <c r="BC32254" s="6"/>
    </row>
    <row r="32255" spans="55:55" hidden="1" x14ac:dyDescent="0.2">
      <c r="BC32255" s="6"/>
    </row>
    <row r="32256" spans="55:55" hidden="1" x14ac:dyDescent="0.2">
      <c r="BC32256" s="6"/>
    </row>
    <row r="32257" spans="55:55" hidden="1" x14ac:dyDescent="0.2">
      <c r="BC32257" s="6"/>
    </row>
    <row r="32258" spans="55:55" hidden="1" x14ac:dyDescent="0.2">
      <c r="BC32258" s="6"/>
    </row>
    <row r="32259" spans="55:55" hidden="1" x14ac:dyDescent="0.2">
      <c r="BC32259" s="6"/>
    </row>
    <row r="32260" spans="55:55" hidden="1" x14ac:dyDescent="0.2">
      <c r="BC32260" s="6"/>
    </row>
    <row r="32261" spans="55:55" hidden="1" x14ac:dyDescent="0.2">
      <c r="BC32261" s="6"/>
    </row>
    <row r="32262" spans="55:55" hidden="1" x14ac:dyDescent="0.2">
      <c r="BC32262" s="6"/>
    </row>
    <row r="32263" spans="55:55" hidden="1" x14ac:dyDescent="0.2">
      <c r="BC32263" s="6"/>
    </row>
    <row r="32264" spans="55:55" hidden="1" x14ac:dyDescent="0.2">
      <c r="BC32264" s="6"/>
    </row>
    <row r="32265" spans="55:55" hidden="1" x14ac:dyDescent="0.2">
      <c r="BC32265" s="6"/>
    </row>
    <row r="32266" spans="55:55" hidden="1" x14ac:dyDescent="0.2">
      <c r="BC32266" s="6"/>
    </row>
    <row r="32267" spans="55:55" hidden="1" x14ac:dyDescent="0.2">
      <c r="BC32267" s="6"/>
    </row>
    <row r="32268" spans="55:55" hidden="1" x14ac:dyDescent="0.2">
      <c r="BC32268" s="6"/>
    </row>
    <row r="32269" spans="55:55" hidden="1" x14ac:dyDescent="0.2">
      <c r="BC32269" s="6"/>
    </row>
    <row r="32270" spans="55:55" hidden="1" x14ac:dyDescent="0.2">
      <c r="BC32270" s="6"/>
    </row>
    <row r="32271" spans="55:55" hidden="1" x14ac:dyDescent="0.2">
      <c r="BC32271" s="6"/>
    </row>
    <row r="32272" spans="55:55" hidden="1" x14ac:dyDescent="0.2">
      <c r="BC32272" s="6"/>
    </row>
    <row r="32273" spans="55:55" hidden="1" x14ac:dyDescent="0.2">
      <c r="BC32273" s="6"/>
    </row>
    <row r="32274" spans="55:55" hidden="1" x14ac:dyDescent="0.2">
      <c r="BC32274" s="6"/>
    </row>
    <row r="32275" spans="55:55" hidden="1" x14ac:dyDescent="0.2">
      <c r="BC32275" s="6"/>
    </row>
    <row r="32276" spans="55:55" hidden="1" x14ac:dyDescent="0.2">
      <c r="BC32276" s="6"/>
    </row>
    <row r="32277" spans="55:55" hidden="1" x14ac:dyDescent="0.2">
      <c r="BC32277" s="6"/>
    </row>
    <row r="32278" spans="55:55" hidden="1" x14ac:dyDescent="0.2">
      <c r="BC32278" s="6"/>
    </row>
    <row r="32279" spans="55:55" hidden="1" x14ac:dyDescent="0.2">
      <c r="BC32279" s="6"/>
    </row>
    <row r="32280" spans="55:55" hidden="1" x14ac:dyDescent="0.2">
      <c r="BC32280" s="6"/>
    </row>
    <row r="32281" spans="55:55" hidden="1" x14ac:dyDescent="0.2">
      <c r="BC32281" s="6"/>
    </row>
    <row r="32282" spans="55:55" hidden="1" x14ac:dyDescent="0.2">
      <c r="BC32282" s="6"/>
    </row>
    <row r="32283" spans="55:55" hidden="1" x14ac:dyDescent="0.2">
      <c r="BC32283" s="6"/>
    </row>
    <row r="32284" spans="55:55" hidden="1" x14ac:dyDescent="0.2">
      <c r="BC32284" s="6"/>
    </row>
    <row r="32285" spans="55:55" hidden="1" x14ac:dyDescent="0.2">
      <c r="BC32285" s="6"/>
    </row>
    <row r="32286" spans="55:55" hidden="1" x14ac:dyDescent="0.2">
      <c r="BC32286" s="6"/>
    </row>
    <row r="32287" spans="55:55" hidden="1" x14ac:dyDescent="0.2">
      <c r="BC32287" s="6"/>
    </row>
    <row r="32288" spans="55:55" hidden="1" x14ac:dyDescent="0.2">
      <c r="BC32288" s="6"/>
    </row>
    <row r="32289" spans="55:55" hidden="1" x14ac:dyDescent="0.2">
      <c r="BC32289" s="6"/>
    </row>
    <row r="32290" spans="55:55" hidden="1" x14ac:dyDescent="0.2">
      <c r="BC32290" s="6"/>
    </row>
    <row r="32291" spans="55:55" hidden="1" x14ac:dyDescent="0.2">
      <c r="BC32291" s="6"/>
    </row>
    <row r="32292" spans="55:55" hidden="1" x14ac:dyDescent="0.2">
      <c r="BC32292" s="6"/>
    </row>
    <row r="32293" spans="55:55" hidden="1" x14ac:dyDescent="0.2">
      <c r="BC32293" s="6"/>
    </row>
    <row r="32294" spans="55:55" hidden="1" x14ac:dyDescent="0.2">
      <c r="BC32294" s="6"/>
    </row>
    <row r="32295" spans="55:55" hidden="1" x14ac:dyDescent="0.2">
      <c r="BC32295" s="6"/>
    </row>
    <row r="32296" spans="55:55" hidden="1" x14ac:dyDescent="0.2">
      <c r="BC32296" s="6"/>
    </row>
    <row r="32297" spans="55:55" hidden="1" x14ac:dyDescent="0.2">
      <c r="BC32297" s="6"/>
    </row>
    <row r="32298" spans="55:55" hidden="1" x14ac:dyDescent="0.2">
      <c r="BC32298" s="6"/>
    </row>
    <row r="32299" spans="55:55" hidden="1" x14ac:dyDescent="0.2">
      <c r="BC32299" s="6"/>
    </row>
    <row r="32300" spans="55:55" hidden="1" x14ac:dyDescent="0.2">
      <c r="BC32300" s="6"/>
    </row>
    <row r="32301" spans="55:55" hidden="1" x14ac:dyDescent="0.2">
      <c r="BC32301" s="6"/>
    </row>
    <row r="32302" spans="55:55" hidden="1" x14ac:dyDescent="0.2">
      <c r="BC32302" s="6"/>
    </row>
    <row r="32303" spans="55:55" hidden="1" x14ac:dyDescent="0.2">
      <c r="BC32303" s="6"/>
    </row>
    <row r="32304" spans="55:55" hidden="1" x14ac:dyDescent="0.2">
      <c r="BC32304" s="6"/>
    </row>
    <row r="32305" spans="55:55" hidden="1" x14ac:dyDescent="0.2">
      <c r="BC32305" s="6"/>
    </row>
    <row r="32306" spans="55:55" hidden="1" x14ac:dyDescent="0.2">
      <c r="BC32306" s="6"/>
    </row>
    <row r="32307" spans="55:55" hidden="1" x14ac:dyDescent="0.2">
      <c r="BC32307" s="6"/>
    </row>
    <row r="32308" spans="55:55" hidden="1" x14ac:dyDescent="0.2">
      <c r="BC32308" s="6"/>
    </row>
    <row r="32309" spans="55:55" hidden="1" x14ac:dyDescent="0.2">
      <c r="BC32309" s="6"/>
    </row>
    <row r="32310" spans="55:55" hidden="1" x14ac:dyDescent="0.2">
      <c r="BC32310" s="6"/>
    </row>
    <row r="32311" spans="55:55" hidden="1" x14ac:dyDescent="0.2">
      <c r="BC32311" s="6"/>
    </row>
    <row r="32312" spans="55:55" hidden="1" x14ac:dyDescent="0.2">
      <c r="BC32312" s="6"/>
    </row>
    <row r="32313" spans="55:55" hidden="1" x14ac:dyDescent="0.2">
      <c r="BC32313" s="6"/>
    </row>
    <row r="32314" spans="55:55" hidden="1" x14ac:dyDescent="0.2">
      <c r="BC32314" s="6"/>
    </row>
    <row r="32315" spans="55:55" hidden="1" x14ac:dyDescent="0.2">
      <c r="BC32315" s="6"/>
    </row>
    <row r="32316" spans="55:55" hidden="1" x14ac:dyDescent="0.2">
      <c r="BC32316" s="6"/>
    </row>
    <row r="32317" spans="55:55" hidden="1" x14ac:dyDescent="0.2">
      <c r="BC32317" s="6"/>
    </row>
    <row r="32318" spans="55:55" hidden="1" x14ac:dyDescent="0.2">
      <c r="BC32318" s="6"/>
    </row>
    <row r="32319" spans="55:55" hidden="1" x14ac:dyDescent="0.2">
      <c r="BC32319" s="6"/>
    </row>
    <row r="32320" spans="55:55" hidden="1" x14ac:dyDescent="0.2">
      <c r="BC32320" s="6"/>
    </row>
    <row r="32321" spans="55:55" hidden="1" x14ac:dyDescent="0.2">
      <c r="BC32321" s="6"/>
    </row>
    <row r="32322" spans="55:55" hidden="1" x14ac:dyDescent="0.2">
      <c r="BC32322" s="6"/>
    </row>
    <row r="32323" spans="55:55" hidden="1" x14ac:dyDescent="0.2">
      <c r="BC32323" s="6"/>
    </row>
    <row r="32324" spans="55:55" hidden="1" x14ac:dyDescent="0.2">
      <c r="BC32324" s="6"/>
    </row>
    <row r="32325" spans="55:55" hidden="1" x14ac:dyDescent="0.2">
      <c r="BC32325" s="6"/>
    </row>
    <row r="32326" spans="55:55" hidden="1" x14ac:dyDescent="0.2">
      <c r="BC32326" s="6"/>
    </row>
    <row r="32327" spans="55:55" hidden="1" x14ac:dyDescent="0.2">
      <c r="BC32327" s="6"/>
    </row>
    <row r="32328" spans="55:55" hidden="1" x14ac:dyDescent="0.2">
      <c r="BC32328" s="6"/>
    </row>
    <row r="32329" spans="55:55" hidden="1" x14ac:dyDescent="0.2">
      <c r="BC32329" s="6"/>
    </row>
    <row r="32330" spans="55:55" hidden="1" x14ac:dyDescent="0.2">
      <c r="BC32330" s="6"/>
    </row>
    <row r="32331" spans="55:55" hidden="1" x14ac:dyDescent="0.2">
      <c r="BC32331" s="6"/>
    </row>
    <row r="32332" spans="55:55" hidden="1" x14ac:dyDescent="0.2">
      <c r="BC32332" s="6"/>
    </row>
    <row r="32333" spans="55:55" hidden="1" x14ac:dyDescent="0.2">
      <c r="BC32333" s="6"/>
    </row>
    <row r="32334" spans="55:55" hidden="1" x14ac:dyDescent="0.2">
      <c r="BC32334" s="6"/>
    </row>
    <row r="32335" spans="55:55" hidden="1" x14ac:dyDescent="0.2">
      <c r="BC32335" s="6"/>
    </row>
    <row r="32336" spans="55:55" hidden="1" x14ac:dyDescent="0.2">
      <c r="BC32336" s="6"/>
    </row>
    <row r="32337" spans="55:55" hidden="1" x14ac:dyDescent="0.2">
      <c r="BC32337" s="6"/>
    </row>
    <row r="32338" spans="55:55" hidden="1" x14ac:dyDescent="0.2">
      <c r="BC32338" s="6"/>
    </row>
    <row r="32339" spans="55:55" hidden="1" x14ac:dyDescent="0.2">
      <c r="BC32339" s="6"/>
    </row>
    <row r="32340" spans="55:55" hidden="1" x14ac:dyDescent="0.2">
      <c r="BC32340" s="6"/>
    </row>
    <row r="32341" spans="55:55" hidden="1" x14ac:dyDescent="0.2">
      <c r="BC32341" s="6"/>
    </row>
    <row r="32342" spans="55:55" hidden="1" x14ac:dyDescent="0.2">
      <c r="BC32342" s="6"/>
    </row>
    <row r="32343" spans="55:55" hidden="1" x14ac:dyDescent="0.2">
      <c r="BC32343" s="6"/>
    </row>
    <row r="32344" spans="55:55" hidden="1" x14ac:dyDescent="0.2">
      <c r="BC32344" s="6"/>
    </row>
    <row r="32345" spans="55:55" hidden="1" x14ac:dyDescent="0.2">
      <c r="BC32345" s="6"/>
    </row>
    <row r="32346" spans="55:55" hidden="1" x14ac:dyDescent="0.2">
      <c r="BC32346" s="6"/>
    </row>
    <row r="32347" spans="55:55" hidden="1" x14ac:dyDescent="0.2">
      <c r="BC32347" s="6"/>
    </row>
    <row r="32348" spans="55:55" hidden="1" x14ac:dyDescent="0.2">
      <c r="BC32348" s="6"/>
    </row>
    <row r="32349" spans="55:55" hidden="1" x14ac:dyDescent="0.2">
      <c r="BC32349" s="6"/>
    </row>
    <row r="32350" spans="55:55" hidden="1" x14ac:dyDescent="0.2">
      <c r="BC32350" s="6"/>
    </row>
    <row r="32351" spans="55:55" hidden="1" x14ac:dyDescent="0.2">
      <c r="BC32351" s="6"/>
    </row>
    <row r="32352" spans="55:55" hidden="1" x14ac:dyDescent="0.2">
      <c r="BC32352" s="6"/>
    </row>
    <row r="32353" spans="55:55" hidden="1" x14ac:dyDescent="0.2">
      <c r="BC32353" s="6"/>
    </row>
    <row r="32354" spans="55:55" hidden="1" x14ac:dyDescent="0.2">
      <c r="BC32354" s="6"/>
    </row>
    <row r="32355" spans="55:55" hidden="1" x14ac:dyDescent="0.2">
      <c r="BC32355" s="6"/>
    </row>
    <row r="32356" spans="55:55" hidden="1" x14ac:dyDescent="0.2">
      <c r="BC32356" s="6"/>
    </row>
    <row r="32357" spans="55:55" hidden="1" x14ac:dyDescent="0.2">
      <c r="BC32357" s="6"/>
    </row>
    <row r="32358" spans="55:55" hidden="1" x14ac:dyDescent="0.2">
      <c r="BC32358" s="6"/>
    </row>
    <row r="32359" spans="55:55" hidden="1" x14ac:dyDescent="0.2">
      <c r="BC32359" s="6"/>
    </row>
    <row r="32360" spans="55:55" hidden="1" x14ac:dyDescent="0.2">
      <c r="BC32360" s="6"/>
    </row>
    <row r="32361" spans="55:55" hidden="1" x14ac:dyDescent="0.2">
      <c r="BC32361" s="6"/>
    </row>
    <row r="32362" spans="55:55" hidden="1" x14ac:dyDescent="0.2">
      <c r="BC32362" s="6"/>
    </row>
    <row r="32363" spans="55:55" hidden="1" x14ac:dyDescent="0.2">
      <c r="BC32363" s="6"/>
    </row>
    <row r="32364" spans="55:55" hidden="1" x14ac:dyDescent="0.2">
      <c r="BC32364" s="6"/>
    </row>
    <row r="32365" spans="55:55" hidden="1" x14ac:dyDescent="0.2">
      <c r="BC32365" s="6"/>
    </row>
    <row r="32366" spans="55:55" hidden="1" x14ac:dyDescent="0.2">
      <c r="BC32366" s="6"/>
    </row>
    <row r="32367" spans="55:55" hidden="1" x14ac:dyDescent="0.2">
      <c r="BC32367" s="6"/>
    </row>
    <row r="32368" spans="55:55" hidden="1" x14ac:dyDescent="0.2">
      <c r="BC32368" s="6"/>
    </row>
    <row r="32369" spans="55:55" hidden="1" x14ac:dyDescent="0.2">
      <c r="BC32369" s="6"/>
    </row>
    <row r="32370" spans="55:55" hidden="1" x14ac:dyDescent="0.2">
      <c r="BC32370" s="6"/>
    </row>
    <row r="32371" spans="55:55" hidden="1" x14ac:dyDescent="0.2">
      <c r="BC32371" s="6"/>
    </row>
    <row r="32372" spans="55:55" hidden="1" x14ac:dyDescent="0.2">
      <c r="BC32372" s="6"/>
    </row>
    <row r="32373" spans="55:55" hidden="1" x14ac:dyDescent="0.2">
      <c r="BC32373" s="6"/>
    </row>
    <row r="32374" spans="55:55" hidden="1" x14ac:dyDescent="0.2">
      <c r="BC32374" s="6"/>
    </row>
    <row r="32375" spans="55:55" hidden="1" x14ac:dyDescent="0.2">
      <c r="BC32375" s="6"/>
    </row>
    <row r="32376" spans="55:55" hidden="1" x14ac:dyDescent="0.2">
      <c r="BC32376" s="6"/>
    </row>
    <row r="32377" spans="55:55" hidden="1" x14ac:dyDescent="0.2">
      <c r="BC32377" s="6"/>
    </row>
    <row r="32378" spans="55:55" hidden="1" x14ac:dyDescent="0.2">
      <c r="BC32378" s="6"/>
    </row>
    <row r="32379" spans="55:55" hidden="1" x14ac:dyDescent="0.2">
      <c r="BC32379" s="6"/>
    </row>
    <row r="32380" spans="55:55" hidden="1" x14ac:dyDescent="0.2">
      <c r="BC32380" s="6"/>
    </row>
    <row r="32381" spans="55:55" hidden="1" x14ac:dyDescent="0.2">
      <c r="BC32381" s="6"/>
    </row>
    <row r="32382" spans="55:55" hidden="1" x14ac:dyDescent="0.2">
      <c r="BC32382" s="6"/>
    </row>
    <row r="32383" spans="55:55" hidden="1" x14ac:dyDescent="0.2">
      <c r="BC32383" s="6"/>
    </row>
    <row r="32384" spans="55:55" hidden="1" x14ac:dyDescent="0.2">
      <c r="BC32384" s="6"/>
    </row>
    <row r="32385" spans="55:55" hidden="1" x14ac:dyDescent="0.2">
      <c r="BC32385" s="6"/>
    </row>
    <row r="32386" spans="55:55" hidden="1" x14ac:dyDescent="0.2">
      <c r="BC32386" s="6"/>
    </row>
    <row r="32387" spans="55:55" hidden="1" x14ac:dyDescent="0.2">
      <c r="BC32387" s="6"/>
    </row>
    <row r="32388" spans="55:55" hidden="1" x14ac:dyDescent="0.2">
      <c r="BC32388" s="6"/>
    </row>
    <row r="32389" spans="55:55" hidden="1" x14ac:dyDescent="0.2">
      <c r="BC32389" s="6"/>
    </row>
    <row r="32390" spans="55:55" hidden="1" x14ac:dyDescent="0.2">
      <c r="BC32390" s="6"/>
    </row>
    <row r="32391" spans="55:55" hidden="1" x14ac:dyDescent="0.2">
      <c r="BC32391" s="6"/>
    </row>
    <row r="32392" spans="55:55" hidden="1" x14ac:dyDescent="0.2">
      <c r="BC32392" s="6"/>
    </row>
    <row r="32393" spans="55:55" hidden="1" x14ac:dyDescent="0.2">
      <c r="BC32393" s="6"/>
    </row>
    <row r="32394" spans="55:55" hidden="1" x14ac:dyDescent="0.2">
      <c r="BC32394" s="6"/>
    </row>
    <row r="32395" spans="55:55" hidden="1" x14ac:dyDescent="0.2">
      <c r="BC32395" s="6"/>
    </row>
    <row r="32396" spans="55:55" hidden="1" x14ac:dyDescent="0.2">
      <c r="BC32396" s="6"/>
    </row>
    <row r="32397" spans="55:55" hidden="1" x14ac:dyDescent="0.2">
      <c r="BC32397" s="6"/>
    </row>
    <row r="32398" spans="55:55" hidden="1" x14ac:dyDescent="0.2">
      <c r="BC32398" s="6"/>
    </row>
    <row r="32399" spans="55:55" hidden="1" x14ac:dyDescent="0.2">
      <c r="BC32399" s="6"/>
    </row>
    <row r="32400" spans="55:55" hidden="1" x14ac:dyDescent="0.2">
      <c r="BC32400" s="6"/>
    </row>
    <row r="32401" spans="55:55" hidden="1" x14ac:dyDescent="0.2">
      <c r="BC32401" s="6"/>
    </row>
    <row r="32402" spans="55:55" hidden="1" x14ac:dyDescent="0.2">
      <c r="BC32402" s="6"/>
    </row>
    <row r="32403" spans="55:55" hidden="1" x14ac:dyDescent="0.2">
      <c r="BC32403" s="6"/>
    </row>
    <row r="32404" spans="55:55" hidden="1" x14ac:dyDescent="0.2">
      <c r="BC32404" s="6"/>
    </row>
    <row r="32405" spans="55:55" hidden="1" x14ac:dyDescent="0.2">
      <c r="BC32405" s="6"/>
    </row>
    <row r="32406" spans="55:55" hidden="1" x14ac:dyDescent="0.2">
      <c r="BC32406" s="6"/>
    </row>
    <row r="32407" spans="55:55" hidden="1" x14ac:dyDescent="0.2">
      <c r="BC32407" s="6"/>
    </row>
    <row r="32408" spans="55:55" hidden="1" x14ac:dyDescent="0.2">
      <c r="BC32408" s="6"/>
    </row>
    <row r="32409" spans="55:55" hidden="1" x14ac:dyDescent="0.2">
      <c r="BC32409" s="6"/>
    </row>
    <row r="32410" spans="55:55" hidden="1" x14ac:dyDescent="0.2">
      <c r="BC32410" s="6"/>
    </row>
    <row r="32411" spans="55:55" hidden="1" x14ac:dyDescent="0.2">
      <c r="BC32411" s="6"/>
    </row>
    <row r="32412" spans="55:55" hidden="1" x14ac:dyDescent="0.2">
      <c r="BC32412" s="6"/>
    </row>
    <row r="32413" spans="55:55" hidden="1" x14ac:dyDescent="0.2">
      <c r="BC32413" s="6"/>
    </row>
    <row r="32414" spans="55:55" hidden="1" x14ac:dyDescent="0.2">
      <c r="BC32414" s="6"/>
    </row>
    <row r="32415" spans="55:55" hidden="1" x14ac:dyDescent="0.2">
      <c r="BC32415" s="6"/>
    </row>
    <row r="32416" spans="55:55" hidden="1" x14ac:dyDescent="0.2">
      <c r="BC32416" s="6"/>
    </row>
    <row r="32417" spans="55:55" hidden="1" x14ac:dyDescent="0.2">
      <c r="BC32417" s="6"/>
    </row>
    <row r="32418" spans="55:55" hidden="1" x14ac:dyDescent="0.2">
      <c r="BC32418" s="6"/>
    </row>
    <row r="32419" spans="55:55" hidden="1" x14ac:dyDescent="0.2">
      <c r="BC32419" s="6"/>
    </row>
    <row r="32420" spans="55:55" hidden="1" x14ac:dyDescent="0.2">
      <c r="BC32420" s="6"/>
    </row>
    <row r="32421" spans="55:55" hidden="1" x14ac:dyDescent="0.2">
      <c r="BC32421" s="6"/>
    </row>
    <row r="32422" spans="55:55" hidden="1" x14ac:dyDescent="0.2">
      <c r="BC32422" s="6"/>
    </row>
    <row r="32423" spans="55:55" hidden="1" x14ac:dyDescent="0.2">
      <c r="BC32423" s="6"/>
    </row>
    <row r="32424" spans="55:55" hidden="1" x14ac:dyDescent="0.2">
      <c r="BC32424" s="6"/>
    </row>
    <row r="32425" spans="55:55" hidden="1" x14ac:dyDescent="0.2">
      <c r="BC32425" s="6"/>
    </row>
    <row r="32426" spans="55:55" hidden="1" x14ac:dyDescent="0.2">
      <c r="BC32426" s="6"/>
    </row>
    <row r="32427" spans="55:55" hidden="1" x14ac:dyDescent="0.2">
      <c r="BC32427" s="6"/>
    </row>
    <row r="32428" spans="55:55" hidden="1" x14ac:dyDescent="0.2">
      <c r="BC32428" s="6"/>
    </row>
    <row r="32429" spans="55:55" hidden="1" x14ac:dyDescent="0.2">
      <c r="BC32429" s="6"/>
    </row>
    <row r="32430" spans="55:55" hidden="1" x14ac:dyDescent="0.2">
      <c r="BC32430" s="6"/>
    </row>
    <row r="32431" spans="55:55" hidden="1" x14ac:dyDescent="0.2">
      <c r="BC32431" s="6"/>
    </row>
    <row r="32432" spans="55:55" hidden="1" x14ac:dyDescent="0.2">
      <c r="BC32432" s="6"/>
    </row>
    <row r="32433" spans="55:55" hidden="1" x14ac:dyDescent="0.2">
      <c r="BC32433" s="6"/>
    </row>
    <row r="32434" spans="55:55" hidden="1" x14ac:dyDescent="0.2">
      <c r="BC32434" s="6"/>
    </row>
    <row r="32435" spans="55:55" hidden="1" x14ac:dyDescent="0.2">
      <c r="BC32435" s="6"/>
    </row>
    <row r="32436" spans="55:55" hidden="1" x14ac:dyDescent="0.2">
      <c r="BC32436" s="6"/>
    </row>
    <row r="32437" spans="55:55" hidden="1" x14ac:dyDescent="0.2">
      <c r="BC32437" s="6"/>
    </row>
    <row r="32438" spans="55:55" hidden="1" x14ac:dyDescent="0.2">
      <c r="BC32438" s="6"/>
    </row>
    <row r="32439" spans="55:55" hidden="1" x14ac:dyDescent="0.2">
      <c r="BC32439" s="6"/>
    </row>
    <row r="32440" spans="55:55" hidden="1" x14ac:dyDescent="0.2">
      <c r="BC32440" s="6"/>
    </row>
    <row r="32441" spans="55:55" hidden="1" x14ac:dyDescent="0.2">
      <c r="BC32441" s="6"/>
    </row>
    <row r="32442" spans="55:55" hidden="1" x14ac:dyDescent="0.2">
      <c r="BC32442" s="6"/>
    </row>
    <row r="32443" spans="55:55" hidden="1" x14ac:dyDescent="0.2">
      <c r="BC32443" s="6"/>
    </row>
    <row r="32444" spans="55:55" hidden="1" x14ac:dyDescent="0.2">
      <c r="BC32444" s="6"/>
    </row>
    <row r="32445" spans="55:55" hidden="1" x14ac:dyDescent="0.2">
      <c r="BC32445" s="6"/>
    </row>
    <row r="32446" spans="55:55" hidden="1" x14ac:dyDescent="0.2">
      <c r="BC32446" s="6"/>
    </row>
    <row r="32447" spans="55:55" hidden="1" x14ac:dyDescent="0.2">
      <c r="BC32447" s="6"/>
    </row>
    <row r="32448" spans="55:55" hidden="1" x14ac:dyDescent="0.2">
      <c r="BC32448" s="6"/>
    </row>
    <row r="32449" spans="55:55" hidden="1" x14ac:dyDescent="0.2">
      <c r="BC32449" s="6"/>
    </row>
    <row r="32450" spans="55:55" hidden="1" x14ac:dyDescent="0.2">
      <c r="BC32450" s="6"/>
    </row>
    <row r="32451" spans="55:55" hidden="1" x14ac:dyDescent="0.2">
      <c r="BC32451" s="6"/>
    </row>
    <row r="32452" spans="55:55" hidden="1" x14ac:dyDescent="0.2">
      <c r="BC32452" s="6"/>
    </row>
    <row r="32453" spans="55:55" hidden="1" x14ac:dyDescent="0.2">
      <c r="BC32453" s="6"/>
    </row>
    <row r="32454" spans="55:55" hidden="1" x14ac:dyDescent="0.2">
      <c r="BC32454" s="6"/>
    </row>
    <row r="32455" spans="55:55" hidden="1" x14ac:dyDescent="0.2">
      <c r="BC32455" s="6"/>
    </row>
    <row r="32456" spans="55:55" hidden="1" x14ac:dyDescent="0.2">
      <c r="BC32456" s="6"/>
    </row>
    <row r="32457" spans="55:55" hidden="1" x14ac:dyDescent="0.2">
      <c r="BC32457" s="6"/>
    </row>
    <row r="32458" spans="55:55" hidden="1" x14ac:dyDescent="0.2">
      <c r="BC32458" s="6"/>
    </row>
    <row r="32459" spans="55:55" hidden="1" x14ac:dyDescent="0.2">
      <c r="BC32459" s="6"/>
    </row>
    <row r="32460" spans="55:55" hidden="1" x14ac:dyDescent="0.2">
      <c r="BC32460" s="6"/>
    </row>
    <row r="32461" spans="55:55" hidden="1" x14ac:dyDescent="0.2">
      <c r="BC32461" s="6"/>
    </row>
    <row r="32462" spans="55:55" hidden="1" x14ac:dyDescent="0.2">
      <c r="BC32462" s="6"/>
    </row>
    <row r="32463" spans="55:55" hidden="1" x14ac:dyDescent="0.2">
      <c r="BC32463" s="6"/>
    </row>
    <row r="32464" spans="55:55" hidden="1" x14ac:dyDescent="0.2">
      <c r="BC32464" s="6"/>
    </row>
    <row r="32465" spans="55:55" hidden="1" x14ac:dyDescent="0.2">
      <c r="BC32465" s="6"/>
    </row>
    <row r="32466" spans="55:55" hidden="1" x14ac:dyDescent="0.2">
      <c r="BC32466" s="6"/>
    </row>
    <row r="32467" spans="55:55" hidden="1" x14ac:dyDescent="0.2">
      <c r="BC32467" s="6"/>
    </row>
    <row r="32468" spans="55:55" hidden="1" x14ac:dyDescent="0.2">
      <c r="BC32468" s="6"/>
    </row>
    <row r="32469" spans="55:55" hidden="1" x14ac:dyDescent="0.2">
      <c r="BC32469" s="6"/>
    </row>
    <row r="32470" spans="55:55" hidden="1" x14ac:dyDescent="0.2">
      <c r="BC32470" s="6"/>
    </row>
    <row r="32471" spans="55:55" hidden="1" x14ac:dyDescent="0.2">
      <c r="BC32471" s="6"/>
    </row>
    <row r="32472" spans="55:55" hidden="1" x14ac:dyDescent="0.2">
      <c r="BC32472" s="6"/>
    </row>
    <row r="32473" spans="55:55" hidden="1" x14ac:dyDescent="0.2">
      <c r="BC32473" s="6"/>
    </row>
    <row r="32474" spans="55:55" hidden="1" x14ac:dyDescent="0.2">
      <c r="BC32474" s="6"/>
    </row>
    <row r="32475" spans="55:55" hidden="1" x14ac:dyDescent="0.2">
      <c r="BC32475" s="6"/>
    </row>
    <row r="32476" spans="55:55" hidden="1" x14ac:dyDescent="0.2">
      <c r="BC32476" s="6"/>
    </row>
    <row r="32477" spans="55:55" hidden="1" x14ac:dyDescent="0.2">
      <c r="BC32477" s="6"/>
    </row>
    <row r="32478" spans="55:55" hidden="1" x14ac:dyDescent="0.2">
      <c r="BC32478" s="6"/>
    </row>
    <row r="32479" spans="55:55" hidden="1" x14ac:dyDescent="0.2">
      <c r="BC32479" s="6"/>
    </row>
    <row r="32480" spans="55:55" hidden="1" x14ac:dyDescent="0.2">
      <c r="BC32480" s="6"/>
    </row>
    <row r="32481" spans="55:55" hidden="1" x14ac:dyDescent="0.2">
      <c r="BC32481" s="6"/>
    </row>
    <row r="32482" spans="55:55" hidden="1" x14ac:dyDescent="0.2">
      <c r="BC32482" s="6"/>
    </row>
    <row r="32483" spans="55:55" hidden="1" x14ac:dyDescent="0.2">
      <c r="BC32483" s="6"/>
    </row>
    <row r="32484" spans="55:55" hidden="1" x14ac:dyDescent="0.2">
      <c r="BC32484" s="6"/>
    </row>
    <row r="32485" spans="55:55" hidden="1" x14ac:dyDescent="0.2">
      <c r="BC32485" s="6"/>
    </row>
    <row r="32486" spans="55:55" hidden="1" x14ac:dyDescent="0.2">
      <c r="BC32486" s="6"/>
    </row>
    <row r="32487" spans="55:55" hidden="1" x14ac:dyDescent="0.2">
      <c r="BC32487" s="6"/>
    </row>
    <row r="32488" spans="55:55" hidden="1" x14ac:dyDescent="0.2">
      <c r="BC32488" s="6"/>
    </row>
    <row r="32489" spans="55:55" hidden="1" x14ac:dyDescent="0.2">
      <c r="BC32489" s="6"/>
    </row>
    <row r="32490" spans="55:55" hidden="1" x14ac:dyDescent="0.2">
      <c r="BC32490" s="6"/>
    </row>
    <row r="32491" spans="55:55" hidden="1" x14ac:dyDescent="0.2">
      <c r="BC32491" s="6"/>
    </row>
    <row r="32492" spans="55:55" hidden="1" x14ac:dyDescent="0.2">
      <c r="BC32492" s="6"/>
    </row>
    <row r="32493" spans="55:55" hidden="1" x14ac:dyDescent="0.2">
      <c r="BC32493" s="6"/>
    </row>
    <row r="32494" spans="55:55" hidden="1" x14ac:dyDescent="0.2">
      <c r="BC32494" s="6"/>
    </row>
    <row r="32495" spans="55:55" hidden="1" x14ac:dyDescent="0.2">
      <c r="BC32495" s="6"/>
    </row>
    <row r="32496" spans="55:55" hidden="1" x14ac:dyDescent="0.2">
      <c r="BC32496" s="6"/>
    </row>
    <row r="32497" spans="55:55" hidden="1" x14ac:dyDescent="0.2">
      <c r="BC32497" s="6"/>
    </row>
    <row r="32498" spans="55:55" hidden="1" x14ac:dyDescent="0.2">
      <c r="BC32498" s="6"/>
    </row>
    <row r="32499" spans="55:55" hidden="1" x14ac:dyDescent="0.2">
      <c r="BC32499" s="6"/>
    </row>
    <row r="32500" spans="55:55" hidden="1" x14ac:dyDescent="0.2">
      <c r="BC32500" s="6"/>
    </row>
    <row r="32501" spans="55:55" hidden="1" x14ac:dyDescent="0.2">
      <c r="BC32501" s="6"/>
    </row>
    <row r="32502" spans="55:55" hidden="1" x14ac:dyDescent="0.2">
      <c r="BC32502" s="6"/>
    </row>
    <row r="32503" spans="55:55" hidden="1" x14ac:dyDescent="0.2">
      <c r="BC32503" s="6"/>
    </row>
    <row r="32504" spans="55:55" hidden="1" x14ac:dyDescent="0.2">
      <c r="BC32504" s="6"/>
    </row>
    <row r="32505" spans="55:55" hidden="1" x14ac:dyDescent="0.2">
      <c r="BC32505" s="6"/>
    </row>
    <row r="32506" spans="55:55" hidden="1" x14ac:dyDescent="0.2">
      <c r="BC32506" s="6"/>
    </row>
    <row r="32507" spans="55:55" hidden="1" x14ac:dyDescent="0.2">
      <c r="BC32507" s="6"/>
    </row>
    <row r="32508" spans="55:55" hidden="1" x14ac:dyDescent="0.2">
      <c r="BC32508" s="6"/>
    </row>
    <row r="32509" spans="55:55" hidden="1" x14ac:dyDescent="0.2">
      <c r="BC32509" s="6"/>
    </row>
    <row r="32510" spans="55:55" hidden="1" x14ac:dyDescent="0.2">
      <c r="BC32510" s="6"/>
    </row>
    <row r="32511" spans="55:55" hidden="1" x14ac:dyDescent="0.2">
      <c r="BC32511" s="6"/>
    </row>
    <row r="32512" spans="55:55" hidden="1" x14ac:dyDescent="0.2">
      <c r="BC32512" s="6"/>
    </row>
    <row r="32513" spans="55:55" hidden="1" x14ac:dyDescent="0.2">
      <c r="BC32513" s="6"/>
    </row>
    <row r="32514" spans="55:55" hidden="1" x14ac:dyDescent="0.2">
      <c r="BC32514" s="6"/>
    </row>
    <row r="32515" spans="55:55" hidden="1" x14ac:dyDescent="0.2">
      <c r="BC32515" s="6"/>
    </row>
    <row r="32516" spans="55:55" hidden="1" x14ac:dyDescent="0.2">
      <c r="BC32516" s="6"/>
    </row>
    <row r="32517" spans="55:55" hidden="1" x14ac:dyDescent="0.2">
      <c r="BC32517" s="6"/>
    </row>
    <row r="32518" spans="55:55" hidden="1" x14ac:dyDescent="0.2">
      <c r="BC32518" s="6"/>
    </row>
    <row r="32519" spans="55:55" hidden="1" x14ac:dyDescent="0.2">
      <c r="BC32519" s="6"/>
    </row>
    <row r="32520" spans="55:55" hidden="1" x14ac:dyDescent="0.2">
      <c r="BC32520" s="6"/>
    </row>
    <row r="32521" spans="55:55" hidden="1" x14ac:dyDescent="0.2">
      <c r="BC32521" s="6"/>
    </row>
    <row r="32522" spans="55:55" hidden="1" x14ac:dyDescent="0.2">
      <c r="BC32522" s="6"/>
    </row>
    <row r="32523" spans="55:55" hidden="1" x14ac:dyDescent="0.2">
      <c r="BC32523" s="6"/>
    </row>
    <row r="32524" spans="55:55" hidden="1" x14ac:dyDescent="0.2">
      <c r="BC32524" s="6"/>
    </row>
    <row r="32525" spans="55:55" hidden="1" x14ac:dyDescent="0.2">
      <c r="BC32525" s="6"/>
    </row>
    <row r="32526" spans="55:55" hidden="1" x14ac:dyDescent="0.2">
      <c r="BC32526" s="6"/>
    </row>
    <row r="32527" spans="55:55" hidden="1" x14ac:dyDescent="0.2">
      <c r="BC32527" s="6"/>
    </row>
    <row r="32528" spans="55:55" hidden="1" x14ac:dyDescent="0.2">
      <c r="BC32528" s="6"/>
    </row>
    <row r="32529" spans="55:55" hidden="1" x14ac:dyDescent="0.2">
      <c r="BC32529" s="6"/>
    </row>
    <row r="32530" spans="55:55" hidden="1" x14ac:dyDescent="0.2">
      <c r="BC32530" s="6"/>
    </row>
    <row r="32531" spans="55:55" hidden="1" x14ac:dyDescent="0.2">
      <c r="BC32531" s="6"/>
    </row>
    <row r="32532" spans="55:55" hidden="1" x14ac:dyDescent="0.2">
      <c r="BC32532" s="6"/>
    </row>
    <row r="32533" spans="55:55" hidden="1" x14ac:dyDescent="0.2">
      <c r="BC32533" s="6"/>
    </row>
    <row r="32534" spans="55:55" hidden="1" x14ac:dyDescent="0.2">
      <c r="BC32534" s="6"/>
    </row>
    <row r="32535" spans="55:55" hidden="1" x14ac:dyDescent="0.2">
      <c r="BC32535" s="6"/>
    </row>
    <row r="32536" spans="55:55" hidden="1" x14ac:dyDescent="0.2">
      <c r="BC32536" s="6"/>
    </row>
    <row r="32537" spans="55:55" hidden="1" x14ac:dyDescent="0.2">
      <c r="BC32537" s="6"/>
    </row>
    <row r="32538" spans="55:55" hidden="1" x14ac:dyDescent="0.2">
      <c r="BC32538" s="6"/>
    </row>
    <row r="32539" spans="55:55" hidden="1" x14ac:dyDescent="0.2">
      <c r="BC32539" s="6"/>
    </row>
    <row r="32540" spans="55:55" hidden="1" x14ac:dyDescent="0.2">
      <c r="BC32540" s="6"/>
    </row>
    <row r="32541" spans="55:55" hidden="1" x14ac:dyDescent="0.2">
      <c r="BC32541" s="6"/>
    </row>
    <row r="32542" spans="55:55" hidden="1" x14ac:dyDescent="0.2">
      <c r="BC32542" s="6"/>
    </row>
    <row r="32543" spans="55:55" hidden="1" x14ac:dyDescent="0.2">
      <c r="BC32543" s="6"/>
    </row>
    <row r="32544" spans="55:55" hidden="1" x14ac:dyDescent="0.2">
      <c r="BC32544" s="6"/>
    </row>
    <row r="32545" spans="55:55" hidden="1" x14ac:dyDescent="0.2">
      <c r="BC32545" s="6"/>
    </row>
    <row r="32546" spans="55:55" hidden="1" x14ac:dyDescent="0.2">
      <c r="BC32546" s="6"/>
    </row>
    <row r="32547" spans="55:55" hidden="1" x14ac:dyDescent="0.2">
      <c r="BC32547" s="6"/>
    </row>
    <row r="32548" spans="55:55" hidden="1" x14ac:dyDescent="0.2">
      <c r="BC32548" s="6"/>
    </row>
    <row r="32549" spans="55:55" hidden="1" x14ac:dyDescent="0.2">
      <c r="BC32549" s="6"/>
    </row>
    <row r="32550" spans="55:55" hidden="1" x14ac:dyDescent="0.2">
      <c r="BC32550" s="6"/>
    </row>
    <row r="32551" spans="55:55" hidden="1" x14ac:dyDescent="0.2">
      <c r="BC32551" s="6"/>
    </row>
    <row r="32552" spans="55:55" hidden="1" x14ac:dyDescent="0.2">
      <c r="BC32552" s="6"/>
    </row>
    <row r="32553" spans="55:55" hidden="1" x14ac:dyDescent="0.2">
      <c r="BC32553" s="6"/>
    </row>
    <row r="32554" spans="55:55" hidden="1" x14ac:dyDescent="0.2">
      <c r="BC32554" s="6"/>
    </row>
    <row r="32555" spans="55:55" hidden="1" x14ac:dyDescent="0.2">
      <c r="BC32555" s="6"/>
    </row>
    <row r="32556" spans="55:55" hidden="1" x14ac:dyDescent="0.2">
      <c r="BC32556" s="6"/>
    </row>
    <row r="32557" spans="55:55" hidden="1" x14ac:dyDescent="0.2">
      <c r="BC32557" s="6"/>
    </row>
    <row r="32558" spans="55:55" hidden="1" x14ac:dyDescent="0.2">
      <c r="BC32558" s="6"/>
    </row>
    <row r="32559" spans="55:55" hidden="1" x14ac:dyDescent="0.2">
      <c r="BC32559" s="6"/>
    </row>
    <row r="32560" spans="55:55" hidden="1" x14ac:dyDescent="0.2">
      <c r="BC32560" s="6"/>
    </row>
    <row r="32561" spans="55:55" hidden="1" x14ac:dyDescent="0.2">
      <c r="BC32561" s="6"/>
    </row>
    <row r="32562" spans="55:55" hidden="1" x14ac:dyDescent="0.2">
      <c r="BC32562" s="6"/>
    </row>
    <row r="32563" spans="55:55" hidden="1" x14ac:dyDescent="0.2">
      <c r="BC32563" s="6"/>
    </row>
    <row r="32564" spans="55:55" hidden="1" x14ac:dyDescent="0.2">
      <c r="BC32564" s="6"/>
    </row>
    <row r="32565" spans="55:55" hidden="1" x14ac:dyDescent="0.2">
      <c r="BC32565" s="6"/>
    </row>
    <row r="32566" spans="55:55" hidden="1" x14ac:dyDescent="0.2">
      <c r="BC32566" s="6"/>
    </row>
    <row r="32567" spans="55:55" hidden="1" x14ac:dyDescent="0.2">
      <c r="BC32567" s="6"/>
    </row>
    <row r="32568" spans="55:55" hidden="1" x14ac:dyDescent="0.2">
      <c r="BC32568" s="6"/>
    </row>
    <row r="32569" spans="55:55" hidden="1" x14ac:dyDescent="0.2">
      <c r="BC32569" s="6"/>
    </row>
    <row r="32570" spans="55:55" hidden="1" x14ac:dyDescent="0.2">
      <c r="BC32570" s="6"/>
    </row>
    <row r="32571" spans="55:55" hidden="1" x14ac:dyDescent="0.2">
      <c r="BC32571" s="6"/>
    </row>
    <row r="32572" spans="55:55" hidden="1" x14ac:dyDescent="0.2">
      <c r="BC32572" s="6"/>
    </row>
    <row r="32573" spans="55:55" hidden="1" x14ac:dyDescent="0.2">
      <c r="BC32573" s="6"/>
    </row>
    <row r="32574" spans="55:55" hidden="1" x14ac:dyDescent="0.2">
      <c r="BC32574" s="6"/>
    </row>
    <row r="32575" spans="55:55" hidden="1" x14ac:dyDescent="0.2">
      <c r="BC32575" s="6"/>
    </row>
    <row r="32576" spans="55:55" hidden="1" x14ac:dyDescent="0.2">
      <c r="BC32576" s="6"/>
    </row>
    <row r="32577" spans="55:55" hidden="1" x14ac:dyDescent="0.2">
      <c r="BC32577" s="6"/>
    </row>
    <row r="32578" spans="55:55" hidden="1" x14ac:dyDescent="0.2">
      <c r="BC32578" s="6"/>
    </row>
    <row r="32579" spans="55:55" hidden="1" x14ac:dyDescent="0.2">
      <c r="BC32579" s="6"/>
    </row>
    <row r="32580" spans="55:55" hidden="1" x14ac:dyDescent="0.2">
      <c r="BC32580" s="6"/>
    </row>
    <row r="32581" spans="55:55" hidden="1" x14ac:dyDescent="0.2">
      <c r="BC32581" s="6"/>
    </row>
    <row r="32582" spans="55:55" hidden="1" x14ac:dyDescent="0.2">
      <c r="BC32582" s="6"/>
    </row>
    <row r="32583" spans="55:55" hidden="1" x14ac:dyDescent="0.2">
      <c r="BC32583" s="6"/>
    </row>
    <row r="32584" spans="55:55" hidden="1" x14ac:dyDescent="0.2">
      <c r="BC32584" s="6"/>
    </row>
    <row r="32585" spans="55:55" hidden="1" x14ac:dyDescent="0.2">
      <c r="BC32585" s="6"/>
    </row>
    <row r="32586" spans="55:55" hidden="1" x14ac:dyDescent="0.2">
      <c r="BC32586" s="6"/>
    </row>
    <row r="32587" spans="55:55" hidden="1" x14ac:dyDescent="0.2">
      <c r="BC32587" s="6"/>
    </row>
    <row r="32588" spans="55:55" hidden="1" x14ac:dyDescent="0.2">
      <c r="BC32588" s="6"/>
    </row>
    <row r="32589" spans="55:55" hidden="1" x14ac:dyDescent="0.2">
      <c r="BC32589" s="6"/>
    </row>
    <row r="32590" spans="55:55" hidden="1" x14ac:dyDescent="0.2">
      <c r="BC32590" s="6"/>
    </row>
    <row r="32591" spans="55:55" hidden="1" x14ac:dyDescent="0.2">
      <c r="BC32591" s="6"/>
    </row>
    <row r="32592" spans="55:55" hidden="1" x14ac:dyDescent="0.2">
      <c r="BC32592" s="6"/>
    </row>
    <row r="32593" spans="55:55" hidden="1" x14ac:dyDescent="0.2">
      <c r="BC32593" s="6"/>
    </row>
    <row r="32594" spans="55:55" hidden="1" x14ac:dyDescent="0.2">
      <c r="BC32594" s="6"/>
    </row>
    <row r="32595" spans="55:55" hidden="1" x14ac:dyDescent="0.2">
      <c r="BC32595" s="6"/>
    </row>
    <row r="32596" spans="55:55" hidden="1" x14ac:dyDescent="0.2">
      <c r="BC32596" s="6"/>
    </row>
    <row r="32597" spans="55:55" hidden="1" x14ac:dyDescent="0.2">
      <c r="BC32597" s="6"/>
    </row>
    <row r="32598" spans="55:55" hidden="1" x14ac:dyDescent="0.2">
      <c r="BC32598" s="6"/>
    </row>
    <row r="32599" spans="55:55" hidden="1" x14ac:dyDescent="0.2">
      <c r="BC32599" s="6"/>
    </row>
    <row r="32600" spans="55:55" hidden="1" x14ac:dyDescent="0.2">
      <c r="BC32600" s="6"/>
    </row>
    <row r="32601" spans="55:55" hidden="1" x14ac:dyDescent="0.2">
      <c r="BC32601" s="6"/>
    </row>
    <row r="32602" spans="55:55" hidden="1" x14ac:dyDescent="0.2">
      <c r="BC32602" s="6"/>
    </row>
    <row r="32603" spans="55:55" hidden="1" x14ac:dyDescent="0.2">
      <c r="BC32603" s="6"/>
    </row>
    <row r="32604" spans="55:55" hidden="1" x14ac:dyDescent="0.2">
      <c r="BC32604" s="6"/>
    </row>
    <row r="32605" spans="55:55" hidden="1" x14ac:dyDescent="0.2">
      <c r="BC32605" s="6"/>
    </row>
    <row r="32606" spans="55:55" hidden="1" x14ac:dyDescent="0.2">
      <c r="BC32606" s="6"/>
    </row>
    <row r="32607" spans="55:55" hidden="1" x14ac:dyDescent="0.2">
      <c r="BC32607" s="6"/>
    </row>
    <row r="32608" spans="55:55" hidden="1" x14ac:dyDescent="0.2">
      <c r="BC32608" s="6"/>
    </row>
    <row r="32609" spans="55:55" hidden="1" x14ac:dyDescent="0.2">
      <c r="BC32609" s="6"/>
    </row>
    <row r="32610" spans="55:55" hidden="1" x14ac:dyDescent="0.2">
      <c r="BC32610" s="6"/>
    </row>
    <row r="32611" spans="55:55" hidden="1" x14ac:dyDescent="0.2">
      <c r="BC32611" s="6"/>
    </row>
    <row r="32612" spans="55:55" hidden="1" x14ac:dyDescent="0.2">
      <c r="BC32612" s="6"/>
    </row>
    <row r="32613" spans="55:55" hidden="1" x14ac:dyDescent="0.2">
      <c r="BC32613" s="6"/>
    </row>
    <row r="32614" spans="55:55" hidden="1" x14ac:dyDescent="0.2">
      <c r="BC32614" s="6"/>
    </row>
    <row r="32615" spans="55:55" hidden="1" x14ac:dyDescent="0.2">
      <c r="BC32615" s="6"/>
    </row>
    <row r="32616" spans="55:55" hidden="1" x14ac:dyDescent="0.2">
      <c r="BC32616" s="6"/>
    </row>
    <row r="32617" spans="55:55" hidden="1" x14ac:dyDescent="0.2">
      <c r="BC32617" s="6"/>
    </row>
    <row r="32618" spans="55:55" hidden="1" x14ac:dyDescent="0.2">
      <c r="BC32618" s="6"/>
    </row>
    <row r="32619" spans="55:55" hidden="1" x14ac:dyDescent="0.2">
      <c r="BC32619" s="6"/>
    </row>
    <row r="32620" spans="55:55" hidden="1" x14ac:dyDescent="0.2">
      <c r="BC32620" s="6"/>
    </row>
    <row r="32621" spans="55:55" hidden="1" x14ac:dyDescent="0.2">
      <c r="BC32621" s="6"/>
    </row>
    <row r="32622" spans="55:55" hidden="1" x14ac:dyDescent="0.2">
      <c r="BC32622" s="6"/>
    </row>
    <row r="32623" spans="55:55" hidden="1" x14ac:dyDescent="0.2">
      <c r="BC32623" s="6"/>
    </row>
    <row r="32624" spans="55:55" hidden="1" x14ac:dyDescent="0.2">
      <c r="BC32624" s="6"/>
    </row>
    <row r="32625" spans="55:55" hidden="1" x14ac:dyDescent="0.2">
      <c r="BC32625" s="6"/>
    </row>
    <row r="32626" spans="55:55" hidden="1" x14ac:dyDescent="0.2">
      <c r="BC32626" s="6"/>
    </row>
    <row r="32627" spans="55:55" hidden="1" x14ac:dyDescent="0.2">
      <c r="BC32627" s="6"/>
    </row>
    <row r="32628" spans="55:55" hidden="1" x14ac:dyDescent="0.2">
      <c r="BC32628" s="6"/>
    </row>
    <row r="32629" spans="55:55" hidden="1" x14ac:dyDescent="0.2">
      <c r="BC32629" s="6"/>
    </row>
    <row r="32630" spans="55:55" hidden="1" x14ac:dyDescent="0.2">
      <c r="BC32630" s="6"/>
    </row>
    <row r="32631" spans="55:55" hidden="1" x14ac:dyDescent="0.2">
      <c r="BC32631" s="6"/>
    </row>
    <row r="32632" spans="55:55" hidden="1" x14ac:dyDescent="0.2">
      <c r="BC32632" s="6"/>
    </row>
    <row r="32633" spans="55:55" hidden="1" x14ac:dyDescent="0.2">
      <c r="BC32633" s="6"/>
    </row>
    <row r="32634" spans="55:55" hidden="1" x14ac:dyDescent="0.2">
      <c r="BC32634" s="6"/>
    </row>
    <row r="32635" spans="55:55" hidden="1" x14ac:dyDescent="0.2">
      <c r="BC32635" s="6"/>
    </row>
    <row r="32636" spans="55:55" hidden="1" x14ac:dyDescent="0.2">
      <c r="BC32636" s="6"/>
    </row>
    <row r="32637" spans="55:55" hidden="1" x14ac:dyDescent="0.2">
      <c r="BC32637" s="6"/>
    </row>
    <row r="32638" spans="55:55" hidden="1" x14ac:dyDescent="0.2">
      <c r="BC32638" s="6"/>
    </row>
    <row r="32639" spans="55:55" hidden="1" x14ac:dyDescent="0.2">
      <c r="BC32639" s="6"/>
    </row>
    <row r="32640" spans="55:55" hidden="1" x14ac:dyDescent="0.2">
      <c r="BC32640" s="6"/>
    </row>
    <row r="32641" spans="55:55" hidden="1" x14ac:dyDescent="0.2">
      <c r="BC32641" s="6"/>
    </row>
    <row r="32642" spans="55:55" hidden="1" x14ac:dyDescent="0.2">
      <c r="BC32642" s="6"/>
    </row>
    <row r="32643" spans="55:55" hidden="1" x14ac:dyDescent="0.2">
      <c r="BC32643" s="6"/>
    </row>
    <row r="32644" spans="55:55" hidden="1" x14ac:dyDescent="0.2">
      <c r="BC32644" s="6"/>
    </row>
    <row r="32645" spans="55:55" hidden="1" x14ac:dyDescent="0.2">
      <c r="BC32645" s="6"/>
    </row>
    <row r="32646" spans="55:55" hidden="1" x14ac:dyDescent="0.2">
      <c r="BC32646" s="6"/>
    </row>
    <row r="32647" spans="55:55" hidden="1" x14ac:dyDescent="0.2">
      <c r="BC32647" s="6"/>
    </row>
    <row r="32648" spans="55:55" hidden="1" x14ac:dyDescent="0.2">
      <c r="BC32648" s="6"/>
    </row>
    <row r="32649" spans="55:55" hidden="1" x14ac:dyDescent="0.2">
      <c r="BC32649" s="6"/>
    </row>
    <row r="32650" spans="55:55" hidden="1" x14ac:dyDescent="0.2">
      <c r="BC32650" s="6"/>
    </row>
    <row r="32651" spans="55:55" hidden="1" x14ac:dyDescent="0.2">
      <c r="BC32651" s="6"/>
    </row>
    <row r="32652" spans="55:55" hidden="1" x14ac:dyDescent="0.2">
      <c r="BC32652" s="6"/>
    </row>
    <row r="32653" spans="55:55" hidden="1" x14ac:dyDescent="0.2">
      <c r="BC32653" s="6"/>
    </row>
    <row r="32654" spans="55:55" hidden="1" x14ac:dyDescent="0.2">
      <c r="BC32654" s="6"/>
    </row>
    <row r="32655" spans="55:55" hidden="1" x14ac:dyDescent="0.2">
      <c r="BC32655" s="6"/>
    </row>
    <row r="32656" spans="55:55" hidden="1" x14ac:dyDescent="0.2">
      <c r="BC32656" s="6"/>
    </row>
    <row r="32657" spans="55:55" hidden="1" x14ac:dyDescent="0.2">
      <c r="BC32657" s="6"/>
    </row>
    <row r="32658" spans="55:55" hidden="1" x14ac:dyDescent="0.2">
      <c r="BC32658" s="6"/>
    </row>
    <row r="32659" spans="55:55" hidden="1" x14ac:dyDescent="0.2">
      <c r="BC32659" s="6"/>
    </row>
    <row r="32660" spans="55:55" hidden="1" x14ac:dyDescent="0.2">
      <c r="BC32660" s="6"/>
    </row>
    <row r="32661" spans="55:55" hidden="1" x14ac:dyDescent="0.2">
      <c r="BC32661" s="6"/>
    </row>
    <row r="32662" spans="55:55" hidden="1" x14ac:dyDescent="0.2">
      <c r="BC32662" s="6"/>
    </row>
    <row r="32663" spans="55:55" hidden="1" x14ac:dyDescent="0.2">
      <c r="BC32663" s="6"/>
    </row>
    <row r="32664" spans="55:55" hidden="1" x14ac:dyDescent="0.2">
      <c r="BC32664" s="6"/>
    </row>
    <row r="32665" spans="55:55" hidden="1" x14ac:dyDescent="0.2">
      <c r="BC32665" s="6"/>
    </row>
    <row r="32666" spans="55:55" hidden="1" x14ac:dyDescent="0.2">
      <c r="BC32666" s="6"/>
    </row>
    <row r="32667" spans="55:55" hidden="1" x14ac:dyDescent="0.2">
      <c r="BC32667" s="6"/>
    </row>
    <row r="32668" spans="55:55" hidden="1" x14ac:dyDescent="0.2">
      <c r="BC32668" s="6"/>
    </row>
    <row r="32669" spans="55:55" hidden="1" x14ac:dyDescent="0.2">
      <c r="BC32669" s="6"/>
    </row>
    <row r="32670" spans="55:55" hidden="1" x14ac:dyDescent="0.2">
      <c r="BC32670" s="6"/>
    </row>
    <row r="32671" spans="55:55" hidden="1" x14ac:dyDescent="0.2">
      <c r="BC32671" s="6"/>
    </row>
    <row r="32672" spans="55:55" hidden="1" x14ac:dyDescent="0.2">
      <c r="BC32672" s="6"/>
    </row>
    <row r="32673" spans="55:55" hidden="1" x14ac:dyDescent="0.2">
      <c r="BC32673" s="6"/>
    </row>
    <row r="32674" spans="55:55" hidden="1" x14ac:dyDescent="0.2">
      <c r="BC32674" s="6"/>
    </row>
    <row r="32675" spans="55:55" hidden="1" x14ac:dyDescent="0.2">
      <c r="BC32675" s="6"/>
    </row>
    <row r="32676" spans="55:55" hidden="1" x14ac:dyDescent="0.2">
      <c r="BC32676" s="6"/>
    </row>
    <row r="32677" spans="55:55" hidden="1" x14ac:dyDescent="0.2">
      <c r="BC32677" s="6"/>
    </row>
    <row r="32678" spans="55:55" hidden="1" x14ac:dyDescent="0.2">
      <c r="BC32678" s="6"/>
    </row>
    <row r="32679" spans="55:55" hidden="1" x14ac:dyDescent="0.2">
      <c r="BC32679" s="6"/>
    </row>
    <row r="32680" spans="55:55" hidden="1" x14ac:dyDescent="0.2">
      <c r="BC32680" s="6"/>
    </row>
    <row r="32681" spans="55:55" hidden="1" x14ac:dyDescent="0.2">
      <c r="BC32681" s="6"/>
    </row>
    <row r="32682" spans="55:55" hidden="1" x14ac:dyDescent="0.2">
      <c r="BC32682" s="6"/>
    </row>
    <row r="32683" spans="55:55" hidden="1" x14ac:dyDescent="0.2">
      <c r="BC32683" s="6"/>
    </row>
    <row r="32684" spans="55:55" hidden="1" x14ac:dyDescent="0.2">
      <c r="BC32684" s="6"/>
    </row>
    <row r="32685" spans="55:55" hidden="1" x14ac:dyDescent="0.2">
      <c r="BC32685" s="6"/>
    </row>
    <row r="32686" spans="55:55" hidden="1" x14ac:dyDescent="0.2">
      <c r="BC32686" s="6"/>
    </row>
    <row r="32687" spans="55:55" hidden="1" x14ac:dyDescent="0.2">
      <c r="BC32687" s="6"/>
    </row>
    <row r="32688" spans="55:55" hidden="1" x14ac:dyDescent="0.2">
      <c r="BC32688" s="6"/>
    </row>
    <row r="32689" spans="55:55" hidden="1" x14ac:dyDescent="0.2">
      <c r="BC32689" s="6"/>
    </row>
    <row r="32690" spans="55:55" hidden="1" x14ac:dyDescent="0.2">
      <c r="BC32690" s="6"/>
    </row>
    <row r="32691" spans="55:55" hidden="1" x14ac:dyDescent="0.2">
      <c r="BC32691" s="6"/>
    </row>
    <row r="32692" spans="55:55" hidden="1" x14ac:dyDescent="0.2">
      <c r="BC32692" s="6"/>
    </row>
    <row r="32693" spans="55:55" hidden="1" x14ac:dyDescent="0.2">
      <c r="BC32693" s="6"/>
    </row>
    <row r="32694" spans="55:55" hidden="1" x14ac:dyDescent="0.2">
      <c r="BC32694" s="6"/>
    </row>
    <row r="32695" spans="55:55" hidden="1" x14ac:dyDescent="0.2">
      <c r="BC32695" s="6"/>
    </row>
    <row r="32696" spans="55:55" hidden="1" x14ac:dyDescent="0.2">
      <c r="BC32696" s="6"/>
    </row>
    <row r="32697" spans="55:55" hidden="1" x14ac:dyDescent="0.2">
      <c r="BC32697" s="6"/>
    </row>
    <row r="32698" spans="55:55" hidden="1" x14ac:dyDescent="0.2">
      <c r="BC32698" s="6"/>
    </row>
    <row r="32699" spans="55:55" hidden="1" x14ac:dyDescent="0.2">
      <c r="BC32699" s="6"/>
    </row>
    <row r="32700" spans="55:55" hidden="1" x14ac:dyDescent="0.2">
      <c r="BC32700" s="6"/>
    </row>
    <row r="32701" spans="55:55" hidden="1" x14ac:dyDescent="0.2">
      <c r="BC32701" s="6"/>
    </row>
    <row r="32702" spans="55:55" hidden="1" x14ac:dyDescent="0.2">
      <c r="BC32702" s="6"/>
    </row>
    <row r="32703" spans="55:55" hidden="1" x14ac:dyDescent="0.2">
      <c r="BC32703" s="6"/>
    </row>
    <row r="32704" spans="55:55" hidden="1" x14ac:dyDescent="0.2">
      <c r="BC32704" s="6"/>
    </row>
    <row r="32705" spans="55:55" hidden="1" x14ac:dyDescent="0.2">
      <c r="BC32705" s="6"/>
    </row>
    <row r="32706" spans="55:55" hidden="1" x14ac:dyDescent="0.2">
      <c r="BC32706" s="6"/>
    </row>
    <row r="32707" spans="55:55" hidden="1" x14ac:dyDescent="0.2">
      <c r="BC32707" s="6"/>
    </row>
    <row r="32708" spans="55:55" hidden="1" x14ac:dyDescent="0.2">
      <c r="BC32708" s="6"/>
    </row>
    <row r="32709" spans="55:55" hidden="1" x14ac:dyDescent="0.2">
      <c r="BC32709" s="6"/>
    </row>
    <row r="32710" spans="55:55" hidden="1" x14ac:dyDescent="0.2">
      <c r="BC32710" s="6"/>
    </row>
    <row r="32711" spans="55:55" hidden="1" x14ac:dyDescent="0.2">
      <c r="BC32711" s="6"/>
    </row>
    <row r="32712" spans="55:55" hidden="1" x14ac:dyDescent="0.2">
      <c r="BC32712" s="6"/>
    </row>
    <row r="32713" spans="55:55" hidden="1" x14ac:dyDescent="0.2">
      <c r="BC32713" s="6"/>
    </row>
    <row r="32714" spans="55:55" hidden="1" x14ac:dyDescent="0.2">
      <c r="BC32714" s="6"/>
    </row>
    <row r="32715" spans="55:55" hidden="1" x14ac:dyDescent="0.2">
      <c r="BC32715" s="6"/>
    </row>
    <row r="32716" spans="55:55" hidden="1" x14ac:dyDescent="0.2">
      <c r="BC32716" s="6"/>
    </row>
    <row r="32717" spans="55:55" hidden="1" x14ac:dyDescent="0.2">
      <c r="BC32717" s="6"/>
    </row>
    <row r="32718" spans="55:55" hidden="1" x14ac:dyDescent="0.2">
      <c r="BC32718" s="6"/>
    </row>
    <row r="32719" spans="55:55" hidden="1" x14ac:dyDescent="0.2">
      <c r="BC32719" s="6"/>
    </row>
    <row r="32720" spans="55:55" hidden="1" x14ac:dyDescent="0.2">
      <c r="BC32720" s="6"/>
    </row>
    <row r="32721" spans="55:55" hidden="1" x14ac:dyDescent="0.2">
      <c r="BC32721" s="6"/>
    </row>
    <row r="32722" spans="55:55" hidden="1" x14ac:dyDescent="0.2">
      <c r="BC32722" s="6"/>
    </row>
    <row r="32723" spans="55:55" hidden="1" x14ac:dyDescent="0.2">
      <c r="BC32723" s="6"/>
    </row>
    <row r="32724" spans="55:55" hidden="1" x14ac:dyDescent="0.2">
      <c r="BC32724" s="6"/>
    </row>
    <row r="32725" spans="55:55" hidden="1" x14ac:dyDescent="0.2">
      <c r="BC32725" s="6"/>
    </row>
    <row r="32726" spans="55:55" hidden="1" x14ac:dyDescent="0.2">
      <c r="BC32726" s="6"/>
    </row>
    <row r="32727" spans="55:55" hidden="1" x14ac:dyDescent="0.2">
      <c r="BC32727" s="6"/>
    </row>
    <row r="32728" spans="55:55" hidden="1" x14ac:dyDescent="0.2">
      <c r="BC32728" s="6"/>
    </row>
    <row r="32729" spans="55:55" hidden="1" x14ac:dyDescent="0.2">
      <c r="BC32729" s="6"/>
    </row>
    <row r="32730" spans="55:55" hidden="1" x14ac:dyDescent="0.2">
      <c r="BC32730" s="6"/>
    </row>
    <row r="32731" spans="55:55" hidden="1" x14ac:dyDescent="0.2">
      <c r="BC32731" s="6"/>
    </row>
    <row r="32732" spans="55:55" hidden="1" x14ac:dyDescent="0.2">
      <c r="BC32732" s="6"/>
    </row>
    <row r="32733" spans="55:55" hidden="1" x14ac:dyDescent="0.2">
      <c r="BC32733" s="6"/>
    </row>
    <row r="32734" spans="55:55" hidden="1" x14ac:dyDescent="0.2">
      <c r="BC32734" s="6"/>
    </row>
    <row r="32735" spans="55:55" hidden="1" x14ac:dyDescent="0.2">
      <c r="BC32735" s="6"/>
    </row>
    <row r="32736" spans="55:55" hidden="1" x14ac:dyDescent="0.2">
      <c r="BC32736" s="6"/>
    </row>
    <row r="32737" spans="55:55" hidden="1" x14ac:dyDescent="0.2">
      <c r="BC32737" s="6"/>
    </row>
    <row r="32738" spans="55:55" hidden="1" x14ac:dyDescent="0.2">
      <c r="BC32738" s="6"/>
    </row>
    <row r="32739" spans="55:55" hidden="1" x14ac:dyDescent="0.2">
      <c r="BC32739" s="6"/>
    </row>
    <row r="32740" spans="55:55" hidden="1" x14ac:dyDescent="0.2">
      <c r="BC32740" s="6"/>
    </row>
    <row r="32741" spans="55:55" hidden="1" x14ac:dyDescent="0.2">
      <c r="BC32741" s="6"/>
    </row>
    <row r="32742" spans="55:55" hidden="1" x14ac:dyDescent="0.2">
      <c r="BC32742" s="6"/>
    </row>
    <row r="32743" spans="55:55" hidden="1" x14ac:dyDescent="0.2">
      <c r="BC32743" s="6"/>
    </row>
    <row r="32744" spans="55:55" hidden="1" x14ac:dyDescent="0.2">
      <c r="BC32744" s="6"/>
    </row>
    <row r="32745" spans="55:55" hidden="1" x14ac:dyDescent="0.2">
      <c r="BC32745" s="6"/>
    </row>
    <row r="32746" spans="55:55" hidden="1" x14ac:dyDescent="0.2">
      <c r="BC32746" s="6"/>
    </row>
    <row r="32747" spans="55:55" hidden="1" x14ac:dyDescent="0.2">
      <c r="BC32747" s="6"/>
    </row>
    <row r="32748" spans="55:55" hidden="1" x14ac:dyDescent="0.2">
      <c r="BC32748" s="6"/>
    </row>
    <row r="32749" spans="55:55" hidden="1" x14ac:dyDescent="0.2">
      <c r="BC32749" s="6"/>
    </row>
    <row r="32750" spans="55:55" hidden="1" x14ac:dyDescent="0.2">
      <c r="BC32750" s="6"/>
    </row>
    <row r="32751" spans="55:55" hidden="1" x14ac:dyDescent="0.2">
      <c r="BC32751" s="6"/>
    </row>
    <row r="32752" spans="55:55" hidden="1" x14ac:dyDescent="0.2">
      <c r="BC32752" s="6"/>
    </row>
    <row r="32753" spans="55:55" hidden="1" x14ac:dyDescent="0.2">
      <c r="BC32753" s="6"/>
    </row>
    <row r="32754" spans="55:55" hidden="1" x14ac:dyDescent="0.2">
      <c r="BC32754" s="6"/>
    </row>
    <row r="32755" spans="55:55" hidden="1" x14ac:dyDescent="0.2">
      <c r="BC32755" s="6"/>
    </row>
    <row r="32756" spans="55:55" hidden="1" x14ac:dyDescent="0.2">
      <c r="BC32756" s="6"/>
    </row>
    <row r="32757" spans="55:55" hidden="1" x14ac:dyDescent="0.2">
      <c r="BC32757" s="6"/>
    </row>
    <row r="32758" spans="55:55" hidden="1" x14ac:dyDescent="0.2">
      <c r="BC32758" s="6"/>
    </row>
    <row r="32759" spans="55:55" hidden="1" x14ac:dyDescent="0.2">
      <c r="BC32759" s="6"/>
    </row>
    <row r="32760" spans="55:55" hidden="1" x14ac:dyDescent="0.2">
      <c r="BC32760" s="6"/>
    </row>
    <row r="32761" spans="55:55" hidden="1" x14ac:dyDescent="0.2">
      <c r="BC32761" s="6"/>
    </row>
    <row r="32762" spans="55:55" hidden="1" x14ac:dyDescent="0.2">
      <c r="BC32762" s="6"/>
    </row>
    <row r="32763" spans="55:55" hidden="1" x14ac:dyDescent="0.2">
      <c r="BC32763" s="6"/>
    </row>
    <row r="32764" spans="55:55" hidden="1" x14ac:dyDescent="0.2">
      <c r="BC32764" s="6"/>
    </row>
    <row r="32765" spans="55:55" hidden="1" x14ac:dyDescent="0.2">
      <c r="BC32765" s="6"/>
    </row>
    <row r="32766" spans="55:55" hidden="1" x14ac:dyDescent="0.2">
      <c r="BC32766" s="6"/>
    </row>
    <row r="32767" spans="55:55" hidden="1" x14ac:dyDescent="0.2">
      <c r="BC32767" s="6"/>
    </row>
    <row r="32768" spans="55:55" hidden="1" x14ac:dyDescent="0.2">
      <c r="BC32768" s="6"/>
    </row>
    <row r="32769" spans="55:55" hidden="1" x14ac:dyDescent="0.2">
      <c r="BC32769" s="6"/>
    </row>
    <row r="32770" spans="55:55" hidden="1" x14ac:dyDescent="0.2">
      <c r="BC32770" s="6"/>
    </row>
    <row r="32771" spans="55:55" hidden="1" x14ac:dyDescent="0.2">
      <c r="BC32771" s="6"/>
    </row>
    <row r="32772" spans="55:55" hidden="1" x14ac:dyDescent="0.2">
      <c r="BC32772" s="6"/>
    </row>
    <row r="32773" spans="55:55" hidden="1" x14ac:dyDescent="0.2">
      <c r="BC32773" s="6"/>
    </row>
    <row r="32774" spans="55:55" hidden="1" x14ac:dyDescent="0.2">
      <c r="BC32774" s="6"/>
    </row>
    <row r="32775" spans="55:55" hidden="1" x14ac:dyDescent="0.2">
      <c r="BC32775" s="6"/>
    </row>
    <row r="32776" spans="55:55" hidden="1" x14ac:dyDescent="0.2">
      <c r="BC32776" s="6"/>
    </row>
    <row r="32777" spans="55:55" hidden="1" x14ac:dyDescent="0.2">
      <c r="BC32777" s="6"/>
    </row>
    <row r="32778" spans="55:55" hidden="1" x14ac:dyDescent="0.2">
      <c r="BC32778" s="6"/>
    </row>
    <row r="32779" spans="55:55" hidden="1" x14ac:dyDescent="0.2">
      <c r="BC32779" s="6"/>
    </row>
    <row r="32780" spans="55:55" hidden="1" x14ac:dyDescent="0.2">
      <c r="BC32780" s="6"/>
    </row>
    <row r="32781" spans="55:55" hidden="1" x14ac:dyDescent="0.2">
      <c r="BC32781" s="6"/>
    </row>
    <row r="32782" spans="55:55" hidden="1" x14ac:dyDescent="0.2">
      <c r="BC32782" s="6"/>
    </row>
    <row r="32783" spans="55:55" hidden="1" x14ac:dyDescent="0.2">
      <c r="BC32783" s="6"/>
    </row>
    <row r="32784" spans="55:55" hidden="1" x14ac:dyDescent="0.2">
      <c r="BC32784" s="6"/>
    </row>
    <row r="32785" spans="55:55" hidden="1" x14ac:dyDescent="0.2">
      <c r="BC32785" s="6"/>
    </row>
    <row r="32786" spans="55:55" hidden="1" x14ac:dyDescent="0.2">
      <c r="BC32786" s="6"/>
    </row>
    <row r="32787" spans="55:55" hidden="1" x14ac:dyDescent="0.2">
      <c r="BC32787" s="6"/>
    </row>
    <row r="32788" spans="55:55" hidden="1" x14ac:dyDescent="0.2">
      <c r="BC32788" s="6"/>
    </row>
    <row r="32789" spans="55:55" hidden="1" x14ac:dyDescent="0.2">
      <c r="BC32789" s="6"/>
    </row>
    <row r="32790" spans="55:55" hidden="1" x14ac:dyDescent="0.2">
      <c r="BC32790" s="6"/>
    </row>
    <row r="32791" spans="55:55" hidden="1" x14ac:dyDescent="0.2">
      <c r="BC32791" s="6"/>
    </row>
    <row r="32792" spans="55:55" hidden="1" x14ac:dyDescent="0.2">
      <c r="BC32792" s="6"/>
    </row>
    <row r="32793" spans="55:55" hidden="1" x14ac:dyDescent="0.2">
      <c r="BC32793" s="6"/>
    </row>
    <row r="32794" spans="55:55" hidden="1" x14ac:dyDescent="0.2">
      <c r="BC32794" s="6"/>
    </row>
    <row r="32795" spans="55:55" hidden="1" x14ac:dyDescent="0.2">
      <c r="BC32795" s="6"/>
    </row>
    <row r="32796" spans="55:55" hidden="1" x14ac:dyDescent="0.2">
      <c r="BC32796" s="6"/>
    </row>
    <row r="32797" spans="55:55" hidden="1" x14ac:dyDescent="0.2">
      <c r="BC32797" s="6"/>
    </row>
    <row r="32798" spans="55:55" hidden="1" x14ac:dyDescent="0.2">
      <c r="BC32798" s="6"/>
    </row>
    <row r="32799" spans="55:55" hidden="1" x14ac:dyDescent="0.2">
      <c r="BC32799" s="6"/>
    </row>
    <row r="32800" spans="55:55" hidden="1" x14ac:dyDescent="0.2">
      <c r="BC32800" s="6"/>
    </row>
    <row r="32801" spans="55:55" hidden="1" x14ac:dyDescent="0.2">
      <c r="BC32801" s="6"/>
    </row>
    <row r="32802" spans="55:55" hidden="1" x14ac:dyDescent="0.2">
      <c r="BC32802" s="6"/>
    </row>
    <row r="32803" spans="55:55" hidden="1" x14ac:dyDescent="0.2">
      <c r="BC32803" s="6"/>
    </row>
    <row r="32804" spans="55:55" hidden="1" x14ac:dyDescent="0.2">
      <c r="BC32804" s="6"/>
    </row>
    <row r="32805" spans="55:55" hidden="1" x14ac:dyDescent="0.2">
      <c r="BC32805" s="6"/>
    </row>
    <row r="32806" spans="55:55" hidden="1" x14ac:dyDescent="0.2">
      <c r="BC32806" s="6"/>
    </row>
    <row r="32807" spans="55:55" hidden="1" x14ac:dyDescent="0.2">
      <c r="BC32807" s="6"/>
    </row>
    <row r="32808" spans="55:55" hidden="1" x14ac:dyDescent="0.2">
      <c r="BC32808" s="6"/>
    </row>
    <row r="32809" spans="55:55" hidden="1" x14ac:dyDescent="0.2">
      <c r="BC32809" s="6"/>
    </row>
    <row r="32810" spans="55:55" hidden="1" x14ac:dyDescent="0.2">
      <c r="BC32810" s="6"/>
    </row>
    <row r="32811" spans="55:55" hidden="1" x14ac:dyDescent="0.2">
      <c r="BC32811" s="6"/>
    </row>
    <row r="32812" spans="55:55" hidden="1" x14ac:dyDescent="0.2">
      <c r="BC32812" s="6"/>
    </row>
    <row r="32813" spans="55:55" hidden="1" x14ac:dyDescent="0.2">
      <c r="BC32813" s="6"/>
    </row>
    <row r="32814" spans="55:55" hidden="1" x14ac:dyDescent="0.2">
      <c r="BC32814" s="6"/>
    </row>
    <row r="32815" spans="55:55" hidden="1" x14ac:dyDescent="0.2">
      <c r="BC32815" s="6"/>
    </row>
    <row r="32816" spans="55:55" hidden="1" x14ac:dyDescent="0.2">
      <c r="BC32816" s="6"/>
    </row>
    <row r="32817" spans="55:55" hidden="1" x14ac:dyDescent="0.2">
      <c r="BC32817" s="6"/>
    </row>
    <row r="32818" spans="55:55" hidden="1" x14ac:dyDescent="0.2">
      <c r="BC32818" s="6"/>
    </row>
    <row r="32819" spans="55:55" hidden="1" x14ac:dyDescent="0.2">
      <c r="BC32819" s="6"/>
    </row>
    <row r="32820" spans="55:55" hidden="1" x14ac:dyDescent="0.2">
      <c r="BC32820" s="6"/>
    </row>
    <row r="32821" spans="55:55" hidden="1" x14ac:dyDescent="0.2">
      <c r="BC32821" s="6"/>
    </row>
    <row r="32822" spans="55:55" hidden="1" x14ac:dyDescent="0.2">
      <c r="BC32822" s="6"/>
    </row>
    <row r="32823" spans="55:55" hidden="1" x14ac:dyDescent="0.2">
      <c r="BC32823" s="6"/>
    </row>
    <row r="32824" spans="55:55" hidden="1" x14ac:dyDescent="0.2">
      <c r="BC32824" s="6"/>
    </row>
    <row r="32825" spans="55:55" hidden="1" x14ac:dyDescent="0.2">
      <c r="BC32825" s="6"/>
    </row>
    <row r="32826" spans="55:55" hidden="1" x14ac:dyDescent="0.2">
      <c r="BC32826" s="6"/>
    </row>
    <row r="32827" spans="55:55" hidden="1" x14ac:dyDescent="0.2">
      <c r="BC32827" s="6"/>
    </row>
    <row r="32828" spans="55:55" hidden="1" x14ac:dyDescent="0.2">
      <c r="BC32828" s="6"/>
    </row>
    <row r="32829" spans="55:55" hidden="1" x14ac:dyDescent="0.2">
      <c r="BC32829" s="6"/>
    </row>
    <row r="32830" spans="55:55" hidden="1" x14ac:dyDescent="0.2">
      <c r="BC32830" s="6"/>
    </row>
    <row r="32831" spans="55:55" hidden="1" x14ac:dyDescent="0.2">
      <c r="BC32831" s="6"/>
    </row>
    <row r="32832" spans="55:55" hidden="1" x14ac:dyDescent="0.2">
      <c r="BC32832" s="6"/>
    </row>
    <row r="32833" spans="55:55" hidden="1" x14ac:dyDescent="0.2">
      <c r="BC32833" s="6"/>
    </row>
    <row r="32834" spans="55:55" hidden="1" x14ac:dyDescent="0.2">
      <c r="BC32834" s="6"/>
    </row>
    <row r="32835" spans="55:55" hidden="1" x14ac:dyDescent="0.2">
      <c r="BC32835" s="6"/>
    </row>
    <row r="32836" spans="55:55" hidden="1" x14ac:dyDescent="0.2">
      <c r="BC32836" s="6"/>
    </row>
    <row r="32837" spans="55:55" hidden="1" x14ac:dyDescent="0.2">
      <c r="BC32837" s="6"/>
    </row>
    <row r="32838" spans="55:55" hidden="1" x14ac:dyDescent="0.2">
      <c r="BC32838" s="6"/>
    </row>
    <row r="32839" spans="55:55" hidden="1" x14ac:dyDescent="0.2">
      <c r="BC32839" s="6"/>
    </row>
    <row r="32840" spans="55:55" hidden="1" x14ac:dyDescent="0.2">
      <c r="BC32840" s="6"/>
    </row>
    <row r="32841" spans="55:55" hidden="1" x14ac:dyDescent="0.2">
      <c r="BC32841" s="6"/>
    </row>
    <row r="32842" spans="55:55" hidden="1" x14ac:dyDescent="0.2">
      <c r="BC32842" s="6"/>
    </row>
    <row r="32843" spans="55:55" hidden="1" x14ac:dyDescent="0.2">
      <c r="BC32843" s="6"/>
    </row>
    <row r="32844" spans="55:55" hidden="1" x14ac:dyDescent="0.2">
      <c r="BC32844" s="6"/>
    </row>
    <row r="32845" spans="55:55" hidden="1" x14ac:dyDescent="0.2">
      <c r="BC32845" s="6"/>
    </row>
    <row r="32846" spans="55:55" hidden="1" x14ac:dyDescent="0.2">
      <c r="BC32846" s="6"/>
    </row>
    <row r="32847" spans="55:55" hidden="1" x14ac:dyDescent="0.2">
      <c r="BC32847" s="6"/>
    </row>
    <row r="32848" spans="55:55" hidden="1" x14ac:dyDescent="0.2">
      <c r="BC32848" s="6"/>
    </row>
    <row r="32849" spans="55:55" hidden="1" x14ac:dyDescent="0.2">
      <c r="BC32849" s="6"/>
    </row>
    <row r="32850" spans="55:55" hidden="1" x14ac:dyDescent="0.2">
      <c r="BC32850" s="6"/>
    </row>
    <row r="32851" spans="55:55" hidden="1" x14ac:dyDescent="0.2">
      <c r="BC32851" s="6"/>
    </row>
    <row r="32852" spans="55:55" hidden="1" x14ac:dyDescent="0.2">
      <c r="BC32852" s="6"/>
    </row>
    <row r="32853" spans="55:55" hidden="1" x14ac:dyDescent="0.2">
      <c r="BC32853" s="6"/>
    </row>
    <row r="32854" spans="55:55" hidden="1" x14ac:dyDescent="0.2">
      <c r="BC32854" s="6"/>
    </row>
    <row r="32855" spans="55:55" hidden="1" x14ac:dyDescent="0.2">
      <c r="BC32855" s="6"/>
    </row>
    <row r="32856" spans="55:55" hidden="1" x14ac:dyDescent="0.2">
      <c r="BC32856" s="6"/>
    </row>
    <row r="32857" spans="55:55" hidden="1" x14ac:dyDescent="0.2">
      <c r="BC32857" s="6"/>
    </row>
    <row r="32858" spans="55:55" hidden="1" x14ac:dyDescent="0.2">
      <c r="BC32858" s="6"/>
    </row>
    <row r="32859" spans="55:55" hidden="1" x14ac:dyDescent="0.2">
      <c r="BC32859" s="6"/>
    </row>
    <row r="32860" spans="55:55" hidden="1" x14ac:dyDescent="0.2">
      <c r="BC32860" s="6"/>
    </row>
    <row r="32861" spans="55:55" hidden="1" x14ac:dyDescent="0.2">
      <c r="BC32861" s="6"/>
    </row>
    <row r="32862" spans="55:55" hidden="1" x14ac:dyDescent="0.2">
      <c r="BC32862" s="6"/>
    </row>
    <row r="32863" spans="55:55" hidden="1" x14ac:dyDescent="0.2">
      <c r="BC32863" s="6"/>
    </row>
    <row r="32864" spans="55:55" hidden="1" x14ac:dyDescent="0.2">
      <c r="BC32864" s="6"/>
    </row>
    <row r="32865" spans="55:55" hidden="1" x14ac:dyDescent="0.2">
      <c r="BC32865" s="6"/>
    </row>
    <row r="32866" spans="55:55" hidden="1" x14ac:dyDescent="0.2">
      <c r="BC32866" s="6"/>
    </row>
    <row r="32867" spans="55:55" hidden="1" x14ac:dyDescent="0.2">
      <c r="BC32867" s="6"/>
    </row>
    <row r="32868" spans="55:55" hidden="1" x14ac:dyDescent="0.2">
      <c r="BC32868" s="6"/>
    </row>
    <row r="32869" spans="55:55" hidden="1" x14ac:dyDescent="0.2">
      <c r="BC32869" s="6"/>
    </row>
    <row r="32870" spans="55:55" hidden="1" x14ac:dyDescent="0.2">
      <c r="BC32870" s="6"/>
    </row>
    <row r="32871" spans="55:55" hidden="1" x14ac:dyDescent="0.2">
      <c r="BC32871" s="6"/>
    </row>
    <row r="32872" spans="55:55" hidden="1" x14ac:dyDescent="0.2">
      <c r="BC32872" s="6"/>
    </row>
    <row r="32873" spans="55:55" hidden="1" x14ac:dyDescent="0.2">
      <c r="BC32873" s="6"/>
    </row>
    <row r="32874" spans="55:55" hidden="1" x14ac:dyDescent="0.2">
      <c r="BC32874" s="6"/>
    </row>
    <row r="32875" spans="55:55" hidden="1" x14ac:dyDescent="0.2">
      <c r="BC32875" s="6"/>
    </row>
    <row r="32876" spans="55:55" hidden="1" x14ac:dyDescent="0.2">
      <c r="BC32876" s="6"/>
    </row>
    <row r="32877" spans="55:55" hidden="1" x14ac:dyDescent="0.2">
      <c r="BC32877" s="6"/>
    </row>
    <row r="32878" spans="55:55" hidden="1" x14ac:dyDescent="0.2">
      <c r="BC32878" s="6"/>
    </row>
    <row r="32879" spans="55:55" hidden="1" x14ac:dyDescent="0.2">
      <c r="BC32879" s="6"/>
    </row>
    <row r="32880" spans="55:55" hidden="1" x14ac:dyDescent="0.2">
      <c r="BC32880" s="6"/>
    </row>
    <row r="32881" spans="55:55" hidden="1" x14ac:dyDescent="0.2">
      <c r="BC32881" s="6"/>
    </row>
    <row r="32882" spans="55:55" hidden="1" x14ac:dyDescent="0.2">
      <c r="BC32882" s="6"/>
    </row>
    <row r="32883" spans="55:55" hidden="1" x14ac:dyDescent="0.2">
      <c r="BC32883" s="6"/>
    </row>
    <row r="32884" spans="55:55" hidden="1" x14ac:dyDescent="0.2">
      <c r="BC32884" s="6"/>
    </row>
    <row r="32885" spans="55:55" hidden="1" x14ac:dyDescent="0.2">
      <c r="BC32885" s="6"/>
    </row>
    <row r="32886" spans="55:55" hidden="1" x14ac:dyDescent="0.2">
      <c r="BC32886" s="6"/>
    </row>
    <row r="32887" spans="55:55" hidden="1" x14ac:dyDescent="0.2">
      <c r="BC32887" s="6"/>
    </row>
    <row r="32888" spans="55:55" hidden="1" x14ac:dyDescent="0.2">
      <c r="BC32888" s="6"/>
    </row>
    <row r="32889" spans="55:55" hidden="1" x14ac:dyDescent="0.2">
      <c r="BC32889" s="6"/>
    </row>
    <row r="32890" spans="55:55" hidden="1" x14ac:dyDescent="0.2">
      <c r="BC32890" s="6"/>
    </row>
    <row r="32891" spans="55:55" hidden="1" x14ac:dyDescent="0.2">
      <c r="BC32891" s="6"/>
    </row>
    <row r="32892" spans="55:55" hidden="1" x14ac:dyDescent="0.2">
      <c r="BC32892" s="6"/>
    </row>
    <row r="32893" spans="55:55" hidden="1" x14ac:dyDescent="0.2">
      <c r="BC32893" s="6"/>
    </row>
    <row r="32894" spans="55:55" hidden="1" x14ac:dyDescent="0.2">
      <c r="BC32894" s="6"/>
    </row>
    <row r="32895" spans="55:55" hidden="1" x14ac:dyDescent="0.2">
      <c r="BC32895" s="6"/>
    </row>
    <row r="32896" spans="55:55" hidden="1" x14ac:dyDescent="0.2">
      <c r="BC32896" s="6"/>
    </row>
    <row r="32897" spans="55:55" hidden="1" x14ac:dyDescent="0.2">
      <c r="BC32897" s="6"/>
    </row>
    <row r="32898" spans="55:55" hidden="1" x14ac:dyDescent="0.2">
      <c r="BC32898" s="6"/>
    </row>
    <row r="32899" spans="55:55" hidden="1" x14ac:dyDescent="0.2">
      <c r="BC32899" s="6"/>
    </row>
    <row r="32900" spans="55:55" hidden="1" x14ac:dyDescent="0.2">
      <c r="BC32900" s="6"/>
    </row>
    <row r="32901" spans="55:55" hidden="1" x14ac:dyDescent="0.2">
      <c r="BC32901" s="6"/>
    </row>
    <row r="32902" spans="55:55" hidden="1" x14ac:dyDescent="0.2">
      <c r="BC32902" s="6"/>
    </row>
    <row r="32903" spans="55:55" hidden="1" x14ac:dyDescent="0.2">
      <c r="BC32903" s="6"/>
    </row>
    <row r="32904" spans="55:55" hidden="1" x14ac:dyDescent="0.2">
      <c r="BC32904" s="6"/>
    </row>
    <row r="32905" spans="55:55" hidden="1" x14ac:dyDescent="0.2">
      <c r="BC32905" s="6"/>
    </row>
    <row r="32906" spans="55:55" hidden="1" x14ac:dyDescent="0.2">
      <c r="BC32906" s="6"/>
    </row>
    <row r="32907" spans="55:55" hidden="1" x14ac:dyDescent="0.2">
      <c r="BC32907" s="6"/>
    </row>
    <row r="32908" spans="55:55" hidden="1" x14ac:dyDescent="0.2">
      <c r="BC32908" s="6"/>
    </row>
    <row r="32909" spans="55:55" hidden="1" x14ac:dyDescent="0.2">
      <c r="BC32909" s="6"/>
    </row>
    <row r="32910" spans="55:55" hidden="1" x14ac:dyDescent="0.2">
      <c r="BC32910" s="6"/>
    </row>
    <row r="32911" spans="55:55" hidden="1" x14ac:dyDescent="0.2">
      <c r="BC32911" s="6"/>
    </row>
    <row r="32912" spans="55:55" hidden="1" x14ac:dyDescent="0.2">
      <c r="BC32912" s="6"/>
    </row>
    <row r="32913" spans="55:55" hidden="1" x14ac:dyDescent="0.2">
      <c r="BC32913" s="6"/>
    </row>
    <row r="32914" spans="55:55" hidden="1" x14ac:dyDescent="0.2">
      <c r="BC32914" s="6"/>
    </row>
    <row r="32915" spans="55:55" hidden="1" x14ac:dyDescent="0.2">
      <c r="BC32915" s="6"/>
    </row>
    <row r="32916" spans="55:55" hidden="1" x14ac:dyDescent="0.2">
      <c r="BC32916" s="6"/>
    </row>
    <row r="32917" spans="55:55" hidden="1" x14ac:dyDescent="0.2">
      <c r="BC32917" s="6"/>
    </row>
    <row r="32918" spans="55:55" hidden="1" x14ac:dyDescent="0.2">
      <c r="BC32918" s="6"/>
    </row>
    <row r="32919" spans="55:55" hidden="1" x14ac:dyDescent="0.2">
      <c r="BC32919" s="6"/>
    </row>
    <row r="32920" spans="55:55" hidden="1" x14ac:dyDescent="0.2">
      <c r="BC32920" s="6"/>
    </row>
    <row r="32921" spans="55:55" hidden="1" x14ac:dyDescent="0.2">
      <c r="BC32921" s="6"/>
    </row>
    <row r="32922" spans="55:55" hidden="1" x14ac:dyDescent="0.2">
      <c r="BC32922" s="6"/>
    </row>
    <row r="32923" spans="55:55" hidden="1" x14ac:dyDescent="0.2">
      <c r="BC32923" s="6"/>
    </row>
    <row r="32924" spans="55:55" hidden="1" x14ac:dyDescent="0.2">
      <c r="BC32924" s="6"/>
    </row>
    <row r="32925" spans="55:55" hidden="1" x14ac:dyDescent="0.2">
      <c r="BC32925" s="6"/>
    </row>
    <row r="32926" spans="55:55" hidden="1" x14ac:dyDescent="0.2">
      <c r="BC32926" s="6"/>
    </row>
    <row r="32927" spans="55:55" hidden="1" x14ac:dyDescent="0.2">
      <c r="BC32927" s="6"/>
    </row>
    <row r="32928" spans="55:55" hidden="1" x14ac:dyDescent="0.2">
      <c r="BC32928" s="6"/>
    </row>
    <row r="32929" spans="55:55" hidden="1" x14ac:dyDescent="0.2">
      <c r="BC32929" s="6"/>
    </row>
    <row r="32930" spans="55:55" hidden="1" x14ac:dyDescent="0.2">
      <c r="BC32930" s="6"/>
    </row>
    <row r="32931" spans="55:55" hidden="1" x14ac:dyDescent="0.2">
      <c r="BC32931" s="6"/>
    </row>
    <row r="32932" spans="55:55" hidden="1" x14ac:dyDescent="0.2">
      <c r="BC32932" s="6"/>
    </row>
    <row r="32933" spans="55:55" hidden="1" x14ac:dyDescent="0.2">
      <c r="BC32933" s="6"/>
    </row>
    <row r="32934" spans="55:55" hidden="1" x14ac:dyDescent="0.2">
      <c r="BC32934" s="6"/>
    </row>
    <row r="32935" spans="55:55" hidden="1" x14ac:dyDescent="0.2">
      <c r="BC32935" s="6"/>
    </row>
    <row r="32936" spans="55:55" hidden="1" x14ac:dyDescent="0.2">
      <c r="BC32936" s="6"/>
    </row>
    <row r="32937" spans="55:55" hidden="1" x14ac:dyDescent="0.2">
      <c r="BC32937" s="6"/>
    </row>
    <row r="32938" spans="55:55" hidden="1" x14ac:dyDescent="0.2">
      <c r="BC32938" s="6"/>
    </row>
    <row r="32939" spans="55:55" hidden="1" x14ac:dyDescent="0.2">
      <c r="BC32939" s="6"/>
    </row>
    <row r="32940" spans="55:55" hidden="1" x14ac:dyDescent="0.2">
      <c r="BC32940" s="6"/>
    </row>
    <row r="32941" spans="55:55" hidden="1" x14ac:dyDescent="0.2">
      <c r="BC32941" s="6"/>
    </row>
    <row r="32942" spans="55:55" hidden="1" x14ac:dyDescent="0.2">
      <c r="BC32942" s="6"/>
    </row>
    <row r="32943" spans="55:55" hidden="1" x14ac:dyDescent="0.2">
      <c r="BC32943" s="6"/>
    </row>
    <row r="32944" spans="55:55" hidden="1" x14ac:dyDescent="0.2">
      <c r="BC32944" s="6"/>
    </row>
    <row r="32945" spans="55:55" hidden="1" x14ac:dyDescent="0.2">
      <c r="BC32945" s="6"/>
    </row>
    <row r="32946" spans="55:55" hidden="1" x14ac:dyDescent="0.2">
      <c r="BC32946" s="6"/>
    </row>
    <row r="32947" spans="55:55" hidden="1" x14ac:dyDescent="0.2">
      <c r="BC32947" s="6"/>
    </row>
    <row r="32948" spans="55:55" hidden="1" x14ac:dyDescent="0.2">
      <c r="BC32948" s="6"/>
    </row>
    <row r="32949" spans="55:55" hidden="1" x14ac:dyDescent="0.2">
      <c r="BC32949" s="6"/>
    </row>
    <row r="32950" spans="55:55" hidden="1" x14ac:dyDescent="0.2">
      <c r="BC32950" s="6"/>
    </row>
    <row r="32951" spans="55:55" hidden="1" x14ac:dyDescent="0.2">
      <c r="BC32951" s="6"/>
    </row>
    <row r="32952" spans="55:55" hidden="1" x14ac:dyDescent="0.2">
      <c r="BC32952" s="6"/>
    </row>
    <row r="32953" spans="55:55" hidden="1" x14ac:dyDescent="0.2">
      <c r="BC32953" s="6"/>
    </row>
    <row r="32954" spans="55:55" hidden="1" x14ac:dyDescent="0.2">
      <c r="BC32954" s="6"/>
    </row>
    <row r="32955" spans="55:55" hidden="1" x14ac:dyDescent="0.2">
      <c r="BC32955" s="6"/>
    </row>
    <row r="32956" spans="55:55" hidden="1" x14ac:dyDescent="0.2">
      <c r="BC32956" s="6"/>
    </row>
    <row r="32957" spans="55:55" hidden="1" x14ac:dyDescent="0.2">
      <c r="BC32957" s="6"/>
    </row>
    <row r="32958" spans="55:55" hidden="1" x14ac:dyDescent="0.2">
      <c r="BC32958" s="6"/>
    </row>
    <row r="32959" spans="55:55" hidden="1" x14ac:dyDescent="0.2">
      <c r="BC32959" s="6"/>
    </row>
    <row r="32960" spans="55:55" hidden="1" x14ac:dyDescent="0.2">
      <c r="BC32960" s="6"/>
    </row>
    <row r="32961" spans="55:55" hidden="1" x14ac:dyDescent="0.2">
      <c r="BC32961" s="6"/>
    </row>
    <row r="32962" spans="55:55" hidden="1" x14ac:dyDescent="0.2">
      <c r="BC32962" s="6"/>
    </row>
    <row r="32963" spans="55:55" hidden="1" x14ac:dyDescent="0.2">
      <c r="BC32963" s="6"/>
    </row>
    <row r="32964" spans="55:55" hidden="1" x14ac:dyDescent="0.2">
      <c r="BC32964" s="6"/>
    </row>
    <row r="32965" spans="55:55" hidden="1" x14ac:dyDescent="0.2">
      <c r="BC32965" s="6"/>
    </row>
    <row r="32966" spans="55:55" hidden="1" x14ac:dyDescent="0.2">
      <c r="BC32966" s="6"/>
    </row>
    <row r="32967" spans="55:55" hidden="1" x14ac:dyDescent="0.2">
      <c r="BC32967" s="6"/>
    </row>
    <row r="32968" spans="55:55" hidden="1" x14ac:dyDescent="0.2">
      <c r="BC32968" s="6"/>
    </row>
    <row r="32969" spans="55:55" hidden="1" x14ac:dyDescent="0.2">
      <c r="BC32969" s="6"/>
    </row>
    <row r="32970" spans="55:55" hidden="1" x14ac:dyDescent="0.2">
      <c r="BC32970" s="6"/>
    </row>
    <row r="32971" spans="55:55" hidden="1" x14ac:dyDescent="0.2">
      <c r="BC32971" s="6"/>
    </row>
    <row r="32972" spans="55:55" hidden="1" x14ac:dyDescent="0.2">
      <c r="BC32972" s="6"/>
    </row>
    <row r="32973" spans="55:55" hidden="1" x14ac:dyDescent="0.2">
      <c r="BC32973" s="6"/>
    </row>
    <row r="32974" spans="55:55" hidden="1" x14ac:dyDescent="0.2">
      <c r="BC32974" s="6"/>
    </row>
    <row r="32975" spans="55:55" hidden="1" x14ac:dyDescent="0.2">
      <c r="BC32975" s="6"/>
    </row>
    <row r="32976" spans="55:55" hidden="1" x14ac:dyDescent="0.2">
      <c r="BC32976" s="6"/>
    </row>
    <row r="32977" spans="55:55" hidden="1" x14ac:dyDescent="0.2">
      <c r="BC32977" s="6"/>
    </row>
    <row r="32978" spans="55:55" hidden="1" x14ac:dyDescent="0.2">
      <c r="BC32978" s="6"/>
    </row>
    <row r="32979" spans="55:55" hidden="1" x14ac:dyDescent="0.2">
      <c r="BC32979" s="6"/>
    </row>
    <row r="32980" spans="55:55" hidden="1" x14ac:dyDescent="0.2">
      <c r="BC32980" s="6"/>
    </row>
    <row r="32981" spans="55:55" hidden="1" x14ac:dyDescent="0.2">
      <c r="BC32981" s="6"/>
    </row>
    <row r="32982" spans="55:55" hidden="1" x14ac:dyDescent="0.2">
      <c r="BC32982" s="6"/>
    </row>
    <row r="32983" spans="55:55" hidden="1" x14ac:dyDescent="0.2">
      <c r="BC32983" s="6"/>
    </row>
    <row r="32984" spans="55:55" hidden="1" x14ac:dyDescent="0.2">
      <c r="BC32984" s="6"/>
    </row>
    <row r="32985" spans="55:55" hidden="1" x14ac:dyDescent="0.2">
      <c r="BC32985" s="6"/>
    </row>
    <row r="32986" spans="55:55" hidden="1" x14ac:dyDescent="0.2">
      <c r="BC32986" s="6"/>
    </row>
    <row r="32987" spans="55:55" hidden="1" x14ac:dyDescent="0.2">
      <c r="BC32987" s="6"/>
    </row>
    <row r="32988" spans="55:55" hidden="1" x14ac:dyDescent="0.2">
      <c r="BC32988" s="6"/>
    </row>
    <row r="32989" spans="55:55" hidden="1" x14ac:dyDescent="0.2">
      <c r="BC32989" s="6"/>
    </row>
    <row r="32990" spans="55:55" hidden="1" x14ac:dyDescent="0.2">
      <c r="BC32990" s="6"/>
    </row>
    <row r="32991" spans="55:55" hidden="1" x14ac:dyDescent="0.2">
      <c r="BC32991" s="6"/>
    </row>
    <row r="32992" spans="55:55" hidden="1" x14ac:dyDescent="0.2">
      <c r="BC32992" s="6"/>
    </row>
    <row r="32993" spans="55:55" hidden="1" x14ac:dyDescent="0.2">
      <c r="BC32993" s="6"/>
    </row>
    <row r="32994" spans="55:55" hidden="1" x14ac:dyDescent="0.2">
      <c r="BC32994" s="6"/>
    </row>
    <row r="32995" spans="55:55" hidden="1" x14ac:dyDescent="0.2">
      <c r="BC32995" s="6"/>
    </row>
    <row r="32996" spans="55:55" hidden="1" x14ac:dyDescent="0.2">
      <c r="BC32996" s="6"/>
    </row>
    <row r="32997" spans="55:55" hidden="1" x14ac:dyDescent="0.2">
      <c r="BC32997" s="6"/>
    </row>
    <row r="32998" spans="55:55" hidden="1" x14ac:dyDescent="0.2">
      <c r="BC32998" s="6"/>
    </row>
    <row r="32999" spans="55:55" hidden="1" x14ac:dyDescent="0.2">
      <c r="BC32999" s="6"/>
    </row>
    <row r="33000" spans="55:55" hidden="1" x14ac:dyDescent="0.2">
      <c r="BC33000" s="6"/>
    </row>
    <row r="33001" spans="55:55" hidden="1" x14ac:dyDescent="0.2">
      <c r="BC33001" s="6"/>
    </row>
    <row r="33002" spans="55:55" hidden="1" x14ac:dyDescent="0.2">
      <c r="BC33002" s="6"/>
    </row>
    <row r="33003" spans="55:55" hidden="1" x14ac:dyDescent="0.2">
      <c r="BC33003" s="6"/>
    </row>
    <row r="33004" spans="55:55" hidden="1" x14ac:dyDescent="0.2">
      <c r="BC33004" s="6"/>
    </row>
    <row r="33005" spans="55:55" hidden="1" x14ac:dyDescent="0.2">
      <c r="BC33005" s="6"/>
    </row>
    <row r="33006" spans="55:55" hidden="1" x14ac:dyDescent="0.2">
      <c r="BC33006" s="6"/>
    </row>
    <row r="33007" spans="55:55" hidden="1" x14ac:dyDescent="0.2">
      <c r="BC33007" s="6"/>
    </row>
    <row r="33008" spans="55:55" hidden="1" x14ac:dyDescent="0.2">
      <c r="BC33008" s="6"/>
    </row>
    <row r="33009" spans="55:55" hidden="1" x14ac:dyDescent="0.2">
      <c r="BC33009" s="6"/>
    </row>
    <row r="33010" spans="55:55" hidden="1" x14ac:dyDescent="0.2">
      <c r="BC33010" s="6"/>
    </row>
    <row r="33011" spans="55:55" hidden="1" x14ac:dyDescent="0.2">
      <c r="BC33011" s="6"/>
    </row>
    <row r="33012" spans="55:55" hidden="1" x14ac:dyDescent="0.2">
      <c r="BC33012" s="6"/>
    </row>
    <row r="33013" spans="55:55" hidden="1" x14ac:dyDescent="0.2">
      <c r="BC33013" s="6"/>
    </row>
    <row r="33014" spans="55:55" hidden="1" x14ac:dyDescent="0.2">
      <c r="BC33014" s="6"/>
    </row>
    <row r="33015" spans="55:55" hidden="1" x14ac:dyDescent="0.2">
      <c r="BC33015" s="6"/>
    </row>
    <row r="33016" spans="55:55" hidden="1" x14ac:dyDescent="0.2">
      <c r="BC33016" s="6"/>
    </row>
    <row r="33017" spans="55:55" hidden="1" x14ac:dyDescent="0.2">
      <c r="BC33017" s="6"/>
    </row>
    <row r="33018" spans="55:55" hidden="1" x14ac:dyDescent="0.2">
      <c r="BC33018" s="6"/>
    </row>
    <row r="33019" spans="55:55" hidden="1" x14ac:dyDescent="0.2">
      <c r="BC33019" s="6"/>
    </row>
    <row r="33020" spans="55:55" hidden="1" x14ac:dyDescent="0.2">
      <c r="BC33020" s="6"/>
    </row>
    <row r="33021" spans="55:55" hidden="1" x14ac:dyDescent="0.2">
      <c r="BC33021" s="6"/>
    </row>
    <row r="33022" spans="55:55" hidden="1" x14ac:dyDescent="0.2">
      <c r="BC33022" s="6"/>
    </row>
    <row r="33023" spans="55:55" hidden="1" x14ac:dyDescent="0.2">
      <c r="BC33023" s="6"/>
    </row>
    <row r="33024" spans="55:55" hidden="1" x14ac:dyDescent="0.2">
      <c r="BC33024" s="6"/>
    </row>
    <row r="33025" spans="55:55" hidden="1" x14ac:dyDescent="0.2">
      <c r="BC33025" s="6"/>
    </row>
    <row r="33026" spans="55:55" hidden="1" x14ac:dyDescent="0.2">
      <c r="BC33026" s="6"/>
    </row>
    <row r="33027" spans="55:55" hidden="1" x14ac:dyDescent="0.2">
      <c r="BC33027" s="6"/>
    </row>
    <row r="33028" spans="55:55" hidden="1" x14ac:dyDescent="0.2">
      <c r="BC33028" s="6"/>
    </row>
    <row r="33029" spans="55:55" hidden="1" x14ac:dyDescent="0.2">
      <c r="BC33029" s="6"/>
    </row>
    <row r="33030" spans="55:55" hidden="1" x14ac:dyDescent="0.2">
      <c r="BC33030" s="6"/>
    </row>
    <row r="33031" spans="55:55" hidden="1" x14ac:dyDescent="0.2">
      <c r="BC33031" s="6"/>
    </row>
    <row r="33032" spans="55:55" hidden="1" x14ac:dyDescent="0.2">
      <c r="BC33032" s="6"/>
    </row>
    <row r="33033" spans="55:55" hidden="1" x14ac:dyDescent="0.2">
      <c r="BC33033" s="6"/>
    </row>
    <row r="33034" spans="55:55" hidden="1" x14ac:dyDescent="0.2">
      <c r="BC33034" s="6"/>
    </row>
    <row r="33035" spans="55:55" hidden="1" x14ac:dyDescent="0.2">
      <c r="BC33035" s="6"/>
    </row>
    <row r="33036" spans="55:55" hidden="1" x14ac:dyDescent="0.2">
      <c r="BC33036" s="6"/>
    </row>
    <row r="33037" spans="55:55" hidden="1" x14ac:dyDescent="0.2">
      <c r="BC33037" s="6"/>
    </row>
    <row r="33038" spans="55:55" hidden="1" x14ac:dyDescent="0.2">
      <c r="BC33038" s="6"/>
    </row>
    <row r="33039" spans="55:55" hidden="1" x14ac:dyDescent="0.2">
      <c r="BC33039" s="6"/>
    </row>
    <row r="33040" spans="55:55" hidden="1" x14ac:dyDescent="0.2">
      <c r="BC33040" s="6"/>
    </row>
    <row r="33041" spans="55:55" hidden="1" x14ac:dyDescent="0.2">
      <c r="BC33041" s="6"/>
    </row>
    <row r="33042" spans="55:55" hidden="1" x14ac:dyDescent="0.2">
      <c r="BC33042" s="6"/>
    </row>
    <row r="33043" spans="55:55" hidden="1" x14ac:dyDescent="0.2">
      <c r="BC33043" s="6"/>
    </row>
    <row r="33044" spans="55:55" hidden="1" x14ac:dyDescent="0.2">
      <c r="BC33044" s="6"/>
    </row>
    <row r="33045" spans="55:55" hidden="1" x14ac:dyDescent="0.2">
      <c r="BC33045" s="6"/>
    </row>
    <row r="33046" spans="55:55" hidden="1" x14ac:dyDescent="0.2">
      <c r="BC33046" s="6"/>
    </row>
    <row r="33047" spans="55:55" hidden="1" x14ac:dyDescent="0.2">
      <c r="BC33047" s="6"/>
    </row>
    <row r="33048" spans="55:55" hidden="1" x14ac:dyDescent="0.2">
      <c r="BC33048" s="6"/>
    </row>
    <row r="33049" spans="55:55" hidden="1" x14ac:dyDescent="0.2">
      <c r="BC33049" s="6"/>
    </row>
    <row r="33050" spans="55:55" hidden="1" x14ac:dyDescent="0.2">
      <c r="BC33050" s="6"/>
    </row>
    <row r="33051" spans="55:55" hidden="1" x14ac:dyDescent="0.2">
      <c r="BC33051" s="6"/>
    </row>
    <row r="33052" spans="55:55" hidden="1" x14ac:dyDescent="0.2">
      <c r="BC33052" s="6"/>
    </row>
    <row r="33053" spans="55:55" hidden="1" x14ac:dyDescent="0.2">
      <c r="BC33053" s="6"/>
    </row>
    <row r="33054" spans="55:55" hidden="1" x14ac:dyDescent="0.2">
      <c r="BC33054" s="6"/>
    </row>
    <row r="33055" spans="55:55" hidden="1" x14ac:dyDescent="0.2">
      <c r="BC33055" s="6"/>
    </row>
    <row r="33056" spans="55:55" hidden="1" x14ac:dyDescent="0.2">
      <c r="BC33056" s="6"/>
    </row>
    <row r="33057" spans="55:55" hidden="1" x14ac:dyDescent="0.2">
      <c r="BC33057" s="6"/>
    </row>
    <row r="33058" spans="55:55" hidden="1" x14ac:dyDescent="0.2">
      <c r="BC33058" s="6"/>
    </row>
    <row r="33059" spans="55:55" hidden="1" x14ac:dyDescent="0.2">
      <c r="BC33059" s="6"/>
    </row>
    <row r="33060" spans="55:55" hidden="1" x14ac:dyDescent="0.2">
      <c r="BC33060" s="6"/>
    </row>
    <row r="33061" spans="55:55" hidden="1" x14ac:dyDescent="0.2">
      <c r="BC33061" s="6"/>
    </row>
    <row r="33062" spans="55:55" hidden="1" x14ac:dyDescent="0.2">
      <c r="BC33062" s="6"/>
    </row>
    <row r="33063" spans="55:55" hidden="1" x14ac:dyDescent="0.2">
      <c r="BC33063" s="6"/>
    </row>
    <row r="33064" spans="55:55" hidden="1" x14ac:dyDescent="0.2">
      <c r="BC33064" s="6"/>
    </row>
    <row r="33065" spans="55:55" hidden="1" x14ac:dyDescent="0.2">
      <c r="BC33065" s="6"/>
    </row>
    <row r="33066" spans="55:55" hidden="1" x14ac:dyDescent="0.2">
      <c r="BC33066" s="6"/>
    </row>
    <row r="33067" spans="55:55" hidden="1" x14ac:dyDescent="0.2">
      <c r="BC33067" s="6"/>
    </row>
    <row r="33068" spans="55:55" hidden="1" x14ac:dyDescent="0.2">
      <c r="BC33068" s="6"/>
    </row>
    <row r="33069" spans="55:55" hidden="1" x14ac:dyDescent="0.2">
      <c r="BC33069" s="6"/>
    </row>
    <row r="33070" spans="55:55" hidden="1" x14ac:dyDescent="0.2">
      <c r="BC33070" s="6"/>
    </row>
    <row r="33071" spans="55:55" hidden="1" x14ac:dyDescent="0.2">
      <c r="BC33071" s="6"/>
    </row>
    <row r="33072" spans="55:55" hidden="1" x14ac:dyDescent="0.2">
      <c r="BC33072" s="6"/>
    </row>
    <row r="33073" spans="55:55" hidden="1" x14ac:dyDescent="0.2">
      <c r="BC33073" s="6"/>
    </row>
    <row r="33074" spans="55:55" hidden="1" x14ac:dyDescent="0.2">
      <c r="BC33074" s="6"/>
    </row>
    <row r="33075" spans="55:55" hidden="1" x14ac:dyDescent="0.2">
      <c r="BC33075" s="6"/>
    </row>
    <row r="33076" spans="55:55" hidden="1" x14ac:dyDescent="0.2">
      <c r="BC33076" s="6"/>
    </row>
    <row r="33077" spans="55:55" hidden="1" x14ac:dyDescent="0.2">
      <c r="BC33077" s="6"/>
    </row>
    <row r="33078" spans="55:55" hidden="1" x14ac:dyDescent="0.2">
      <c r="BC33078" s="6"/>
    </row>
    <row r="33079" spans="55:55" hidden="1" x14ac:dyDescent="0.2">
      <c r="BC33079" s="6"/>
    </row>
    <row r="33080" spans="55:55" hidden="1" x14ac:dyDescent="0.2">
      <c r="BC33080" s="6"/>
    </row>
    <row r="33081" spans="55:55" hidden="1" x14ac:dyDescent="0.2">
      <c r="BC33081" s="6"/>
    </row>
    <row r="33082" spans="55:55" hidden="1" x14ac:dyDescent="0.2">
      <c r="BC33082" s="6"/>
    </row>
    <row r="33083" spans="55:55" hidden="1" x14ac:dyDescent="0.2">
      <c r="BC33083" s="6"/>
    </row>
    <row r="33084" spans="55:55" hidden="1" x14ac:dyDescent="0.2">
      <c r="BC33084" s="6"/>
    </row>
    <row r="33085" spans="55:55" hidden="1" x14ac:dyDescent="0.2">
      <c r="BC33085" s="6"/>
    </row>
    <row r="33086" spans="55:55" hidden="1" x14ac:dyDescent="0.2">
      <c r="BC33086" s="6"/>
    </row>
    <row r="33087" spans="55:55" hidden="1" x14ac:dyDescent="0.2">
      <c r="BC33087" s="6"/>
    </row>
    <row r="33088" spans="55:55" hidden="1" x14ac:dyDescent="0.2">
      <c r="BC33088" s="6"/>
    </row>
    <row r="33089" spans="55:55" hidden="1" x14ac:dyDescent="0.2">
      <c r="BC33089" s="6"/>
    </row>
    <row r="33090" spans="55:55" hidden="1" x14ac:dyDescent="0.2">
      <c r="BC33090" s="6"/>
    </row>
    <row r="33091" spans="55:55" hidden="1" x14ac:dyDescent="0.2">
      <c r="BC33091" s="6"/>
    </row>
    <row r="33092" spans="55:55" hidden="1" x14ac:dyDescent="0.2">
      <c r="BC33092" s="6"/>
    </row>
    <row r="33093" spans="55:55" hidden="1" x14ac:dyDescent="0.2">
      <c r="BC33093" s="6"/>
    </row>
    <row r="33094" spans="55:55" hidden="1" x14ac:dyDescent="0.2">
      <c r="BC33094" s="6"/>
    </row>
    <row r="33095" spans="55:55" hidden="1" x14ac:dyDescent="0.2">
      <c r="BC33095" s="6"/>
    </row>
    <row r="33096" spans="55:55" hidden="1" x14ac:dyDescent="0.2">
      <c r="BC33096" s="6"/>
    </row>
    <row r="33097" spans="55:55" hidden="1" x14ac:dyDescent="0.2">
      <c r="BC33097" s="6"/>
    </row>
    <row r="33098" spans="55:55" hidden="1" x14ac:dyDescent="0.2">
      <c r="BC33098" s="6"/>
    </row>
    <row r="33099" spans="55:55" hidden="1" x14ac:dyDescent="0.2">
      <c r="BC33099" s="6"/>
    </row>
    <row r="33100" spans="55:55" hidden="1" x14ac:dyDescent="0.2">
      <c r="BC33100" s="6"/>
    </row>
    <row r="33101" spans="55:55" hidden="1" x14ac:dyDescent="0.2">
      <c r="BC33101" s="6"/>
    </row>
    <row r="33102" spans="55:55" hidden="1" x14ac:dyDescent="0.2">
      <c r="BC33102" s="6"/>
    </row>
    <row r="33103" spans="55:55" hidden="1" x14ac:dyDescent="0.2">
      <c r="BC33103" s="6"/>
    </row>
    <row r="33104" spans="55:55" hidden="1" x14ac:dyDescent="0.2">
      <c r="BC33104" s="6"/>
    </row>
    <row r="33105" spans="55:55" hidden="1" x14ac:dyDescent="0.2">
      <c r="BC33105" s="6"/>
    </row>
    <row r="33106" spans="55:55" hidden="1" x14ac:dyDescent="0.2">
      <c r="BC33106" s="6"/>
    </row>
    <row r="33107" spans="55:55" hidden="1" x14ac:dyDescent="0.2">
      <c r="BC33107" s="6"/>
    </row>
    <row r="33108" spans="55:55" hidden="1" x14ac:dyDescent="0.2">
      <c r="BC33108" s="6"/>
    </row>
    <row r="33109" spans="55:55" hidden="1" x14ac:dyDescent="0.2">
      <c r="BC33109" s="6"/>
    </row>
    <row r="33110" spans="55:55" hidden="1" x14ac:dyDescent="0.2">
      <c r="BC33110" s="6"/>
    </row>
    <row r="33111" spans="55:55" hidden="1" x14ac:dyDescent="0.2">
      <c r="BC33111" s="6"/>
    </row>
    <row r="33112" spans="55:55" hidden="1" x14ac:dyDescent="0.2">
      <c r="BC33112" s="6"/>
    </row>
    <row r="33113" spans="55:55" hidden="1" x14ac:dyDescent="0.2">
      <c r="BC33113" s="6"/>
    </row>
    <row r="33114" spans="55:55" hidden="1" x14ac:dyDescent="0.2">
      <c r="BC33114" s="6"/>
    </row>
    <row r="33115" spans="55:55" hidden="1" x14ac:dyDescent="0.2">
      <c r="BC33115" s="6"/>
    </row>
    <row r="33116" spans="55:55" hidden="1" x14ac:dyDescent="0.2">
      <c r="BC33116" s="6"/>
    </row>
    <row r="33117" spans="55:55" hidden="1" x14ac:dyDescent="0.2">
      <c r="BC33117" s="6"/>
    </row>
    <row r="33118" spans="55:55" hidden="1" x14ac:dyDescent="0.2">
      <c r="BC33118" s="6"/>
    </row>
    <row r="33119" spans="55:55" hidden="1" x14ac:dyDescent="0.2">
      <c r="BC33119" s="6"/>
    </row>
    <row r="33120" spans="55:55" hidden="1" x14ac:dyDescent="0.2">
      <c r="BC33120" s="6"/>
    </row>
    <row r="33121" spans="55:55" hidden="1" x14ac:dyDescent="0.2">
      <c r="BC33121" s="6"/>
    </row>
    <row r="33122" spans="55:55" hidden="1" x14ac:dyDescent="0.2">
      <c r="BC33122" s="6"/>
    </row>
    <row r="33123" spans="55:55" hidden="1" x14ac:dyDescent="0.2">
      <c r="BC33123" s="6"/>
    </row>
    <row r="33124" spans="55:55" hidden="1" x14ac:dyDescent="0.2">
      <c r="BC33124" s="6"/>
    </row>
    <row r="33125" spans="55:55" hidden="1" x14ac:dyDescent="0.2">
      <c r="BC33125" s="6"/>
    </row>
    <row r="33126" spans="55:55" hidden="1" x14ac:dyDescent="0.2">
      <c r="BC33126" s="6"/>
    </row>
    <row r="33127" spans="55:55" hidden="1" x14ac:dyDescent="0.2">
      <c r="BC33127" s="6"/>
    </row>
    <row r="33128" spans="55:55" hidden="1" x14ac:dyDescent="0.2">
      <c r="BC33128" s="6"/>
    </row>
    <row r="33129" spans="55:55" hidden="1" x14ac:dyDescent="0.2">
      <c r="BC33129" s="6"/>
    </row>
    <row r="33130" spans="55:55" hidden="1" x14ac:dyDescent="0.2">
      <c r="BC33130" s="6"/>
    </row>
    <row r="33131" spans="55:55" hidden="1" x14ac:dyDescent="0.2">
      <c r="BC33131" s="6"/>
    </row>
    <row r="33132" spans="55:55" hidden="1" x14ac:dyDescent="0.2">
      <c r="BC33132" s="6"/>
    </row>
    <row r="33133" spans="55:55" hidden="1" x14ac:dyDescent="0.2">
      <c r="BC33133" s="6"/>
    </row>
    <row r="33134" spans="55:55" hidden="1" x14ac:dyDescent="0.2">
      <c r="BC33134" s="6"/>
    </row>
    <row r="33135" spans="55:55" hidden="1" x14ac:dyDescent="0.2">
      <c r="BC33135" s="6"/>
    </row>
    <row r="33136" spans="55:55" hidden="1" x14ac:dyDescent="0.2">
      <c r="BC33136" s="6"/>
    </row>
    <row r="33137" spans="55:55" hidden="1" x14ac:dyDescent="0.2">
      <c r="BC33137" s="6"/>
    </row>
    <row r="33138" spans="55:55" hidden="1" x14ac:dyDescent="0.2">
      <c r="BC33138" s="6"/>
    </row>
    <row r="33139" spans="55:55" hidden="1" x14ac:dyDescent="0.2">
      <c r="BC33139" s="6"/>
    </row>
    <row r="33140" spans="55:55" hidden="1" x14ac:dyDescent="0.2">
      <c r="BC33140" s="6"/>
    </row>
    <row r="33141" spans="55:55" hidden="1" x14ac:dyDescent="0.2">
      <c r="BC33141" s="6"/>
    </row>
    <row r="33142" spans="55:55" hidden="1" x14ac:dyDescent="0.2">
      <c r="BC33142" s="6"/>
    </row>
    <row r="33143" spans="55:55" hidden="1" x14ac:dyDescent="0.2">
      <c r="BC33143" s="6"/>
    </row>
    <row r="33144" spans="55:55" hidden="1" x14ac:dyDescent="0.2">
      <c r="BC33144" s="6"/>
    </row>
    <row r="33145" spans="55:55" hidden="1" x14ac:dyDescent="0.2">
      <c r="BC33145" s="6"/>
    </row>
    <row r="33146" spans="55:55" hidden="1" x14ac:dyDescent="0.2">
      <c r="BC33146" s="6"/>
    </row>
    <row r="33147" spans="55:55" hidden="1" x14ac:dyDescent="0.2">
      <c r="BC33147" s="6"/>
    </row>
    <row r="33148" spans="55:55" hidden="1" x14ac:dyDescent="0.2">
      <c r="BC33148" s="6"/>
    </row>
    <row r="33149" spans="55:55" hidden="1" x14ac:dyDescent="0.2">
      <c r="BC33149" s="6"/>
    </row>
    <row r="33150" spans="55:55" hidden="1" x14ac:dyDescent="0.2">
      <c r="BC33150" s="6"/>
    </row>
    <row r="33151" spans="55:55" hidden="1" x14ac:dyDescent="0.2">
      <c r="BC33151" s="6"/>
    </row>
    <row r="33152" spans="55:55" hidden="1" x14ac:dyDescent="0.2">
      <c r="BC33152" s="6"/>
    </row>
    <row r="33153" spans="55:55" hidden="1" x14ac:dyDescent="0.2">
      <c r="BC33153" s="6"/>
    </row>
    <row r="33154" spans="55:55" hidden="1" x14ac:dyDescent="0.2">
      <c r="BC33154" s="6"/>
    </row>
    <row r="33155" spans="55:55" hidden="1" x14ac:dyDescent="0.2">
      <c r="BC33155" s="6"/>
    </row>
    <row r="33156" spans="55:55" hidden="1" x14ac:dyDescent="0.2">
      <c r="BC33156" s="6"/>
    </row>
    <row r="33157" spans="55:55" hidden="1" x14ac:dyDescent="0.2">
      <c r="BC33157" s="6"/>
    </row>
    <row r="33158" spans="55:55" hidden="1" x14ac:dyDescent="0.2">
      <c r="BC33158" s="6"/>
    </row>
    <row r="33159" spans="55:55" hidden="1" x14ac:dyDescent="0.2">
      <c r="BC33159" s="6"/>
    </row>
    <row r="33160" spans="55:55" hidden="1" x14ac:dyDescent="0.2">
      <c r="BC33160" s="6"/>
    </row>
    <row r="33161" spans="55:55" hidden="1" x14ac:dyDescent="0.2">
      <c r="BC33161" s="6"/>
    </row>
    <row r="33162" spans="55:55" hidden="1" x14ac:dyDescent="0.2">
      <c r="BC33162" s="6"/>
    </row>
    <row r="33163" spans="55:55" hidden="1" x14ac:dyDescent="0.2">
      <c r="BC33163" s="6"/>
    </row>
    <row r="33164" spans="55:55" hidden="1" x14ac:dyDescent="0.2">
      <c r="BC33164" s="6"/>
    </row>
    <row r="33165" spans="55:55" hidden="1" x14ac:dyDescent="0.2">
      <c r="BC33165" s="6"/>
    </row>
    <row r="33166" spans="55:55" hidden="1" x14ac:dyDescent="0.2">
      <c r="BC33166" s="6"/>
    </row>
    <row r="33167" spans="55:55" hidden="1" x14ac:dyDescent="0.2">
      <c r="BC33167" s="6"/>
    </row>
    <row r="33168" spans="55:55" hidden="1" x14ac:dyDescent="0.2">
      <c r="BC33168" s="6"/>
    </row>
    <row r="33169" spans="55:55" hidden="1" x14ac:dyDescent="0.2">
      <c r="BC33169" s="6"/>
    </row>
    <row r="33170" spans="55:55" hidden="1" x14ac:dyDescent="0.2">
      <c r="BC33170" s="6"/>
    </row>
    <row r="33171" spans="55:55" hidden="1" x14ac:dyDescent="0.2">
      <c r="BC33171" s="6"/>
    </row>
    <row r="33172" spans="55:55" hidden="1" x14ac:dyDescent="0.2">
      <c r="BC33172" s="6"/>
    </row>
    <row r="33173" spans="55:55" hidden="1" x14ac:dyDescent="0.2">
      <c r="BC33173" s="6"/>
    </row>
    <row r="33174" spans="55:55" hidden="1" x14ac:dyDescent="0.2">
      <c r="BC33174" s="6"/>
    </row>
    <row r="33175" spans="55:55" hidden="1" x14ac:dyDescent="0.2">
      <c r="BC33175" s="6"/>
    </row>
    <row r="33176" spans="55:55" hidden="1" x14ac:dyDescent="0.2">
      <c r="BC33176" s="6"/>
    </row>
    <row r="33177" spans="55:55" hidden="1" x14ac:dyDescent="0.2">
      <c r="BC33177" s="6"/>
    </row>
    <row r="33178" spans="55:55" hidden="1" x14ac:dyDescent="0.2">
      <c r="BC33178" s="6"/>
    </row>
    <row r="33179" spans="55:55" hidden="1" x14ac:dyDescent="0.2">
      <c r="BC33179" s="6"/>
    </row>
    <row r="33180" spans="55:55" hidden="1" x14ac:dyDescent="0.2">
      <c r="BC33180" s="6"/>
    </row>
    <row r="33181" spans="55:55" hidden="1" x14ac:dyDescent="0.2">
      <c r="BC33181" s="6"/>
    </row>
    <row r="33182" spans="55:55" hidden="1" x14ac:dyDescent="0.2">
      <c r="BC33182" s="6"/>
    </row>
    <row r="33183" spans="55:55" hidden="1" x14ac:dyDescent="0.2">
      <c r="BC33183" s="6"/>
    </row>
    <row r="33184" spans="55:55" hidden="1" x14ac:dyDescent="0.2">
      <c r="BC33184" s="6"/>
    </row>
    <row r="33185" spans="55:55" hidden="1" x14ac:dyDescent="0.2">
      <c r="BC33185" s="6"/>
    </row>
    <row r="33186" spans="55:55" hidden="1" x14ac:dyDescent="0.2">
      <c r="BC33186" s="6"/>
    </row>
    <row r="33187" spans="55:55" hidden="1" x14ac:dyDescent="0.2">
      <c r="BC33187" s="6"/>
    </row>
    <row r="33188" spans="55:55" hidden="1" x14ac:dyDescent="0.2">
      <c r="BC33188" s="6"/>
    </row>
    <row r="33189" spans="55:55" hidden="1" x14ac:dyDescent="0.2">
      <c r="BC33189" s="6"/>
    </row>
    <row r="33190" spans="55:55" hidden="1" x14ac:dyDescent="0.2">
      <c r="BC33190" s="6"/>
    </row>
    <row r="33191" spans="55:55" hidden="1" x14ac:dyDescent="0.2">
      <c r="BC33191" s="6"/>
    </row>
    <row r="33192" spans="55:55" hidden="1" x14ac:dyDescent="0.2">
      <c r="BC33192" s="6"/>
    </row>
    <row r="33193" spans="55:55" hidden="1" x14ac:dyDescent="0.2">
      <c r="BC33193" s="6"/>
    </row>
    <row r="33194" spans="55:55" hidden="1" x14ac:dyDescent="0.2">
      <c r="BC33194" s="6"/>
    </row>
    <row r="33195" spans="55:55" hidden="1" x14ac:dyDescent="0.2">
      <c r="BC33195" s="6"/>
    </row>
    <row r="33196" spans="55:55" hidden="1" x14ac:dyDescent="0.2">
      <c r="BC33196" s="6"/>
    </row>
    <row r="33197" spans="55:55" hidden="1" x14ac:dyDescent="0.2">
      <c r="BC33197" s="6"/>
    </row>
    <row r="33198" spans="55:55" hidden="1" x14ac:dyDescent="0.2">
      <c r="BC33198" s="6"/>
    </row>
    <row r="33199" spans="55:55" hidden="1" x14ac:dyDescent="0.2">
      <c r="BC33199" s="6"/>
    </row>
    <row r="33200" spans="55:55" hidden="1" x14ac:dyDescent="0.2">
      <c r="BC33200" s="6"/>
    </row>
    <row r="33201" spans="55:55" hidden="1" x14ac:dyDescent="0.2">
      <c r="BC33201" s="6"/>
    </row>
    <row r="33202" spans="55:55" hidden="1" x14ac:dyDescent="0.2">
      <c r="BC33202" s="6"/>
    </row>
    <row r="33203" spans="55:55" hidden="1" x14ac:dyDescent="0.2">
      <c r="BC33203" s="6"/>
    </row>
    <row r="33204" spans="55:55" hidden="1" x14ac:dyDescent="0.2">
      <c r="BC33204" s="6"/>
    </row>
    <row r="33205" spans="55:55" hidden="1" x14ac:dyDescent="0.2">
      <c r="BC33205" s="6"/>
    </row>
    <row r="33206" spans="55:55" hidden="1" x14ac:dyDescent="0.2">
      <c r="BC33206" s="6"/>
    </row>
    <row r="33207" spans="55:55" hidden="1" x14ac:dyDescent="0.2">
      <c r="BC33207" s="6"/>
    </row>
    <row r="33208" spans="55:55" hidden="1" x14ac:dyDescent="0.2">
      <c r="BC33208" s="6"/>
    </row>
    <row r="33209" spans="55:55" hidden="1" x14ac:dyDescent="0.2">
      <c r="BC33209" s="6"/>
    </row>
    <row r="33210" spans="55:55" hidden="1" x14ac:dyDescent="0.2">
      <c r="BC33210" s="6"/>
    </row>
    <row r="33211" spans="55:55" hidden="1" x14ac:dyDescent="0.2">
      <c r="BC33211" s="6"/>
    </row>
    <row r="33212" spans="55:55" hidden="1" x14ac:dyDescent="0.2">
      <c r="BC33212" s="6"/>
    </row>
    <row r="33213" spans="55:55" hidden="1" x14ac:dyDescent="0.2">
      <c r="BC33213" s="6"/>
    </row>
    <row r="33214" spans="55:55" hidden="1" x14ac:dyDescent="0.2">
      <c r="BC33214" s="6"/>
    </row>
    <row r="33215" spans="55:55" hidden="1" x14ac:dyDescent="0.2">
      <c r="BC33215" s="6"/>
    </row>
    <row r="33216" spans="55:55" hidden="1" x14ac:dyDescent="0.2">
      <c r="BC33216" s="6"/>
    </row>
    <row r="33217" spans="55:55" hidden="1" x14ac:dyDescent="0.2">
      <c r="BC33217" s="6"/>
    </row>
    <row r="33218" spans="55:55" hidden="1" x14ac:dyDescent="0.2">
      <c r="BC33218" s="6"/>
    </row>
    <row r="33219" spans="55:55" hidden="1" x14ac:dyDescent="0.2">
      <c r="BC33219" s="6"/>
    </row>
    <row r="33220" spans="55:55" hidden="1" x14ac:dyDescent="0.2">
      <c r="BC33220" s="6"/>
    </row>
    <row r="33221" spans="55:55" hidden="1" x14ac:dyDescent="0.2">
      <c r="BC33221" s="6"/>
    </row>
    <row r="33222" spans="55:55" hidden="1" x14ac:dyDescent="0.2">
      <c r="BC33222" s="6"/>
    </row>
    <row r="33223" spans="55:55" hidden="1" x14ac:dyDescent="0.2">
      <c r="BC33223" s="6"/>
    </row>
    <row r="33224" spans="55:55" hidden="1" x14ac:dyDescent="0.2">
      <c r="BC33224" s="6"/>
    </row>
    <row r="33225" spans="55:55" hidden="1" x14ac:dyDescent="0.2">
      <c r="BC33225" s="6"/>
    </row>
    <row r="33226" spans="55:55" hidden="1" x14ac:dyDescent="0.2">
      <c r="BC33226" s="6"/>
    </row>
    <row r="33227" spans="55:55" hidden="1" x14ac:dyDescent="0.2">
      <c r="BC33227" s="6"/>
    </row>
    <row r="33228" spans="55:55" hidden="1" x14ac:dyDescent="0.2">
      <c r="BC33228" s="6"/>
    </row>
    <row r="33229" spans="55:55" hidden="1" x14ac:dyDescent="0.2">
      <c r="BC33229" s="6"/>
    </row>
    <row r="33230" spans="55:55" hidden="1" x14ac:dyDescent="0.2">
      <c r="BC33230" s="6"/>
    </row>
    <row r="33231" spans="55:55" hidden="1" x14ac:dyDescent="0.2">
      <c r="BC33231" s="6"/>
    </row>
    <row r="33232" spans="55:55" hidden="1" x14ac:dyDescent="0.2">
      <c r="BC33232" s="6"/>
    </row>
    <row r="33233" spans="55:55" hidden="1" x14ac:dyDescent="0.2">
      <c r="BC33233" s="6"/>
    </row>
    <row r="33234" spans="55:55" hidden="1" x14ac:dyDescent="0.2">
      <c r="BC33234" s="6"/>
    </row>
    <row r="33235" spans="55:55" hidden="1" x14ac:dyDescent="0.2">
      <c r="BC33235" s="6"/>
    </row>
    <row r="33236" spans="55:55" hidden="1" x14ac:dyDescent="0.2">
      <c r="BC33236" s="6"/>
    </row>
    <row r="33237" spans="55:55" hidden="1" x14ac:dyDescent="0.2">
      <c r="BC33237" s="6"/>
    </row>
    <row r="33238" spans="55:55" hidden="1" x14ac:dyDescent="0.2">
      <c r="BC33238" s="6"/>
    </row>
    <row r="33239" spans="55:55" hidden="1" x14ac:dyDescent="0.2">
      <c r="BC33239" s="6"/>
    </row>
    <row r="33240" spans="55:55" hidden="1" x14ac:dyDescent="0.2">
      <c r="BC33240" s="6"/>
    </row>
    <row r="33241" spans="55:55" hidden="1" x14ac:dyDescent="0.2">
      <c r="BC33241" s="6"/>
    </row>
    <row r="33242" spans="55:55" hidden="1" x14ac:dyDescent="0.2">
      <c r="BC33242" s="6"/>
    </row>
    <row r="33243" spans="55:55" hidden="1" x14ac:dyDescent="0.2">
      <c r="BC33243" s="6"/>
    </row>
    <row r="33244" spans="55:55" hidden="1" x14ac:dyDescent="0.2">
      <c r="BC33244" s="6"/>
    </row>
    <row r="33245" spans="55:55" hidden="1" x14ac:dyDescent="0.2">
      <c r="BC33245" s="6"/>
    </row>
    <row r="33246" spans="55:55" hidden="1" x14ac:dyDescent="0.2">
      <c r="BC33246" s="6"/>
    </row>
    <row r="33247" spans="55:55" hidden="1" x14ac:dyDescent="0.2">
      <c r="BC33247" s="6"/>
    </row>
    <row r="33248" spans="55:55" hidden="1" x14ac:dyDescent="0.2">
      <c r="BC33248" s="6"/>
    </row>
    <row r="33249" spans="55:55" hidden="1" x14ac:dyDescent="0.2">
      <c r="BC33249" s="6"/>
    </row>
    <row r="33250" spans="55:55" hidden="1" x14ac:dyDescent="0.2">
      <c r="BC33250" s="6"/>
    </row>
    <row r="33251" spans="55:55" hidden="1" x14ac:dyDescent="0.2">
      <c r="BC33251" s="6"/>
    </row>
    <row r="33252" spans="55:55" hidden="1" x14ac:dyDescent="0.2">
      <c r="BC33252" s="6"/>
    </row>
    <row r="33253" spans="55:55" hidden="1" x14ac:dyDescent="0.2">
      <c r="BC33253" s="6"/>
    </row>
    <row r="33254" spans="55:55" hidden="1" x14ac:dyDescent="0.2">
      <c r="BC33254" s="6"/>
    </row>
    <row r="33255" spans="55:55" hidden="1" x14ac:dyDescent="0.2">
      <c r="BC33255" s="6"/>
    </row>
    <row r="33256" spans="55:55" hidden="1" x14ac:dyDescent="0.2">
      <c r="BC33256" s="6"/>
    </row>
    <row r="33257" spans="55:55" hidden="1" x14ac:dyDescent="0.2">
      <c r="BC33257" s="6"/>
    </row>
    <row r="33258" spans="55:55" hidden="1" x14ac:dyDescent="0.2">
      <c r="BC33258" s="6"/>
    </row>
    <row r="33259" spans="55:55" hidden="1" x14ac:dyDescent="0.2">
      <c r="BC33259" s="6"/>
    </row>
    <row r="33260" spans="55:55" hidden="1" x14ac:dyDescent="0.2">
      <c r="BC33260" s="6"/>
    </row>
    <row r="33261" spans="55:55" hidden="1" x14ac:dyDescent="0.2">
      <c r="BC33261" s="6"/>
    </row>
    <row r="33262" spans="55:55" hidden="1" x14ac:dyDescent="0.2">
      <c r="BC33262" s="6"/>
    </row>
    <row r="33263" spans="55:55" hidden="1" x14ac:dyDescent="0.2">
      <c r="BC33263" s="6"/>
    </row>
    <row r="33264" spans="55:55" hidden="1" x14ac:dyDescent="0.2">
      <c r="BC33264" s="6"/>
    </row>
    <row r="33265" spans="55:55" hidden="1" x14ac:dyDescent="0.2">
      <c r="BC33265" s="6"/>
    </row>
    <row r="33266" spans="55:55" hidden="1" x14ac:dyDescent="0.2">
      <c r="BC33266" s="6"/>
    </row>
    <row r="33267" spans="55:55" hidden="1" x14ac:dyDescent="0.2">
      <c r="BC33267" s="6"/>
    </row>
    <row r="33268" spans="55:55" hidden="1" x14ac:dyDescent="0.2">
      <c r="BC33268" s="6"/>
    </row>
    <row r="33269" spans="55:55" hidden="1" x14ac:dyDescent="0.2">
      <c r="BC33269" s="6"/>
    </row>
    <row r="33270" spans="55:55" hidden="1" x14ac:dyDescent="0.2">
      <c r="BC33270" s="6"/>
    </row>
    <row r="33271" spans="55:55" hidden="1" x14ac:dyDescent="0.2">
      <c r="BC33271" s="6"/>
    </row>
    <row r="33272" spans="55:55" hidden="1" x14ac:dyDescent="0.2">
      <c r="BC33272" s="6"/>
    </row>
    <row r="33273" spans="55:55" hidden="1" x14ac:dyDescent="0.2">
      <c r="BC33273" s="6"/>
    </row>
    <row r="33274" spans="55:55" hidden="1" x14ac:dyDescent="0.2">
      <c r="BC33274" s="6"/>
    </row>
    <row r="33275" spans="55:55" hidden="1" x14ac:dyDescent="0.2">
      <c r="BC33275" s="6"/>
    </row>
    <row r="33276" spans="55:55" hidden="1" x14ac:dyDescent="0.2">
      <c r="BC33276" s="6"/>
    </row>
    <row r="33277" spans="55:55" hidden="1" x14ac:dyDescent="0.2">
      <c r="BC33277" s="6"/>
    </row>
    <row r="33278" spans="55:55" hidden="1" x14ac:dyDescent="0.2">
      <c r="BC33278" s="6"/>
    </row>
    <row r="33279" spans="55:55" hidden="1" x14ac:dyDescent="0.2">
      <c r="BC33279" s="6"/>
    </row>
    <row r="33280" spans="55:55" hidden="1" x14ac:dyDescent="0.2">
      <c r="BC33280" s="6"/>
    </row>
    <row r="33281" spans="55:55" hidden="1" x14ac:dyDescent="0.2">
      <c r="BC33281" s="6"/>
    </row>
    <row r="33282" spans="55:55" hidden="1" x14ac:dyDescent="0.2">
      <c r="BC33282" s="6"/>
    </row>
    <row r="33283" spans="55:55" hidden="1" x14ac:dyDescent="0.2">
      <c r="BC33283" s="6"/>
    </row>
    <row r="33284" spans="55:55" hidden="1" x14ac:dyDescent="0.2">
      <c r="BC33284" s="6"/>
    </row>
    <row r="33285" spans="55:55" hidden="1" x14ac:dyDescent="0.2">
      <c r="BC33285" s="6"/>
    </row>
    <row r="33286" spans="55:55" hidden="1" x14ac:dyDescent="0.2">
      <c r="BC33286" s="6"/>
    </row>
    <row r="33287" spans="55:55" hidden="1" x14ac:dyDescent="0.2">
      <c r="BC33287" s="6"/>
    </row>
    <row r="33288" spans="55:55" hidden="1" x14ac:dyDescent="0.2">
      <c r="BC33288" s="6"/>
    </row>
    <row r="33289" spans="55:55" hidden="1" x14ac:dyDescent="0.2">
      <c r="BC33289" s="6"/>
    </row>
    <row r="33290" spans="55:55" hidden="1" x14ac:dyDescent="0.2">
      <c r="BC33290" s="6"/>
    </row>
    <row r="33291" spans="55:55" hidden="1" x14ac:dyDescent="0.2">
      <c r="BC33291" s="6"/>
    </row>
    <row r="33292" spans="55:55" hidden="1" x14ac:dyDescent="0.2">
      <c r="BC33292" s="6"/>
    </row>
    <row r="33293" spans="55:55" hidden="1" x14ac:dyDescent="0.2">
      <c r="BC33293" s="6"/>
    </row>
    <row r="33294" spans="55:55" hidden="1" x14ac:dyDescent="0.2">
      <c r="BC33294" s="6"/>
    </row>
    <row r="33295" spans="55:55" hidden="1" x14ac:dyDescent="0.2">
      <c r="BC33295" s="6"/>
    </row>
    <row r="33296" spans="55:55" hidden="1" x14ac:dyDescent="0.2">
      <c r="BC33296" s="6"/>
    </row>
    <row r="33297" spans="55:55" hidden="1" x14ac:dyDescent="0.2">
      <c r="BC33297" s="6"/>
    </row>
    <row r="33298" spans="55:55" hidden="1" x14ac:dyDescent="0.2">
      <c r="BC33298" s="6"/>
    </row>
    <row r="33299" spans="55:55" hidden="1" x14ac:dyDescent="0.2">
      <c r="BC33299" s="6"/>
    </row>
    <row r="33300" spans="55:55" hidden="1" x14ac:dyDescent="0.2">
      <c r="BC33300" s="6"/>
    </row>
    <row r="33301" spans="55:55" hidden="1" x14ac:dyDescent="0.2">
      <c r="BC33301" s="6"/>
    </row>
    <row r="33302" spans="55:55" hidden="1" x14ac:dyDescent="0.2">
      <c r="BC33302" s="6"/>
    </row>
    <row r="33303" spans="55:55" hidden="1" x14ac:dyDescent="0.2">
      <c r="BC33303" s="6"/>
    </row>
    <row r="33304" spans="55:55" hidden="1" x14ac:dyDescent="0.2">
      <c r="BC33304" s="6"/>
    </row>
    <row r="33305" spans="55:55" hidden="1" x14ac:dyDescent="0.2">
      <c r="BC33305" s="6"/>
    </row>
    <row r="33306" spans="55:55" hidden="1" x14ac:dyDescent="0.2">
      <c r="BC33306" s="6"/>
    </row>
    <row r="33307" spans="55:55" hidden="1" x14ac:dyDescent="0.2">
      <c r="BC33307" s="6"/>
    </row>
    <row r="33308" spans="55:55" hidden="1" x14ac:dyDescent="0.2">
      <c r="BC33308" s="6"/>
    </row>
    <row r="33309" spans="55:55" hidden="1" x14ac:dyDescent="0.2">
      <c r="BC33309" s="6"/>
    </row>
    <row r="33310" spans="55:55" hidden="1" x14ac:dyDescent="0.2">
      <c r="BC33310" s="6"/>
    </row>
    <row r="33311" spans="55:55" hidden="1" x14ac:dyDescent="0.2">
      <c r="BC33311" s="6"/>
    </row>
    <row r="33312" spans="55:55" hidden="1" x14ac:dyDescent="0.2">
      <c r="BC33312" s="6"/>
    </row>
    <row r="33313" spans="55:55" hidden="1" x14ac:dyDescent="0.2">
      <c r="BC33313" s="6"/>
    </row>
    <row r="33314" spans="55:55" hidden="1" x14ac:dyDescent="0.2">
      <c r="BC33314" s="6"/>
    </row>
    <row r="33315" spans="55:55" hidden="1" x14ac:dyDescent="0.2">
      <c r="BC33315" s="6"/>
    </row>
    <row r="33316" spans="55:55" hidden="1" x14ac:dyDescent="0.2">
      <c r="BC33316" s="6"/>
    </row>
    <row r="33317" spans="55:55" hidden="1" x14ac:dyDescent="0.2">
      <c r="BC33317" s="6"/>
    </row>
    <row r="33318" spans="55:55" hidden="1" x14ac:dyDescent="0.2">
      <c r="BC33318" s="6"/>
    </row>
    <row r="33319" spans="55:55" hidden="1" x14ac:dyDescent="0.2">
      <c r="BC33319" s="6"/>
    </row>
    <row r="33320" spans="55:55" hidden="1" x14ac:dyDescent="0.2">
      <c r="BC33320" s="6"/>
    </row>
    <row r="33321" spans="55:55" hidden="1" x14ac:dyDescent="0.2">
      <c r="BC33321" s="6"/>
    </row>
    <row r="33322" spans="55:55" hidden="1" x14ac:dyDescent="0.2">
      <c r="BC33322" s="6"/>
    </row>
    <row r="33323" spans="55:55" hidden="1" x14ac:dyDescent="0.2">
      <c r="BC33323" s="6"/>
    </row>
    <row r="33324" spans="55:55" hidden="1" x14ac:dyDescent="0.2">
      <c r="BC33324" s="6"/>
    </row>
    <row r="33325" spans="55:55" hidden="1" x14ac:dyDescent="0.2">
      <c r="BC33325" s="6"/>
    </row>
    <row r="33326" spans="55:55" hidden="1" x14ac:dyDescent="0.2">
      <c r="BC33326" s="6"/>
    </row>
    <row r="33327" spans="55:55" hidden="1" x14ac:dyDescent="0.2">
      <c r="BC33327" s="6"/>
    </row>
    <row r="33328" spans="55:55" hidden="1" x14ac:dyDescent="0.2">
      <c r="BC33328" s="6"/>
    </row>
    <row r="33329" spans="55:55" hidden="1" x14ac:dyDescent="0.2">
      <c r="BC33329" s="6"/>
    </row>
    <row r="33330" spans="55:55" hidden="1" x14ac:dyDescent="0.2">
      <c r="BC33330" s="6"/>
    </row>
    <row r="33331" spans="55:55" hidden="1" x14ac:dyDescent="0.2">
      <c r="BC33331" s="6"/>
    </row>
    <row r="33332" spans="55:55" hidden="1" x14ac:dyDescent="0.2">
      <c r="BC33332" s="6"/>
    </row>
    <row r="33333" spans="55:55" hidden="1" x14ac:dyDescent="0.2">
      <c r="BC33333" s="6"/>
    </row>
    <row r="33334" spans="55:55" hidden="1" x14ac:dyDescent="0.2">
      <c r="BC33334" s="6"/>
    </row>
    <row r="33335" spans="55:55" hidden="1" x14ac:dyDescent="0.2">
      <c r="BC33335" s="6"/>
    </row>
    <row r="33336" spans="55:55" hidden="1" x14ac:dyDescent="0.2">
      <c r="BC33336" s="6"/>
    </row>
    <row r="33337" spans="55:55" hidden="1" x14ac:dyDescent="0.2">
      <c r="BC33337" s="6"/>
    </row>
    <row r="33338" spans="55:55" hidden="1" x14ac:dyDescent="0.2">
      <c r="BC33338" s="6"/>
    </row>
    <row r="33339" spans="55:55" hidden="1" x14ac:dyDescent="0.2">
      <c r="BC33339" s="6"/>
    </row>
    <row r="33340" spans="55:55" hidden="1" x14ac:dyDescent="0.2">
      <c r="BC33340" s="6"/>
    </row>
    <row r="33341" spans="55:55" hidden="1" x14ac:dyDescent="0.2">
      <c r="BC33341" s="6"/>
    </row>
    <row r="33342" spans="55:55" hidden="1" x14ac:dyDescent="0.2">
      <c r="BC33342" s="6"/>
    </row>
    <row r="33343" spans="55:55" hidden="1" x14ac:dyDescent="0.2">
      <c r="BC33343" s="6"/>
    </row>
    <row r="33344" spans="55:55" hidden="1" x14ac:dyDescent="0.2">
      <c r="BC33344" s="6"/>
    </row>
    <row r="33345" spans="55:55" hidden="1" x14ac:dyDescent="0.2">
      <c r="BC33345" s="6"/>
    </row>
    <row r="33346" spans="55:55" hidden="1" x14ac:dyDescent="0.2">
      <c r="BC33346" s="6"/>
    </row>
    <row r="33347" spans="55:55" hidden="1" x14ac:dyDescent="0.2">
      <c r="BC33347" s="6"/>
    </row>
    <row r="33348" spans="55:55" hidden="1" x14ac:dyDescent="0.2">
      <c r="BC33348" s="6"/>
    </row>
    <row r="33349" spans="55:55" hidden="1" x14ac:dyDescent="0.2">
      <c r="BC33349" s="6"/>
    </row>
    <row r="33350" spans="55:55" hidden="1" x14ac:dyDescent="0.2">
      <c r="BC33350" s="6"/>
    </row>
    <row r="33351" spans="55:55" hidden="1" x14ac:dyDescent="0.2">
      <c r="BC33351" s="6"/>
    </row>
    <row r="33352" spans="55:55" hidden="1" x14ac:dyDescent="0.2">
      <c r="BC33352" s="6"/>
    </row>
    <row r="33353" spans="55:55" hidden="1" x14ac:dyDescent="0.2">
      <c r="BC33353" s="6"/>
    </row>
    <row r="33354" spans="55:55" hidden="1" x14ac:dyDescent="0.2">
      <c r="BC33354" s="6"/>
    </row>
    <row r="33355" spans="55:55" hidden="1" x14ac:dyDescent="0.2">
      <c r="BC33355" s="6"/>
    </row>
    <row r="33356" spans="55:55" hidden="1" x14ac:dyDescent="0.2">
      <c r="BC33356" s="6"/>
    </row>
    <row r="33357" spans="55:55" hidden="1" x14ac:dyDescent="0.2">
      <c r="BC33357" s="6"/>
    </row>
    <row r="33358" spans="55:55" hidden="1" x14ac:dyDescent="0.2">
      <c r="BC33358" s="6"/>
    </row>
    <row r="33359" spans="55:55" hidden="1" x14ac:dyDescent="0.2">
      <c r="BC33359" s="6"/>
    </row>
    <row r="33360" spans="55:55" hidden="1" x14ac:dyDescent="0.2">
      <c r="BC33360" s="6"/>
    </row>
    <row r="33361" spans="55:55" hidden="1" x14ac:dyDescent="0.2">
      <c r="BC33361" s="6"/>
    </row>
    <row r="33362" spans="55:55" hidden="1" x14ac:dyDescent="0.2">
      <c r="BC33362" s="6"/>
    </row>
    <row r="33363" spans="55:55" hidden="1" x14ac:dyDescent="0.2">
      <c r="BC33363" s="6"/>
    </row>
    <row r="33364" spans="55:55" hidden="1" x14ac:dyDescent="0.2">
      <c r="BC33364" s="6"/>
    </row>
    <row r="33365" spans="55:55" hidden="1" x14ac:dyDescent="0.2">
      <c r="BC33365" s="6"/>
    </row>
    <row r="33366" spans="55:55" hidden="1" x14ac:dyDescent="0.2">
      <c r="BC33366" s="6"/>
    </row>
    <row r="33367" spans="55:55" hidden="1" x14ac:dyDescent="0.2">
      <c r="BC33367" s="6"/>
    </row>
    <row r="33368" spans="55:55" hidden="1" x14ac:dyDescent="0.2">
      <c r="BC33368" s="6"/>
    </row>
    <row r="33369" spans="55:55" hidden="1" x14ac:dyDescent="0.2">
      <c r="BC33369" s="6"/>
    </row>
    <row r="33370" spans="55:55" hidden="1" x14ac:dyDescent="0.2">
      <c r="BC33370" s="6"/>
    </row>
    <row r="33371" spans="55:55" hidden="1" x14ac:dyDescent="0.2">
      <c r="BC33371" s="6"/>
    </row>
    <row r="33372" spans="55:55" hidden="1" x14ac:dyDescent="0.2">
      <c r="BC33372" s="6"/>
    </row>
    <row r="33373" spans="55:55" hidden="1" x14ac:dyDescent="0.2">
      <c r="BC33373" s="6"/>
    </row>
    <row r="33374" spans="55:55" hidden="1" x14ac:dyDescent="0.2">
      <c r="BC33374" s="6"/>
    </row>
    <row r="33375" spans="55:55" hidden="1" x14ac:dyDescent="0.2">
      <c r="BC33375" s="6"/>
    </row>
    <row r="33376" spans="55:55" hidden="1" x14ac:dyDescent="0.2">
      <c r="BC33376" s="6"/>
    </row>
    <row r="33377" spans="55:55" hidden="1" x14ac:dyDescent="0.2">
      <c r="BC33377" s="6"/>
    </row>
    <row r="33378" spans="55:55" hidden="1" x14ac:dyDescent="0.2">
      <c r="BC33378" s="6"/>
    </row>
    <row r="33379" spans="55:55" hidden="1" x14ac:dyDescent="0.2">
      <c r="BC33379" s="6"/>
    </row>
    <row r="33380" spans="55:55" hidden="1" x14ac:dyDescent="0.2">
      <c r="BC33380" s="6"/>
    </row>
    <row r="33381" spans="55:55" hidden="1" x14ac:dyDescent="0.2">
      <c r="BC33381" s="6"/>
    </row>
    <row r="33382" spans="55:55" hidden="1" x14ac:dyDescent="0.2">
      <c r="BC33382" s="6"/>
    </row>
    <row r="33383" spans="55:55" hidden="1" x14ac:dyDescent="0.2">
      <c r="BC33383" s="6"/>
    </row>
    <row r="33384" spans="55:55" hidden="1" x14ac:dyDescent="0.2">
      <c r="BC33384" s="6"/>
    </row>
    <row r="33385" spans="55:55" hidden="1" x14ac:dyDescent="0.2">
      <c r="BC33385" s="6"/>
    </row>
    <row r="33386" spans="55:55" hidden="1" x14ac:dyDescent="0.2">
      <c r="BC33386" s="6"/>
    </row>
    <row r="33387" spans="55:55" hidden="1" x14ac:dyDescent="0.2">
      <c r="BC33387" s="6"/>
    </row>
    <row r="33388" spans="55:55" hidden="1" x14ac:dyDescent="0.2">
      <c r="BC33388" s="6"/>
    </row>
    <row r="33389" spans="55:55" hidden="1" x14ac:dyDescent="0.2">
      <c r="BC33389" s="6"/>
    </row>
    <row r="33390" spans="55:55" hidden="1" x14ac:dyDescent="0.2">
      <c r="BC33390" s="6"/>
    </row>
    <row r="33391" spans="55:55" hidden="1" x14ac:dyDescent="0.2">
      <c r="BC33391" s="6"/>
    </row>
    <row r="33392" spans="55:55" hidden="1" x14ac:dyDescent="0.2">
      <c r="BC33392" s="6"/>
    </row>
    <row r="33393" spans="55:55" hidden="1" x14ac:dyDescent="0.2">
      <c r="BC33393" s="6"/>
    </row>
    <row r="33394" spans="55:55" hidden="1" x14ac:dyDescent="0.2">
      <c r="BC33394" s="6"/>
    </row>
    <row r="33395" spans="55:55" hidden="1" x14ac:dyDescent="0.2">
      <c r="BC33395" s="6"/>
    </row>
    <row r="33396" spans="55:55" hidden="1" x14ac:dyDescent="0.2">
      <c r="BC33396" s="6"/>
    </row>
    <row r="33397" spans="55:55" hidden="1" x14ac:dyDescent="0.2">
      <c r="BC33397" s="6"/>
    </row>
    <row r="33398" spans="55:55" hidden="1" x14ac:dyDescent="0.2">
      <c r="BC33398" s="6"/>
    </row>
    <row r="33399" spans="55:55" hidden="1" x14ac:dyDescent="0.2">
      <c r="BC33399" s="6"/>
    </row>
    <row r="33400" spans="55:55" hidden="1" x14ac:dyDescent="0.2">
      <c r="BC33400" s="6"/>
    </row>
    <row r="33401" spans="55:55" hidden="1" x14ac:dyDescent="0.2">
      <c r="BC33401" s="6"/>
    </row>
    <row r="33402" spans="55:55" hidden="1" x14ac:dyDescent="0.2">
      <c r="BC33402" s="6"/>
    </row>
    <row r="33403" spans="55:55" hidden="1" x14ac:dyDescent="0.2">
      <c r="BC33403" s="6"/>
    </row>
    <row r="33404" spans="55:55" hidden="1" x14ac:dyDescent="0.2">
      <c r="BC33404" s="6"/>
    </row>
    <row r="33405" spans="55:55" hidden="1" x14ac:dyDescent="0.2">
      <c r="BC33405" s="6"/>
    </row>
    <row r="33406" spans="55:55" hidden="1" x14ac:dyDescent="0.2">
      <c r="BC33406" s="6"/>
    </row>
    <row r="33407" spans="55:55" hidden="1" x14ac:dyDescent="0.2">
      <c r="BC33407" s="6"/>
    </row>
    <row r="33408" spans="55:55" hidden="1" x14ac:dyDescent="0.2">
      <c r="BC33408" s="6"/>
    </row>
    <row r="33409" spans="55:55" hidden="1" x14ac:dyDescent="0.2">
      <c r="BC33409" s="6"/>
    </row>
    <row r="33410" spans="55:55" hidden="1" x14ac:dyDescent="0.2">
      <c r="BC33410" s="6"/>
    </row>
    <row r="33411" spans="55:55" hidden="1" x14ac:dyDescent="0.2">
      <c r="BC33411" s="6"/>
    </row>
    <row r="33412" spans="55:55" hidden="1" x14ac:dyDescent="0.2">
      <c r="BC33412" s="6"/>
    </row>
    <row r="33413" spans="55:55" hidden="1" x14ac:dyDescent="0.2">
      <c r="BC33413" s="6"/>
    </row>
    <row r="33414" spans="55:55" hidden="1" x14ac:dyDescent="0.2">
      <c r="BC33414" s="6"/>
    </row>
    <row r="33415" spans="55:55" hidden="1" x14ac:dyDescent="0.2">
      <c r="BC33415" s="6"/>
    </row>
    <row r="33416" spans="55:55" hidden="1" x14ac:dyDescent="0.2">
      <c r="BC33416" s="6"/>
    </row>
    <row r="33417" spans="55:55" hidden="1" x14ac:dyDescent="0.2">
      <c r="BC33417" s="6"/>
    </row>
    <row r="33418" spans="55:55" hidden="1" x14ac:dyDescent="0.2">
      <c r="BC33418" s="6"/>
    </row>
    <row r="33419" spans="55:55" hidden="1" x14ac:dyDescent="0.2">
      <c r="BC33419" s="6"/>
    </row>
    <row r="33420" spans="55:55" hidden="1" x14ac:dyDescent="0.2">
      <c r="BC33420" s="6"/>
    </row>
    <row r="33421" spans="55:55" hidden="1" x14ac:dyDescent="0.2">
      <c r="BC33421" s="6"/>
    </row>
    <row r="33422" spans="55:55" hidden="1" x14ac:dyDescent="0.2">
      <c r="BC33422" s="6"/>
    </row>
    <row r="33423" spans="55:55" hidden="1" x14ac:dyDescent="0.2">
      <c r="BC33423" s="6"/>
    </row>
    <row r="33424" spans="55:55" hidden="1" x14ac:dyDescent="0.2">
      <c r="BC33424" s="6"/>
    </row>
    <row r="33425" spans="55:55" hidden="1" x14ac:dyDescent="0.2">
      <c r="BC33425" s="6"/>
    </row>
    <row r="33426" spans="55:55" hidden="1" x14ac:dyDescent="0.2">
      <c r="BC33426" s="6"/>
    </row>
    <row r="33427" spans="55:55" hidden="1" x14ac:dyDescent="0.2">
      <c r="BC33427" s="6"/>
    </row>
    <row r="33428" spans="55:55" hidden="1" x14ac:dyDescent="0.2">
      <c r="BC33428" s="6"/>
    </row>
    <row r="33429" spans="55:55" hidden="1" x14ac:dyDescent="0.2">
      <c r="BC33429" s="6"/>
    </row>
    <row r="33430" spans="55:55" hidden="1" x14ac:dyDescent="0.2">
      <c r="BC33430" s="6"/>
    </row>
    <row r="33431" spans="55:55" hidden="1" x14ac:dyDescent="0.2">
      <c r="BC33431" s="6"/>
    </row>
    <row r="33432" spans="55:55" hidden="1" x14ac:dyDescent="0.2">
      <c r="BC33432" s="6"/>
    </row>
    <row r="33433" spans="55:55" hidden="1" x14ac:dyDescent="0.2">
      <c r="BC33433" s="6"/>
    </row>
    <row r="33434" spans="55:55" hidden="1" x14ac:dyDescent="0.2">
      <c r="BC33434" s="6"/>
    </row>
    <row r="33435" spans="55:55" hidden="1" x14ac:dyDescent="0.2">
      <c r="BC33435" s="6"/>
    </row>
    <row r="33436" spans="55:55" hidden="1" x14ac:dyDescent="0.2">
      <c r="BC33436" s="6"/>
    </row>
    <row r="33437" spans="55:55" hidden="1" x14ac:dyDescent="0.2">
      <c r="BC33437" s="6"/>
    </row>
    <row r="33438" spans="55:55" hidden="1" x14ac:dyDescent="0.2">
      <c r="BC33438" s="6"/>
    </row>
    <row r="33439" spans="55:55" hidden="1" x14ac:dyDescent="0.2">
      <c r="BC33439" s="6"/>
    </row>
    <row r="33440" spans="55:55" hidden="1" x14ac:dyDescent="0.2">
      <c r="BC33440" s="6"/>
    </row>
    <row r="33441" spans="55:55" hidden="1" x14ac:dyDescent="0.2">
      <c r="BC33441" s="6"/>
    </row>
    <row r="33442" spans="55:55" hidden="1" x14ac:dyDescent="0.2">
      <c r="BC33442" s="6"/>
    </row>
    <row r="33443" spans="55:55" hidden="1" x14ac:dyDescent="0.2">
      <c r="BC33443" s="6"/>
    </row>
    <row r="33444" spans="55:55" hidden="1" x14ac:dyDescent="0.2">
      <c r="BC33444" s="6"/>
    </row>
    <row r="33445" spans="55:55" hidden="1" x14ac:dyDescent="0.2">
      <c r="BC33445" s="6"/>
    </row>
    <row r="33446" spans="55:55" hidden="1" x14ac:dyDescent="0.2">
      <c r="BC33446" s="6"/>
    </row>
    <row r="33447" spans="55:55" hidden="1" x14ac:dyDescent="0.2">
      <c r="BC33447" s="6"/>
    </row>
    <row r="33448" spans="55:55" hidden="1" x14ac:dyDescent="0.2">
      <c r="BC33448" s="6"/>
    </row>
    <row r="33449" spans="55:55" hidden="1" x14ac:dyDescent="0.2">
      <c r="BC33449" s="6"/>
    </row>
    <row r="33450" spans="55:55" hidden="1" x14ac:dyDescent="0.2">
      <c r="BC33450" s="6"/>
    </row>
    <row r="33451" spans="55:55" hidden="1" x14ac:dyDescent="0.2">
      <c r="BC33451" s="6"/>
    </row>
    <row r="33452" spans="55:55" hidden="1" x14ac:dyDescent="0.2">
      <c r="BC33452" s="6"/>
    </row>
    <row r="33453" spans="55:55" hidden="1" x14ac:dyDescent="0.2">
      <c r="BC33453" s="6"/>
    </row>
    <row r="33454" spans="55:55" hidden="1" x14ac:dyDescent="0.2">
      <c r="BC33454" s="6"/>
    </row>
    <row r="33455" spans="55:55" hidden="1" x14ac:dyDescent="0.2">
      <c r="BC33455" s="6"/>
    </row>
    <row r="33456" spans="55:55" hidden="1" x14ac:dyDescent="0.2">
      <c r="BC33456" s="6"/>
    </row>
    <row r="33457" spans="55:55" hidden="1" x14ac:dyDescent="0.2">
      <c r="BC33457" s="6"/>
    </row>
    <row r="33458" spans="55:55" hidden="1" x14ac:dyDescent="0.2">
      <c r="BC33458" s="6"/>
    </row>
    <row r="33459" spans="55:55" hidden="1" x14ac:dyDescent="0.2">
      <c r="BC33459" s="6"/>
    </row>
    <row r="33460" spans="55:55" hidden="1" x14ac:dyDescent="0.2">
      <c r="BC33460" s="6"/>
    </row>
    <row r="33461" spans="55:55" hidden="1" x14ac:dyDescent="0.2">
      <c r="BC33461" s="6"/>
    </row>
    <row r="33462" spans="55:55" hidden="1" x14ac:dyDescent="0.2">
      <c r="BC33462" s="6"/>
    </row>
    <row r="33463" spans="55:55" hidden="1" x14ac:dyDescent="0.2">
      <c r="BC33463" s="6"/>
    </row>
    <row r="33464" spans="55:55" hidden="1" x14ac:dyDescent="0.2">
      <c r="BC33464" s="6"/>
    </row>
    <row r="33465" spans="55:55" hidden="1" x14ac:dyDescent="0.2">
      <c r="BC33465" s="6"/>
    </row>
    <row r="33466" spans="55:55" hidden="1" x14ac:dyDescent="0.2">
      <c r="BC33466" s="6"/>
    </row>
    <row r="33467" spans="55:55" hidden="1" x14ac:dyDescent="0.2">
      <c r="BC33467" s="6"/>
    </row>
    <row r="33468" spans="55:55" hidden="1" x14ac:dyDescent="0.2">
      <c r="BC33468" s="6"/>
    </row>
    <row r="33469" spans="55:55" hidden="1" x14ac:dyDescent="0.2">
      <c r="BC33469" s="6"/>
    </row>
    <row r="33470" spans="55:55" hidden="1" x14ac:dyDescent="0.2">
      <c r="BC33470" s="6"/>
    </row>
    <row r="33471" spans="55:55" hidden="1" x14ac:dyDescent="0.2">
      <c r="BC33471" s="6"/>
    </row>
    <row r="33472" spans="55:55" hidden="1" x14ac:dyDescent="0.2">
      <c r="BC33472" s="6"/>
    </row>
    <row r="33473" spans="55:55" hidden="1" x14ac:dyDescent="0.2">
      <c r="BC33473" s="6"/>
    </row>
    <row r="33474" spans="55:55" hidden="1" x14ac:dyDescent="0.2">
      <c r="BC33474" s="6"/>
    </row>
    <row r="33475" spans="55:55" hidden="1" x14ac:dyDescent="0.2">
      <c r="BC33475" s="6"/>
    </row>
    <row r="33476" spans="55:55" hidden="1" x14ac:dyDescent="0.2">
      <c r="BC33476" s="6"/>
    </row>
    <row r="33477" spans="55:55" hidden="1" x14ac:dyDescent="0.2">
      <c r="BC33477" s="6"/>
    </row>
    <row r="33478" spans="55:55" hidden="1" x14ac:dyDescent="0.2">
      <c r="BC33478" s="6"/>
    </row>
    <row r="33479" spans="55:55" hidden="1" x14ac:dyDescent="0.2">
      <c r="BC33479" s="6"/>
    </row>
    <row r="33480" spans="55:55" hidden="1" x14ac:dyDescent="0.2">
      <c r="BC33480" s="6"/>
    </row>
    <row r="33481" spans="55:55" hidden="1" x14ac:dyDescent="0.2">
      <c r="BC33481" s="6"/>
    </row>
    <row r="33482" spans="55:55" hidden="1" x14ac:dyDescent="0.2">
      <c r="BC33482" s="6"/>
    </row>
    <row r="33483" spans="55:55" hidden="1" x14ac:dyDescent="0.2">
      <c r="BC33483" s="6"/>
    </row>
    <row r="33484" spans="55:55" hidden="1" x14ac:dyDescent="0.2">
      <c r="BC33484" s="6"/>
    </row>
    <row r="33485" spans="55:55" hidden="1" x14ac:dyDescent="0.2">
      <c r="BC33485" s="6"/>
    </row>
    <row r="33486" spans="55:55" hidden="1" x14ac:dyDescent="0.2">
      <c r="BC33486" s="6"/>
    </row>
    <row r="33487" spans="55:55" hidden="1" x14ac:dyDescent="0.2">
      <c r="BC33487" s="6"/>
    </row>
    <row r="33488" spans="55:55" hidden="1" x14ac:dyDescent="0.2">
      <c r="BC33488" s="6"/>
    </row>
    <row r="33489" spans="55:55" hidden="1" x14ac:dyDescent="0.2">
      <c r="BC33489" s="6"/>
    </row>
    <row r="33490" spans="55:55" hidden="1" x14ac:dyDescent="0.2">
      <c r="BC33490" s="6"/>
    </row>
    <row r="33491" spans="55:55" hidden="1" x14ac:dyDescent="0.2">
      <c r="BC33491" s="6"/>
    </row>
    <row r="33492" spans="55:55" hidden="1" x14ac:dyDescent="0.2">
      <c r="BC33492" s="6"/>
    </row>
    <row r="33493" spans="55:55" hidden="1" x14ac:dyDescent="0.2">
      <c r="BC33493" s="6"/>
    </row>
    <row r="33494" spans="55:55" hidden="1" x14ac:dyDescent="0.2">
      <c r="BC33494" s="6"/>
    </row>
    <row r="33495" spans="55:55" hidden="1" x14ac:dyDescent="0.2">
      <c r="BC33495" s="6"/>
    </row>
    <row r="33496" spans="55:55" hidden="1" x14ac:dyDescent="0.2">
      <c r="BC33496" s="6"/>
    </row>
    <row r="33497" spans="55:55" hidden="1" x14ac:dyDescent="0.2">
      <c r="BC33497" s="6"/>
    </row>
    <row r="33498" spans="55:55" hidden="1" x14ac:dyDescent="0.2">
      <c r="BC33498" s="6"/>
    </row>
    <row r="33499" spans="55:55" hidden="1" x14ac:dyDescent="0.2">
      <c r="BC33499" s="6"/>
    </row>
    <row r="33500" spans="55:55" hidden="1" x14ac:dyDescent="0.2">
      <c r="BC33500" s="6"/>
    </row>
    <row r="33501" spans="55:55" hidden="1" x14ac:dyDescent="0.2">
      <c r="BC33501" s="6"/>
    </row>
    <row r="33502" spans="55:55" hidden="1" x14ac:dyDescent="0.2">
      <c r="BC33502" s="6"/>
    </row>
    <row r="33503" spans="55:55" hidden="1" x14ac:dyDescent="0.2">
      <c r="BC33503" s="6"/>
    </row>
    <row r="33504" spans="55:55" hidden="1" x14ac:dyDescent="0.2">
      <c r="BC33504" s="6"/>
    </row>
    <row r="33505" spans="55:55" hidden="1" x14ac:dyDescent="0.2">
      <c r="BC33505" s="6"/>
    </row>
    <row r="33506" spans="55:55" hidden="1" x14ac:dyDescent="0.2">
      <c r="BC33506" s="6"/>
    </row>
    <row r="33507" spans="55:55" hidden="1" x14ac:dyDescent="0.2">
      <c r="BC33507" s="6"/>
    </row>
    <row r="33508" spans="55:55" hidden="1" x14ac:dyDescent="0.2">
      <c r="BC33508" s="6"/>
    </row>
    <row r="33509" spans="55:55" hidden="1" x14ac:dyDescent="0.2">
      <c r="BC33509" s="6"/>
    </row>
    <row r="33510" spans="55:55" hidden="1" x14ac:dyDescent="0.2">
      <c r="BC33510" s="6"/>
    </row>
    <row r="33511" spans="55:55" hidden="1" x14ac:dyDescent="0.2">
      <c r="BC33511" s="6"/>
    </row>
    <row r="33512" spans="55:55" hidden="1" x14ac:dyDescent="0.2">
      <c r="BC33512" s="6"/>
    </row>
    <row r="33513" spans="55:55" hidden="1" x14ac:dyDescent="0.2">
      <c r="BC33513" s="6"/>
    </row>
    <row r="33514" spans="55:55" hidden="1" x14ac:dyDescent="0.2">
      <c r="BC33514" s="6"/>
    </row>
    <row r="33515" spans="55:55" hidden="1" x14ac:dyDescent="0.2">
      <c r="BC33515" s="6"/>
    </row>
    <row r="33516" spans="55:55" hidden="1" x14ac:dyDescent="0.2">
      <c r="BC33516" s="6"/>
    </row>
    <row r="33517" spans="55:55" hidden="1" x14ac:dyDescent="0.2">
      <c r="BC33517" s="6"/>
    </row>
    <row r="33518" spans="55:55" hidden="1" x14ac:dyDescent="0.2">
      <c r="BC33518" s="6"/>
    </row>
    <row r="33519" spans="55:55" hidden="1" x14ac:dyDescent="0.2">
      <c r="BC33519" s="6"/>
    </row>
    <row r="33520" spans="55:55" hidden="1" x14ac:dyDescent="0.2">
      <c r="BC33520" s="6"/>
    </row>
    <row r="33521" spans="55:55" hidden="1" x14ac:dyDescent="0.2">
      <c r="BC33521" s="6"/>
    </row>
    <row r="33522" spans="55:55" hidden="1" x14ac:dyDescent="0.2">
      <c r="BC33522" s="6"/>
    </row>
    <row r="33523" spans="55:55" hidden="1" x14ac:dyDescent="0.2">
      <c r="BC33523" s="6"/>
    </row>
    <row r="33524" spans="55:55" hidden="1" x14ac:dyDescent="0.2">
      <c r="BC33524" s="6"/>
    </row>
    <row r="33525" spans="55:55" hidden="1" x14ac:dyDescent="0.2">
      <c r="BC33525" s="6"/>
    </row>
    <row r="33526" spans="55:55" hidden="1" x14ac:dyDescent="0.2">
      <c r="BC33526" s="6"/>
    </row>
    <row r="33527" spans="55:55" hidden="1" x14ac:dyDescent="0.2">
      <c r="BC33527" s="6"/>
    </row>
    <row r="33528" spans="55:55" hidden="1" x14ac:dyDescent="0.2">
      <c r="BC33528" s="6"/>
    </row>
    <row r="33529" spans="55:55" hidden="1" x14ac:dyDescent="0.2">
      <c r="BC33529" s="6"/>
    </row>
    <row r="33530" spans="55:55" hidden="1" x14ac:dyDescent="0.2">
      <c r="BC33530" s="6"/>
    </row>
    <row r="33531" spans="55:55" hidden="1" x14ac:dyDescent="0.2">
      <c r="BC33531" s="6"/>
    </row>
    <row r="33532" spans="55:55" hidden="1" x14ac:dyDescent="0.2">
      <c r="BC33532" s="6"/>
    </row>
    <row r="33533" spans="55:55" hidden="1" x14ac:dyDescent="0.2">
      <c r="BC33533" s="6"/>
    </row>
    <row r="33534" spans="55:55" hidden="1" x14ac:dyDescent="0.2">
      <c r="BC33534" s="6"/>
    </row>
    <row r="33535" spans="55:55" hidden="1" x14ac:dyDescent="0.2">
      <c r="BC33535" s="6"/>
    </row>
    <row r="33536" spans="55:55" hidden="1" x14ac:dyDescent="0.2">
      <c r="BC33536" s="6"/>
    </row>
    <row r="33537" spans="55:55" hidden="1" x14ac:dyDescent="0.2">
      <c r="BC33537" s="6"/>
    </row>
    <row r="33538" spans="55:55" hidden="1" x14ac:dyDescent="0.2">
      <c r="BC33538" s="6"/>
    </row>
    <row r="33539" spans="55:55" hidden="1" x14ac:dyDescent="0.2">
      <c r="BC33539" s="6"/>
    </row>
    <row r="33540" spans="55:55" hidden="1" x14ac:dyDescent="0.2">
      <c r="BC33540" s="6"/>
    </row>
    <row r="33541" spans="55:55" hidden="1" x14ac:dyDescent="0.2">
      <c r="BC33541" s="6"/>
    </row>
    <row r="33542" spans="55:55" hidden="1" x14ac:dyDescent="0.2">
      <c r="BC33542" s="6"/>
    </row>
    <row r="33543" spans="55:55" hidden="1" x14ac:dyDescent="0.2">
      <c r="BC33543" s="6"/>
    </row>
    <row r="33544" spans="55:55" hidden="1" x14ac:dyDescent="0.2">
      <c r="BC33544" s="6"/>
    </row>
    <row r="33545" spans="55:55" hidden="1" x14ac:dyDescent="0.2">
      <c r="BC33545" s="6"/>
    </row>
    <row r="33546" spans="55:55" hidden="1" x14ac:dyDescent="0.2">
      <c r="BC33546" s="6"/>
    </row>
    <row r="33547" spans="55:55" hidden="1" x14ac:dyDescent="0.2">
      <c r="BC33547" s="6"/>
    </row>
    <row r="33548" spans="55:55" hidden="1" x14ac:dyDescent="0.2">
      <c r="BC33548" s="6"/>
    </row>
    <row r="33549" spans="55:55" hidden="1" x14ac:dyDescent="0.2">
      <c r="BC33549" s="6"/>
    </row>
    <row r="33550" spans="55:55" hidden="1" x14ac:dyDescent="0.2">
      <c r="BC33550" s="6"/>
    </row>
    <row r="33551" spans="55:55" hidden="1" x14ac:dyDescent="0.2">
      <c r="BC33551" s="6"/>
    </row>
    <row r="33552" spans="55:55" hidden="1" x14ac:dyDescent="0.2">
      <c r="BC33552" s="6"/>
    </row>
    <row r="33553" spans="55:55" hidden="1" x14ac:dyDescent="0.2">
      <c r="BC33553" s="6"/>
    </row>
    <row r="33554" spans="55:55" hidden="1" x14ac:dyDescent="0.2">
      <c r="BC33554" s="6"/>
    </row>
    <row r="33555" spans="55:55" hidden="1" x14ac:dyDescent="0.2">
      <c r="BC33555" s="6"/>
    </row>
    <row r="33556" spans="55:55" hidden="1" x14ac:dyDescent="0.2">
      <c r="BC33556" s="6"/>
    </row>
    <row r="33557" spans="55:55" hidden="1" x14ac:dyDescent="0.2">
      <c r="BC33557" s="6"/>
    </row>
    <row r="33558" spans="55:55" hidden="1" x14ac:dyDescent="0.2">
      <c r="BC33558" s="6"/>
    </row>
    <row r="33559" spans="55:55" hidden="1" x14ac:dyDescent="0.2">
      <c r="BC33559" s="6"/>
    </row>
    <row r="33560" spans="55:55" hidden="1" x14ac:dyDescent="0.2">
      <c r="BC33560" s="6"/>
    </row>
    <row r="33561" spans="55:55" hidden="1" x14ac:dyDescent="0.2">
      <c r="BC33561" s="6"/>
    </row>
    <row r="33562" spans="55:55" hidden="1" x14ac:dyDescent="0.2">
      <c r="BC33562" s="6"/>
    </row>
    <row r="33563" spans="55:55" hidden="1" x14ac:dyDescent="0.2">
      <c r="BC33563" s="6"/>
    </row>
    <row r="33564" spans="55:55" hidden="1" x14ac:dyDescent="0.2">
      <c r="BC33564" s="6"/>
    </row>
    <row r="33565" spans="55:55" hidden="1" x14ac:dyDescent="0.2">
      <c r="BC33565" s="6"/>
    </row>
    <row r="33566" spans="55:55" hidden="1" x14ac:dyDescent="0.2">
      <c r="BC33566" s="6"/>
    </row>
    <row r="33567" spans="55:55" hidden="1" x14ac:dyDescent="0.2">
      <c r="BC33567" s="6"/>
    </row>
    <row r="33568" spans="55:55" hidden="1" x14ac:dyDescent="0.2">
      <c r="BC33568" s="6"/>
    </row>
    <row r="33569" spans="55:55" hidden="1" x14ac:dyDescent="0.2">
      <c r="BC33569" s="6"/>
    </row>
    <row r="33570" spans="55:55" hidden="1" x14ac:dyDescent="0.2">
      <c r="BC33570" s="6"/>
    </row>
    <row r="33571" spans="55:55" hidden="1" x14ac:dyDescent="0.2">
      <c r="BC33571" s="6"/>
    </row>
    <row r="33572" spans="55:55" hidden="1" x14ac:dyDescent="0.2">
      <c r="BC33572" s="6"/>
    </row>
    <row r="33573" spans="55:55" hidden="1" x14ac:dyDescent="0.2">
      <c r="BC33573" s="6"/>
    </row>
    <row r="33574" spans="55:55" hidden="1" x14ac:dyDescent="0.2">
      <c r="BC33574" s="6"/>
    </row>
    <row r="33575" spans="55:55" hidden="1" x14ac:dyDescent="0.2">
      <c r="BC33575" s="6"/>
    </row>
    <row r="33576" spans="55:55" hidden="1" x14ac:dyDescent="0.2">
      <c r="BC33576" s="6"/>
    </row>
    <row r="33577" spans="55:55" hidden="1" x14ac:dyDescent="0.2">
      <c r="BC33577" s="6"/>
    </row>
    <row r="33578" spans="55:55" hidden="1" x14ac:dyDescent="0.2">
      <c r="BC33578" s="6"/>
    </row>
    <row r="33579" spans="55:55" hidden="1" x14ac:dyDescent="0.2">
      <c r="BC33579" s="6"/>
    </row>
    <row r="33580" spans="55:55" hidden="1" x14ac:dyDescent="0.2">
      <c r="BC33580" s="6"/>
    </row>
    <row r="33581" spans="55:55" hidden="1" x14ac:dyDescent="0.2">
      <c r="BC33581" s="6"/>
    </row>
    <row r="33582" spans="55:55" hidden="1" x14ac:dyDescent="0.2">
      <c r="BC33582" s="6"/>
    </row>
    <row r="33583" spans="55:55" hidden="1" x14ac:dyDescent="0.2">
      <c r="BC33583" s="6"/>
    </row>
    <row r="33584" spans="55:55" hidden="1" x14ac:dyDescent="0.2">
      <c r="BC33584" s="6"/>
    </row>
    <row r="33585" spans="55:55" hidden="1" x14ac:dyDescent="0.2">
      <c r="BC33585" s="6"/>
    </row>
    <row r="33586" spans="55:55" hidden="1" x14ac:dyDescent="0.2">
      <c r="BC33586" s="6"/>
    </row>
    <row r="33587" spans="55:55" hidden="1" x14ac:dyDescent="0.2">
      <c r="BC33587" s="6"/>
    </row>
    <row r="33588" spans="55:55" hidden="1" x14ac:dyDescent="0.2">
      <c r="BC33588" s="6"/>
    </row>
    <row r="33589" spans="55:55" hidden="1" x14ac:dyDescent="0.2">
      <c r="BC33589" s="6"/>
    </row>
    <row r="33590" spans="55:55" hidden="1" x14ac:dyDescent="0.2">
      <c r="BC33590" s="6"/>
    </row>
    <row r="33591" spans="55:55" hidden="1" x14ac:dyDescent="0.2">
      <c r="BC33591" s="6"/>
    </row>
    <row r="33592" spans="55:55" hidden="1" x14ac:dyDescent="0.2">
      <c r="BC33592" s="6"/>
    </row>
    <row r="33593" spans="55:55" hidden="1" x14ac:dyDescent="0.2">
      <c r="BC33593" s="6"/>
    </row>
    <row r="33594" spans="55:55" hidden="1" x14ac:dyDescent="0.2">
      <c r="BC33594" s="6"/>
    </row>
    <row r="33595" spans="55:55" hidden="1" x14ac:dyDescent="0.2">
      <c r="BC33595" s="6"/>
    </row>
    <row r="33596" spans="55:55" hidden="1" x14ac:dyDescent="0.2">
      <c r="BC33596" s="6"/>
    </row>
    <row r="33597" spans="55:55" hidden="1" x14ac:dyDescent="0.2">
      <c r="BC33597" s="6"/>
    </row>
    <row r="33598" spans="55:55" hidden="1" x14ac:dyDescent="0.2">
      <c r="BC33598" s="6"/>
    </row>
    <row r="33599" spans="55:55" hidden="1" x14ac:dyDescent="0.2">
      <c r="BC33599" s="6"/>
    </row>
    <row r="33600" spans="55:55" hidden="1" x14ac:dyDescent="0.2">
      <c r="BC33600" s="6"/>
    </row>
    <row r="33601" spans="55:55" hidden="1" x14ac:dyDescent="0.2">
      <c r="BC33601" s="6"/>
    </row>
    <row r="33602" spans="55:55" hidden="1" x14ac:dyDescent="0.2">
      <c r="BC33602" s="6"/>
    </row>
    <row r="33603" spans="55:55" hidden="1" x14ac:dyDescent="0.2">
      <c r="BC33603" s="6"/>
    </row>
    <row r="33604" spans="55:55" hidden="1" x14ac:dyDescent="0.2">
      <c r="BC33604" s="6"/>
    </row>
    <row r="33605" spans="55:55" hidden="1" x14ac:dyDescent="0.2">
      <c r="BC33605" s="6"/>
    </row>
    <row r="33606" spans="55:55" hidden="1" x14ac:dyDescent="0.2">
      <c r="BC33606" s="6"/>
    </row>
    <row r="33607" spans="55:55" hidden="1" x14ac:dyDescent="0.2">
      <c r="BC33607" s="6"/>
    </row>
    <row r="33608" spans="55:55" hidden="1" x14ac:dyDescent="0.2">
      <c r="BC33608" s="6"/>
    </row>
    <row r="33609" spans="55:55" hidden="1" x14ac:dyDescent="0.2">
      <c r="BC33609" s="6"/>
    </row>
    <row r="33610" spans="55:55" hidden="1" x14ac:dyDescent="0.2">
      <c r="BC33610" s="6"/>
    </row>
    <row r="33611" spans="55:55" hidden="1" x14ac:dyDescent="0.2">
      <c r="BC33611" s="6"/>
    </row>
    <row r="33612" spans="55:55" hidden="1" x14ac:dyDescent="0.2">
      <c r="BC33612" s="6"/>
    </row>
    <row r="33613" spans="55:55" hidden="1" x14ac:dyDescent="0.2">
      <c r="BC33613" s="6"/>
    </row>
    <row r="33614" spans="55:55" hidden="1" x14ac:dyDescent="0.2">
      <c r="BC33614" s="6"/>
    </row>
    <row r="33615" spans="55:55" hidden="1" x14ac:dyDescent="0.2">
      <c r="BC33615" s="6"/>
    </row>
    <row r="33616" spans="55:55" hidden="1" x14ac:dyDescent="0.2">
      <c r="BC33616" s="6"/>
    </row>
    <row r="33617" spans="55:55" hidden="1" x14ac:dyDescent="0.2">
      <c r="BC33617" s="6"/>
    </row>
    <row r="33618" spans="55:55" hidden="1" x14ac:dyDescent="0.2">
      <c r="BC33618" s="6"/>
    </row>
    <row r="33619" spans="55:55" hidden="1" x14ac:dyDescent="0.2">
      <c r="BC33619" s="6"/>
    </row>
    <row r="33620" spans="55:55" hidden="1" x14ac:dyDescent="0.2">
      <c r="BC33620" s="6"/>
    </row>
    <row r="33621" spans="55:55" hidden="1" x14ac:dyDescent="0.2">
      <c r="BC33621" s="6"/>
    </row>
    <row r="33622" spans="55:55" hidden="1" x14ac:dyDescent="0.2">
      <c r="BC33622" s="6"/>
    </row>
    <row r="33623" spans="55:55" hidden="1" x14ac:dyDescent="0.2">
      <c r="BC33623" s="6"/>
    </row>
    <row r="33624" spans="55:55" hidden="1" x14ac:dyDescent="0.2">
      <c r="BC33624" s="6"/>
    </row>
    <row r="33625" spans="55:55" hidden="1" x14ac:dyDescent="0.2">
      <c r="BC33625" s="6"/>
    </row>
    <row r="33626" spans="55:55" hidden="1" x14ac:dyDescent="0.2">
      <c r="BC33626" s="6"/>
    </row>
    <row r="33627" spans="55:55" hidden="1" x14ac:dyDescent="0.2">
      <c r="BC33627" s="6"/>
    </row>
    <row r="33628" spans="55:55" hidden="1" x14ac:dyDescent="0.2">
      <c r="BC33628" s="6"/>
    </row>
    <row r="33629" spans="55:55" hidden="1" x14ac:dyDescent="0.2">
      <c r="BC33629" s="6"/>
    </row>
    <row r="33630" spans="55:55" hidden="1" x14ac:dyDescent="0.2">
      <c r="BC33630" s="6"/>
    </row>
    <row r="33631" spans="55:55" hidden="1" x14ac:dyDescent="0.2">
      <c r="BC33631" s="6"/>
    </row>
    <row r="33632" spans="55:55" hidden="1" x14ac:dyDescent="0.2">
      <c r="BC33632" s="6"/>
    </row>
    <row r="33633" spans="55:55" hidden="1" x14ac:dyDescent="0.2">
      <c r="BC33633" s="6"/>
    </row>
    <row r="33634" spans="55:55" hidden="1" x14ac:dyDescent="0.2">
      <c r="BC33634" s="6"/>
    </row>
    <row r="33635" spans="55:55" hidden="1" x14ac:dyDescent="0.2">
      <c r="BC33635" s="6"/>
    </row>
    <row r="33636" spans="55:55" hidden="1" x14ac:dyDescent="0.2">
      <c r="BC33636" s="6"/>
    </row>
    <row r="33637" spans="55:55" hidden="1" x14ac:dyDescent="0.2">
      <c r="BC33637" s="6"/>
    </row>
    <row r="33638" spans="55:55" hidden="1" x14ac:dyDescent="0.2">
      <c r="BC33638" s="6"/>
    </row>
    <row r="33639" spans="55:55" hidden="1" x14ac:dyDescent="0.2">
      <c r="BC33639" s="6"/>
    </row>
    <row r="33640" spans="55:55" hidden="1" x14ac:dyDescent="0.2">
      <c r="BC33640" s="6"/>
    </row>
    <row r="33641" spans="55:55" hidden="1" x14ac:dyDescent="0.2">
      <c r="BC33641" s="6"/>
    </row>
    <row r="33642" spans="55:55" hidden="1" x14ac:dyDescent="0.2">
      <c r="BC33642" s="6"/>
    </row>
    <row r="33643" spans="55:55" hidden="1" x14ac:dyDescent="0.2">
      <c r="BC33643" s="6"/>
    </row>
    <row r="33644" spans="55:55" hidden="1" x14ac:dyDescent="0.2">
      <c r="BC33644" s="6"/>
    </row>
    <row r="33645" spans="55:55" hidden="1" x14ac:dyDescent="0.2">
      <c r="BC33645" s="6"/>
    </row>
    <row r="33646" spans="55:55" hidden="1" x14ac:dyDescent="0.2">
      <c r="BC33646" s="6"/>
    </row>
    <row r="33647" spans="55:55" hidden="1" x14ac:dyDescent="0.2">
      <c r="BC33647" s="6"/>
    </row>
    <row r="33648" spans="55:55" hidden="1" x14ac:dyDescent="0.2">
      <c r="BC33648" s="6"/>
    </row>
    <row r="33649" spans="55:55" hidden="1" x14ac:dyDescent="0.2">
      <c r="BC33649" s="6"/>
    </row>
    <row r="33650" spans="55:55" hidden="1" x14ac:dyDescent="0.2">
      <c r="BC33650" s="6"/>
    </row>
    <row r="33651" spans="55:55" hidden="1" x14ac:dyDescent="0.2">
      <c r="BC33651" s="6"/>
    </row>
    <row r="33652" spans="55:55" hidden="1" x14ac:dyDescent="0.2">
      <c r="BC33652" s="6"/>
    </row>
    <row r="33653" spans="55:55" hidden="1" x14ac:dyDescent="0.2">
      <c r="BC33653" s="6"/>
    </row>
    <row r="33654" spans="55:55" hidden="1" x14ac:dyDescent="0.2">
      <c r="BC33654" s="6"/>
    </row>
    <row r="33655" spans="55:55" hidden="1" x14ac:dyDescent="0.2">
      <c r="BC33655" s="6"/>
    </row>
    <row r="33656" spans="55:55" hidden="1" x14ac:dyDescent="0.2">
      <c r="BC33656" s="6"/>
    </row>
    <row r="33657" spans="55:55" hidden="1" x14ac:dyDescent="0.2">
      <c r="BC33657" s="6"/>
    </row>
    <row r="33658" spans="55:55" hidden="1" x14ac:dyDescent="0.2">
      <c r="BC33658" s="6"/>
    </row>
    <row r="33659" spans="55:55" hidden="1" x14ac:dyDescent="0.2">
      <c r="BC33659" s="6"/>
    </row>
    <row r="33660" spans="55:55" hidden="1" x14ac:dyDescent="0.2">
      <c r="BC33660" s="6"/>
    </row>
    <row r="33661" spans="55:55" hidden="1" x14ac:dyDescent="0.2">
      <c r="BC33661" s="6"/>
    </row>
    <row r="33662" spans="55:55" hidden="1" x14ac:dyDescent="0.2">
      <c r="BC33662" s="6"/>
    </row>
    <row r="33663" spans="55:55" hidden="1" x14ac:dyDescent="0.2">
      <c r="BC33663" s="6"/>
    </row>
    <row r="33664" spans="55:55" hidden="1" x14ac:dyDescent="0.2">
      <c r="BC33664" s="6"/>
    </row>
    <row r="33665" spans="55:55" hidden="1" x14ac:dyDescent="0.2">
      <c r="BC33665" s="6"/>
    </row>
    <row r="33666" spans="55:55" hidden="1" x14ac:dyDescent="0.2">
      <c r="BC33666" s="6"/>
    </row>
    <row r="33667" spans="55:55" hidden="1" x14ac:dyDescent="0.2">
      <c r="BC33667" s="6"/>
    </row>
    <row r="33668" spans="55:55" hidden="1" x14ac:dyDescent="0.2">
      <c r="BC33668" s="6"/>
    </row>
    <row r="33669" spans="55:55" hidden="1" x14ac:dyDescent="0.2">
      <c r="BC33669" s="6"/>
    </row>
    <row r="33670" spans="55:55" hidden="1" x14ac:dyDescent="0.2">
      <c r="BC33670" s="6"/>
    </row>
    <row r="33671" spans="55:55" hidden="1" x14ac:dyDescent="0.2">
      <c r="BC33671" s="6"/>
    </row>
    <row r="33672" spans="55:55" hidden="1" x14ac:dyDescent="0.2">
      <c r="BC33672" s="6"/>
    </row>
    <row r="33673" spans="55:55" hidden="1" x14ac:dyDescent="0.2">
      <c r="BC33673" s="6"/>
    </row>
    <row r="33674" spans="55:55" hidden="1" x14ac:dyDescent="0.2">
      <c r="BC33674" s="6"/>
    </row>
    <row r="33675" spans="55:55" hidden="1" x14ac:dyDescent="0.2">
      <c r="BC33675" s="6"/>
    </row>
    <row r="33676" spans="55:55" hidden="1" x14ac:dyDescent="0.2">
      <c r="BC33676" s="6"/>
    </row>
    <row r="33677" spans="55:55" hidden="1" x14ac:dyDescent="0.2">
      <c r="BC33677" s="6"/>
    </row>
    <row r="33678" spans="55:55" hidden="1" x14ac:dyDescent="0.2">
      <c r="BC33678" s="6"/>
    </row>
    <row r="33679" spans="55:55" hidden="1" x14ac:dyDescent="0.2">
      <c r="BC33679" s="6"/>
    </row>
    <row r="33680" spans="55:55" hidden="1" x14ac:dyDescent="0.2">
      <c r="BC33680" s="6"/>
    </row>
    <row r="33681" spans="55:55" hidden="1" x14ac:dyDescent="0.2">
      <c r="BC33681" s="6"/>
    </row>
    <row r="33682" spans="55:55" hidden="1" x14ac:dyDescent="0.2">
      <c r="BC33682" s="6"/>
    </row>
    <row r="33683" spans="55:55" hidden="1" x14ac:dyDescent="0.2">
      <c r="BC33683" s="6"/>
    </row>
    <row r="33684" spans="55:55" hidden="1" x14ac:dyDescent="0.2">
      <c r="BC33684" s="6"/>
    </row>
    <row r="33685" spans="55:55" hidden="1" x14ac:dyDescent="0.2">
      <c r="BC33685" s="6"/>
    </row>
    <row r="33686" spans="55:55" hidden="1" x14ac:dyDescent="0.2">
      <c r="BC33686" s="6"/>
    </row>
    <row r="33687" spans="55:55" hidden="1" x14ac:dyDescent="0.2">
      <c r="BC33687" s="6"/>
    </row>
    <row r="33688" spans="55:55" hidden="1" x14ac:dyDescent="0.2">
      <c r="BC33688" s="6"/>
    </row>
    <row r="33689" spans="55:55" hidden="1" x14ac:dyDescent="0.2">
      <c r="BC33689" s="6"/>
    </row>
    <row r="33690" spans="55:55" hidden="1" x14ac:dyDescent="0.2">
      <c r="BC33690" s="6"/>
    </row>
    <row r="33691" spans="55:55" hidden="1" x14ac:dyDescent="0.2">
      <c r="BC33691" s="6"/>
    </row>
    <row r="33692" spans="55:55" hidden="1" x14ac:dyDescent="0.2">
      <c r="BC33692" s="6"/>
    </row>
    <row r="33693" spans="55:55" hidden="1" x14ac:dyDescent="0.2">
      <c r="BC33693" s="6"/>
    </row>
    <row r="33694" spans="55:55" hidden="1" x14ac:dyDescent="0.2">
      <c r="BC33694" s="6"/>
    </row>
    <row r="33695" spans="55:55" hidden="1" x14ac:dyDescent="0.2">
      <c r="BC33695" s="6"/>
    </row>
    <row r="33696" spans="55:55" hidden="1" x14ac:dyDescent="0.2">
      <c r="BC33696" s="6"/>
    </row>
    <row r="33697" spans="55:55" hidden="1" x14ac:dyDescent="0.2">
      <c r="BC33697" s="6"/>
    </row>
    <row r="33698" spans="55:55" hidden="1" x14ac:dyDescent="0.2">
      <c r="BC33698" s="6"/>
    </row>
    <row r="33699" spans="55:55" hidden="1" x14ac:dyDescent="0.2">
      <c r="BC33699" s="6"/>
    </row>
    <row r="33700" spans="55:55" hidden="1" x14ac:dyDescent="0.2">
      <c r="BC33700" s="6"/>
    </row>
    <row r="33701" spans="55:55" hidden="1" x14ac:dyDescent="0.2">
      <c r="BC33701" s="6"/>
    </row>
    <row r="33702" spans="55:55" hidden="1" x14ac:dyDescent="0.2">
      <c r="BC33702" s="6"/>
    </row>
    <row r="33703" spans="55:55" hidden="1" x14ac:dyDescent="0.2">
      <c r="BC33703" s="6"/>
    </row>
    <row r="33704" spans="55:55" hidden="1" x14ac:dyDescent="0.2">
      <c r="BC33704" s="6"/>
    </row>
    <row r="33705" spans="55:55" hidden="1" x14ac:dyDescent="0.2">
      <c r="BC33705" s="6"/>
    </row>
    <row r="33706" spans="55:55" hidden="1" x14ac:dyDescent="0.2">
      <c r="BC33706" s="6"/>
    </row>
    <row r="33707" spans="55:55" hidden="1" x14ac:dyDescent="0.2">
      <c r="BC33707" s="6"/>
    </row>
    <row r="33708" spans="55:55" hidden="1" x14ac:dyDescent="0.2">
      <c r="BC33708" s="6"/>
    </row>
    <row r="33709" spans="55:55" hidden="1" x14ac:dyDescent="0.2">
      <c r="BC33709" s="6"/>
    </row>
    <row r="33710" spans="55:55" hidden="1" x14ac:dyDescent="0.2">
      <c r="BC33710" s="6"/>
    </row>
    <row r="33711" spans="55:55" hidden="1" x14ac:dyDescent="0.2">
      <c r="BC33711" s="6"/>
    </row>
    <row r="33712" spans="55:55" hidden="1" x14ac:dyDescent="0.2">
      <c r="BC33712" s="6"/>
    </row>
    <row r="33713" spans="55:55" hidden="1" x14ac:dyDescent="0.2">
      <c r="BC33713" s="6"/>
    </row>
    <row r="33714" spans="55:55" hidden="1" x14ac:dyDescent="0.2">
      <c r="BC33714" s="6"/>
    </row>
    <row r="33715" spans="55:55" hidden="1" x14ac:dyDescent="0.2">
      <c r="BC33715" s="6"/>
    </row>
    <row r="33716" spans="55:55" hidden="1" x14ac:dyDescent="0.2">
      <c r="BC33716" s="6"/>
    </row>
    <row r="33717" spans="55:55" hidden="1" x14ac:dyDescent="0.2">
      <c r="BC33717" s="6"/>
    </row>
    <row r="33718" spans="55:55" hidden="1" x14ac:dyDescent="0.2">
      <c r="BC33718" s="6"/>
    </row>
    <row r="33719" spans="55:55" hidden="1" x14ac:dyDescent="0.2">
      <c r="BC33719" s="6"/>
    </row>
    <row r="33720" spans="55:55" hidden="1" x14ac:dyDescent="0.2">
      <c r="BC33720" s="6"/>
    </row>
    <row r="33721" spans="55:55" hidden="1" x14ac:dyDescent="0.2">
      <c r="BC33721" s="6"/>
    </row>
    <row r="33722" spans="55:55" hidden="1" x14ac:dyDescent="0.2">
      <c r="BC33722" s="6"/>
    </row>
    <row r="33723" spans="55:55" hidden="1" x14ac:dyDescent="0.2">
      <c r="BC33723" s="6"/>
    </row>
    <row r="33724" spans="55:55" hidden="1" x14ac:dyDescent="0.2">
      <c r="BC33724" s="6"/>
    </row>
    <row r="33725" spans="55:55" hidden="1" x14ac:dyDescent="0.2">
      <c r="BC33725" s="6"/>
    </row>
    <row r="33726" spans="55:55" hidden="1" x14ac:dyDescent="0.2">
      <c r="BC33726" s="6"/>
    </row>
    <row r="33727" spans="55:55" hidden="1" x14ac:dyDescent="0.2">
      <c r="BC33727" s="6"/>
    </row>
    <row r="33728" spans="55:55" hidden="1" x14ac:dyDescent="0.2">
      <c r="BC33728" s="6"/>
    </row>
    <row r="33729" spans="55:55" hidden="1" x14ac:dyDescent="0.2">
      <c r="BC33729" s="6"/>
    </row>
    <row r="33730" spans="55:55" hidden="1" x14ac:dyDescent="0.2">
      <c r="BC33730" s="6"/>
    </row>
    <row r="33731" spans="55:55" hidden="1" x14ac:dyDescent="0.2">
      <c r="BC33731" s="6"/>
    </row>
    <row r="33732" spans="55:55" hidden="1" x14ac:dyDescent="0.2">
      <c r="BC33732" s="6"/>
    </row>
    <row r="33733" spans="55:55" hidden="1" x14ac:dyDescent="0.2">
      <c r="BC33733" s="6"/>
    </row>
    <row r="33734" spans="55:55" hidden="1" x14ac:dyDescent="0.2">
      <c r="BC33734" s="6"/>
    </row>
    <row r="33735" spans="55:55" hidden="1" x14ac:dyDescent="0.2">
      <c r="BC33735" s="6"/>
    </row>
    <row r="33736" spans="55:55" hidden="1" x14ac:dyDescent="0.2">
      <c r="BC33736" s="6"/>
    </row>
    <row r="33737" spans="55:55" hidden="1" x14ac:dyDescent="0.2">
      <c r="BC33737" s="6"/>
    </row>
    <row r="33738" spans="55:55" hidden="1" x14ac:dyDescent="0.2">
      <c r="BC33738" s="6"/>
    </row>
    <row r="33739" spans="55:55" hidden="1" x14ac:dyDescent="0.2">
      <c r="BC33739" s="6"/>
    </row>
    <row r="33740" spans="55:55" hidden="1" x14ac:dyDescent="0.2">
      <c r="BC33740" s="6"/>
    </row>
    <row r="33741" spans="55:55" hidden="1" x14ac:dyDescent="0.2">
      <c r="BC33741" s="6"/>
    </row>
    <row r="33742" spans="55:55" hidden="1" x14ac:dyDescent="0.2">
      <c r="BC33742" s="6"/>
    </row>
    <row r="33743" spans="55:55" hidden="1" x14ac:dyDescent="0.2">
      <c r="BC33743" s="6"/>
    </row>
    <row r="33744" spans="55:55" hidden="1" x14ac:dyDescent="0.2">
      <c r="BC33744" s="6"/>
    </row>
    <row r="33745" spans="55:55" hidden="1" x14ac:dyDescent="0.2">
      <c r="BC33745" s="6"/>
    </row>
    <row r="33746" spans="55:55" hidden="1" x14ac:dyDescent="0.2">
      <c r="BC33746" s="6"/>
    </row>
    <row r="33747" spans="55:55" hidden="1" x14ac:dyDescent="0.2">
      <c r="BC33747" s="6"/>
    </row>
    <row r="33748" spans="55:55" hidden="1" x14ac:dyDescent="0.2">
      <c r="BC33748" s="6"/>
    </row>
    <row r="33749" spans="55:55" hidden="1" x14ac:dyDescent="0.2">
      <c r="BC33749" s="6"/>
    </row>
    <row r="33750" spans="55:55" hidden="1" x14ac:dyDescent="0.2">
      <c r="BC33750" s="6"/>
    </row>
    <row r="33751" spans="55:55" hidden="1" x14ac:dyDescent="0.2">
      <c r="BC33751" s="6"/>
    </row>
    <row r="33752" spans="55:55" hidden="1" x14ac:dyDescent="0.2">
      <c r="BC33752" s="6"/>
    </row>
    <row r="33753" spans="55:55" hidden="1" x14ac:dyDescent="0.2">
      <c r="BC33753" s="6"/>
    </row>
    <row r="33754" spans="55:55" hidden="1" x14ac:dyDescent="0.2">
      <c r="BC33754" s="6"/>
    </row>
    <row r="33755" spans="55:55" hidden="1" x14ac:dyDescent="0.2">
      <c r="BC33755" s="6"/>
    </row>
    <row r="33756" spans="55:55" hidden="1" x14ac:dyDescent="0.2">
      <c r="BC33756" s="6"/>
    </row>
    <row r="33757" spans="55:55" hidden="1" x14ac:dyDescent="0.2">
      <c r="BC33757" s="6"/>
    </row>
    <row r="33758" spans="55:55" hidden="1" x14ac:dyDescent="0.2">
      <c r="BC33758" s="6"/>
    </row>
    <row r="33759" spans="55:55" hidden="1" x14ac:dyDescent="0.2">
      <c r="BC33759" s="6"/>
    </row>
    <row r="33760" spans="55:55" hidden="1" x14ac:dyDescent="0.2">
      <c r="BC33760" s="6"/>
    </row>
    <row r="33761" spans="55:55" hidden="1" x14ac:dyDescent="0.2">
      <c r="BC33761" s="6"/>
    </row>
    <row r="33762" spans="55:55" hidden="1" x14ac:dyDescent="0.2">
      <c r="BC33762" s="6"/>
    </row>
    <row r="33763" spans="55:55" hidden="1" x14ac:dyDescent="0.2">
      <c r="BC33763" s="6"/>
    </row>
    <row r="33764" spans="55:55" hidden="1" x14ac:dyDescent="0.2">
      <c r="BC33764" s="6"/>
    </row>
    <row r="33765" spans="55:55" hidden="1" x14ac:dyDescent="0.2">
      <c r="BC33765" s="6"/>
    </row>
    <row r="33766" spans="55:55" hidden="1" x14ac:dyDescent="0.2">
      <c r="BC33766" s="6"/>
    </row>
    <row r="33767" spans="55:55" hidden="1" x14ac:dyDescent="0.2">
      <c r="BC33767" s="6"/>
    </row>
    <row r="33768" spans="55:55" hidden="1" x14ac:dyDescent="0.2">
      <c r="BC33768" s="6"/>
    </row>
    <row r="33769" spans="55:55" hidden="1" x14ac:dyDescent="0.2">
      <c r="BC33769" s="6"/>
    </row>
    <row r="33770" spans="55:55" hidden="1" x14ac:dyDescent="0.2">
      <c r="BC33770" s="6"/>
    </row>
    <row r="33771" spans="55:55" hidden="1" x14ac:dyDescent="0.2">
      <c r="BC33771" s="6"/>
    </row>
    <row r="33772" spans="55:55" hidden="1" x14ac:dyDescent="0.2">
      <c r="BC33772" s="6"/>
    </row>
    <row r="33773" spans="55:55" hidden="1" x14ac:dyDescent="0.2">
      <c r="BC33773" s="6"/>
    </row>
    <row r="33774" spans="55:55" hidden="1" x14ac:dyDescent="0.2">
      <c r="BC33774" s="6"/>
    </row>
    <row r="33775" spans="55:55" hidden="1" x14ac:dyDescent="0.2">
      <c r="BC33775" s="6"/>
    </row>
    <row r="33776" spans="55:55" hidden="1" x14ac:dyDescent="0.2">
      <c r="BC33776" s="6"/>
    </row>
    <row r="33777" spans="55:55" hidden="1" x14ac:dyDescent="0.2">
      <c r="BC33777" s="6"/>
    </row>
    <row r="33778" spans="55:55" hidden="1" x14ac:dyDescent="0.2">
      <c r="BC33778" s="6"/>
    </row>
    <row r="33779" spans="55:55" hidden="1" x14ac:dyDescent="0.2">
      <c r="BC33779" s="6"/>
    </row>
    <row r="33780" spans="55:55" hidden="1" x14ac:dyDescent="0.2">
      <c r="BC33780" s="6"/>
    </row>
    <row r="33781" spans="55:55" hidden="1" x14ac:dyDescent="0.2">
      <c r="BC33781" s="6"/>
    </row>
    <row r="33782" spans="55:55" hidden="1" x14ac:dyDescent="0.2">
      <c r="BC33782" s="6"/>
    </row>
    <row r="33783" spans="55:55" hidden="1" x14ac:dyDescent="0.2">
      <c r="BC33783" s="6"/>
    </row>
    <row r="33784" spans="55:55" hidden="1" x14ac:dyDescent="0.2">
      <c r="BC33784" s="6"/>
    </row>
    <row r="33785" spans="55:55" hidden="1" x14ac:dyDescent="0.2">
      <c r="BC33785" s="6"/>
    </row>
    <row r="33786" spans="55:55" hidden="1" x14ac:dyDescent="0.2">
      <c r="BC33786" s="6"/>
    </row>
    <row r="33787" spans="55:55" hidden="1" x14ac:dyDescent="0.2">
      <c r="BC33787" s="6"/>
    </row>
    <row r="33788" spans="55:55" hidden="1" x14ac:dyDescent="0.2">
      <c r="BC33788" s="6"/>
    </row>
    <row r="33789" spans="55:55" hidden="1" x14ac:dyDescent="0.2">
      <c r="BC33789" s="6"/>
    </row>
    <row r="33790" spans="55:55" hidden="1" x14ac:dyDescent="0.2">
      <c r="BC33790" s="6"/>
    </row>
    <row r="33791" spans="55:55" hidden="1" x14ac:dyDescent="0.2">
      <c r="BC33791" s="6"/>
    </row>
    <row r="33792" spans="55:55" hidden="1" x14ac:dyDescent="0.2">
      <c r="BC33792" s="6"/>
    </row>
    <row r="33793" spans="55:55" hidden="1" x14ac:dyDescent="0.2">
      <c r="BC33793" s="6"/>
    </row>
    <row r="33794" spans="55:55" hidden="1" x14ac:dyDescent="0.2">
      <c r="BC33794" s="6"/>
    </row>
    <row r="33795" spans="55:55" hidden="1" x14ac:dyDescent="0.2">
      <c r="BC33795" s="6"/>
    </row>
    <row r="33796" spans="55:55" hidden="1" x14ac:dyDescent="0.2">
      <c r="BC33796" s="6"/>
    </row>
    <row r="33797" spans="55:55" hidden="1" x14ac:dyDescent="0.2">
      <c r="BC33797" s="6"/>
    </row>
    <row r="33798" spans="55:55" hidden="1" x14ac:dyDescent="0.2">
      <c r="BC33798" s="6"/>
    </row>
    <row r="33799" spans="55:55" hidden="1" x14ac:dyDescent="0.2">
      <c r="BC33799" s="6"/>
    </row>
    <row r="33800" spans="55:55" hidden="1" x14ac:dyDescent="0.2">
      <c r="BC33800" s="6"/>
    </row>
    <row r="33801" spans="55:55" hidden="1" x14ac:dyDescent="0.2">
      <c r="BC33801" s="6"/>
    </row>
    <row r="33802" spans="55:55" hidden="1" x14ac:dyDescent="0.2">
      <c r="BC33802" s="6"/>
    </row>
    <row r="33803" spans="55:55" hidden="1" x14ac:dyDescent="0.2">
      <c r="BC33803" s="6"/>
    </row>
    <row r="33804" spans="55:55" hidden="1" x14ac:dyDescent="0.2">
      <c r="BC33804" s="6"/>
    </row>
    <row r="33805" spans="55:55" hidden="1" x14ac:dyDescent="0.2">
      <c r="BC33805" s="6"/>
    </row>
    <row r="33806" spans="55:55" hidden="1" x14ac:dyDescent="0.2">
      <c r="BC33806" s="6"/>
    </row>
    <row r="33807" spans="55:55" hidden="1" x14ac:dyDescent="0.2">
      <c r="BC33807" s="6"/>
    </row>
    <row r="33808" spans="55:55" hidden="1" x14ac:dyDescent="0.2">
      <c r="BC33808" s="6"/>
    </row>
    <row r="33809" spans="55:55" hidden="1" x14ac:dyDescent="0.2">
      <c r="BC33809" s="6"/>
    </row>
    <row r="33810" spans="55:55" hidden="1" x14ac:dyDescent="0.2">
      <c r="BC33810" s="6"/>
    </row>
    <row r="33811" spans="55:55" hidden="1" x14ac:dyDescent="0.2">
      <c r="BC33811" s="6"/>
    </row>
    <row r="33812" spans="55:55" hidden="1" x14ac:dyDescent="0.2">
      <c r="BC33812" s="6"/>
    </row>
    <row r="33813" spans="55:55" hidden="1" x14ac:dyDescent="0.2">
      <c r="BC33813" s="6"/>
    </row>
    <row r="33814" spans="55:55" hidden="1" x14ac:dyDescent="0.2">
      <c r="BC33814" s="6"/>
    </row>
    <row r="33815" spans="55:55" hidden="1" x14ac:dyDescent="0.2">
      <c r="BC33815" s="6"/>
    </row>
    <row r="33816" spans="55:55" hidden="1" x14ac:dyDescent="0.2">
      <c r="BC33816" s="6"/>
    </row>
    <row r="33817" spans="55:55" hidden="1" x14ac:dyDescent="0.2">
      <c r="BC33817" s="6"/>
    </row>
    <row r="33818" spans="55:55" hidden="1" x14ac:dyDescent="0.2">
      <c r="BC33818" s="6"/>
    </row>
    <row r="33819" spans="55:55" hidden="1" x14ac:dyDescent="0.2">
      <c r="BC33819" s="6"/>
    </row>
    <row r="33820" spans="55:55" hidden="1" x14ac:dyDescent="0.2">
      <c r="BC33820" s="6"/>
    </row>
    <row r="33821" spans="55:55" hidden="1" x14ac:dyDescent="0.2">
      <c r="BC33821" s="6"/>
    </row>
    <row r="33822" spans="55:55" hidden="1" x14ac:dyDescent="0.2">
      <c r="BC33822" s="6"/>
    </row>
    <row r="33823" spans="55:55" hidden="1" x14ac:dyDescent="0.2">
      <c r="BC33823" s="6"/>
    </row>
    <row r="33824" spans="55:55" hidden="1" x14ac:dyDescent="0.2">
      <c r="BC33824" s="6"/>
    </row>
    <row r="33825" spans="55:55" hidden="1" x14ac:dyDescent="0.2">
      <c r="BC33825" s="6"/>
    </row>
    <row r="33826" spans="55:55" hidden="1" x14ac:dyDescent="0.2">
      <c r="BC33826" s="6"/>
    </row>
    <row r="33827" spans="55:55" hidden="1" x14ac:dyDescent="0.2">
      <c r="BC33827" s="6"/>
    </row>
    <row r="33828" spans="55:55" hidden="1" x14ac:dyDescent="0.2">
      <c r="BC33828" s="6"/>
    </row>
    <row r="33829" spans="55:55" hidden="1" x14ac:dyDescent="0.2">
      <c r="BC33829" s="6"/>
    </row>
    <row r="33830" spans="55:55" hidden="1" x14ac:dyDescent="0.2">
      <c r="BC33830" s="6"/>
    </row>
    <row r="33831" spans="55:55" hidden="1" x14ac:dyDescent="0.2">
      <c r="BC33831" s="6"/>
    </row>
    <row r="33832" spans="55:55" hidden="1" x14ac:dyDescent="0.2">
      <c r="BC33832" s="6"/>
    </row>
    <row r="33833" spans="55:55" hidden="1" x14ac:dyDescent="0.2">
      <c r="BC33833" s="6"/>
    </row>
    <row r="33834" spans="55:55" hidden="1" x14ac:dyDescent="0.2">
      <c r="BC33834" s="6"/>
    </row>
    <row r="33835" spans="55:55" hidden="1" x14ac:dyDescent="0.2">
      <c r="BC33835" s="6"/>
    </row>
    <row r="33836" spans="55:55" hidden="1" x14ac:dyDescent="0.2">
      <c r="BC33836" s="6"/>
    </row>
    <row r="33837" spans="55:55" hidden="1" x14ac:dyDescent="0.2">
      <c r="BC33837" s="6"/>
    </row>
    <row r="33838" spans="55:55" hidden="1" x14ac:dyDescent="0.2">
      <c r="BC33838" s="6"/>
    </row>
    <row r="33839" spans="55:55" hidden="1" x14ac:dyDescent="0.2">
      <c r="BC33839" s="6"/>
    </row>
    <row r="33840" spans="55:55" hidden="1" x14ac:dyDescent="0.2">
      <c r="BC33840" s="6"/>
    </row>
    <row r="33841" spans="55:55" hidden="1" x14ac:dyDescent="0.2">
      <c r="BC33841" s="6"/>
    </row>
    <row r="33842" spans="55:55" hidden="1" x14ac:dyDescent="0.2">
      <c r="BC33842" s="6"/>
    </row>
    <row r="33843" spans="55:55" hidden="1" x14ac:dyDescent="0.2">
      <c r="BC33843" s="6"/>
    </row>
    <row r="33844" spans="55:55" hidden="1" x14ac:dyDescent="0.2">
      <c r="BC33844" s="6"/>
    </row>
    <row r="33845" spans="55:55" hidden="1" x14ac:dyDescent="0.2">
      <c r="BC33845" s="6"/>
    </row>
    <row r="33846" spans="55:55" hidden="1" x14ac:dyDescent="0.2">
      <c r="BC33846" s="6"/>
    </row>
    <row r="33847" spans="55:55" hidden="1" x14ac:dyDescent="0.2">
      <c r="BC33847" s="6"/>
    </row>
    <row r="33848" spans="55:55" hidden="1" x14ac:dyDescent="0.2">
      <c r="BC33848" s="6"/>
    </row>
    <row r="33849" spans="55:55" hidden="1" x14ac:dyDescent="0.2">
      <c r="BC33849" s="6"/>
    </row>
    <row r="33850" spans="55:55" hidden="1" x14ac:dyDescent="0.2">
      <c r="BC33850" s="6"/>
    </row>
    <row r="33851" spans="55:55" hidden="1" x14ac:dyDescent="0.2">
      <c r="BC33851" s="6"/>
    </row>
    <row r="33852" spans="55:55" hidden="1" x14ac:dyDescent="0.2">
      <c r="BC33852" s="6"/>
    </row>
    <row r="33853" spans="55:55" hidden="1" x14ac:dyDescent="0.2">
      <c r="BC33853" s="6"/>
    </row>
    <row r="33854" spans="55:55" hidden="1" x14ac:dyDescent="0.2">
      <c r="BC33854" s="6"/>
    </row>
    <row r="33855" spans="55:55" hidden="1" x14ac:dyDescent="0.2">
      <c r="BC33855" s="6"/>
    </row>
    <row r="33856" spans="55:55" hidden="1" x14ac:dyDescent="0.2">
      <c r="BC33856" s="6"/>
    </row>
    <row r="33857" spans="55:55" hidden="1" x14ac:dyDescent="0.2">
      <c r="BC33857" s="6"/>
    </row>
    <row r="33858" spans="55:55" hidden="1" x14ac:dyDescent="0.2">
      <c r="BC33858" s="6"/>
    </row>
    <row r="33859" spans="55:55" hidden="1" x14ac:dyDescent="0.2">
      <c r="BC33859" s="6"/>
    </row>
    <row r="33860" spans="55:55" hidden="1" x14ac:dyDescent="0.2">
      <c r="BC33860" s="6"/>
    </row>
    <row r="33861" spans="55:55" hidden="1" x14ac:dyDescent="0.2">
      <c r="BC33861" s="6"/>
    </row>
    <row r="33862" spans="55:55" hidden="1" x14ac:dyDescent="0.2">
      <c r="BC33862" s="6"/>
    </row>
    <row r="33863" spans="55:55" hidden="1" x14ac:dyDescent="0.2">
      <c r="BC33863" s="6"/>
    </row>
    <row r="33864" spans="55:55" hidden="1" x14ac:dyDescent="0.2">
      <c r="BC33864" s="6"/>
    </row>
    <row r="33865" spans="55:55" hidden="1" x14ac:dyDescent="0.2">
      <c r="BC33865" s="6"/>
    </row>
    <row r="33866" spans="55:55" hidden="1" x14ac:dyDescent="0.2">
      <c r="BC33866" s="6"/>
    </row>
    <row r="33867" spans="55:55" hidden="1" x14ac:dyDescent="0.2">
      <c r="BC33867" s="6"/>
    </row>
    <row r="33868" spans="55:55" hidden="1" x14ac:dyDescent="0.2">
      <c r="BC33868" s="6"/>
    </row>
    <row r="33869" spans="55:55" hidden="1" x14ac:dyDescent="0.2">
      <c r="BC33869" s="6"/>
    </row>
    <row r="33870" spans="55:55" hidden="1" x14ac:dyDescent="0.2">
      <c r="BC33870" s="6"/>
    </row>
    <row r="33871" spans="55:55" hidden="1" x14ac:dyDescent="0.2">
      <c r="BC33871" s="6"/>
    </row>
    <row r="33872" spans="55:55" hidden="1" x14ac:dyDescent="0.2">
      <c r="BC33872" s="6"/>
    </row>
    <row r="33873" spans="55:55" hidden="1" x14ac:dyDescent="0.2">
      <c r="BC33873" s="6"/>
    </row>
    <row r="33874" spans="55:55" hidden="1" x14ac:dyDescent="0.2">
      <c r="BC33874" s="6"/>
    </row>
    <row r="33875" spans="55:55" hidden="1" x14ac:dyDescent="0.2">
      <c r="BC33875" s="6"/>
    </row>
    <row r="33876" spans="55:55" hidden="1" x14ac:dyDescent="0.2">
      <c r="BC33876" s="6"/>
    </row>
    <row r="33877" spans="55:55" hidden="1" x14ac:dyDescent="0.2">
      <c r="BC33877" s="6"/>
    </row>
    <row r="33878" spans="55:55" hidden="1" x14ac:dyDescent="0.2">
      <c r="BC33878" s="6"/>
    </row>
    <row r="33879" spans="55:55" hidden="1" x14ac:dyDescent="0.2">
      <c r="BC33879" s="6"/>
    </row>
    <row r="33880" spans="55:55" hidden="1" x14ac:dyDescent="0.2">
      <c r="BC33880" s="6"/>
    </row>
    <row r="33881" spans="55:55" hidden="1" x14ac:dyDescent="0.2">
      <c r="BC33881" s="6"/>
    </row>
    <row r="33882" spans="55:55" hidden="1" x14ac:dyDescent="0.2">
      <c r="BC33882" s="6"/>
    </row>
    <row r="33883" spans="55:55" hidden="1" x14ac:dyDescent="0.2">
      <c r="BC33883" s="6"/>
    </row>
    <row r="33884" spans="55:55" hidden="1" x14ac:dyDescent="0.2">
      <c r="BC33884" s="6"/>
    </row>
    <row r="33885" spans="55:55" hidden="1" x14ac:dyDescent="0.2">
      <c r="BC33885" s="6"/>
    </row>
    <row r="33886" spans="55:55" hidden="1" x14ac:dyDescent="0.2">
      <c r="BC33886" s="6"/>
    </row>
    <row r="33887" spans="55:55" hidden="1" x14ac:dyDescent="0.2">
      <c r="BC33887" s="6"/>
    </row>
    <row r="33888" spans="55:55" hidden="1" x14ac:dyDescent="0.2">
      <c r="BC33888" s="6"/>
    </row>
    <row r="33889" spans="55:55" hidden="1" x14ac:dyDescent="0.2">
      <c r="BC33889" s="6"/>
    </row>
    <row r="33890" spans="55:55" hidden="1" x14ac:dyDescent="0.2">
      <c r="BC33890" s="6"/>
    </row>
    <row r="33891" spans="55:55" hidden="1" x14ac:dyDescent="0.2">
      <c r="BC33891" s="6"/>
    </row>
    <row r="33892" spans="55:55" hidden="1" x14ac:dyDescent="0.2">
      <c r="BC33892" s="6"/>
    </row>
    <row r="33893" spans="55:55" hidden="1" x14ac:dyDescent="0.2">
      <c r="BC33893" s="6"/>
    </row>
    <row r="33894" spans="55:55" hidden="1" x14ac:dyDescent="0.2">
      <c r="BC33894" s="6"/>
    </row>
    <row r="33895" spans="55:55" hidden="1" x14ac:dyDescent="0.2">
      <c r="BC33895" s="6"/>
    </row>
    <row r="33896" spans="55:55" hidden="1" x14ac:dyDescent="0.2">
      <c r="BC33896" s="6"/>
    </row>
    <row r="33897" spans="55:55" hidden="1" x14ac:dyDescent="0.2">
      <c r="BC33897" s="6"/>
    </row>
    <row r="33898" spans="55:55" hidden="1" x14ac:dyDescent="0.2">
      <c r="BC33898" s="6"/>
    </row>
    <row r="33899" spans="55:55" hidden="1" x14ac:dyDescent="0.2">
      <c r="BC33899" s="6"/>
    </row>
    <row r="33900" spans="55:55" hidden="1" x14ac:dyDescent="0.2">
      <c r="BC33900" s="6"/>
    </row>
    <row r="33901" spans="55:55" hidden="1" x14ac:dyDescent="0.2">
      <c r="BC33901" s="6"/>
    </row>
    <row r="33902" spans="55:55" hidden="1" x14ac:dyDescent="0.2">
      <c r="BC33902" s="6"/>
    </row>
    <row r="33903" spans="55:55" hidden="1" x14ac:dyDescent="0.2">
      <c r="BC33903" s="6"/>
    </row>
    <row r="33904" spans="55:55" hidden="1" x14ac:dyDescent="0.2">
      <c r="BC33904" s="6"/>
    </row>
    <row r="33905" spans="55:55" hidden="1" x14ac:dyDescent="0.2">
      <c r="BC33905" s="6"/>
    </row>
    <row r="33906" spans="55:55" hidden="1" x14ac:dyDescent="0.2">
      <c r="BC33906" s="6"/>
    </row>
    <row r="33907" spans="55:55" hidden="1" x14ac:dyDescent="0.2">
      <c r="BC33907" s="6"/>
    </row>
    <row r="33908" spans="55:55" hidden="1" x14ac:dyDescent="0.2">
      <c r="BC33908" s="6"/>
    </row>
    <row r="33909" spans="55:55" hidden="1" x14ac:dyDescent="0.2">
      <c r="BC33909" s="6"/>
    </row>
    <row r="33910" spans="55:55" hidden="1" x14ac:dyDescent="0.2">
      <c r="BC33910" s="6"/>
    </row>
    <row r="33911" spans="55:55" hidden="1" x14ac:dyDescent="0.2">
      <c r="BC33911" s="6"/>
    </row>
    <row r="33912" spans="55:55" hidden="1" x14ac:dyDescent="0.2">
      <c r="BC33912" s="6"/>
    </row>
    <row r="33913" spans="55:55" hidden="1" x14ac:dyDescent="0.2">
      <c r="BC33913" s="6"/>
    </row>
    <row r="33914" spans="55:55" hidden="1" x14ac:dyDescent="0.2">
      <c r="BC33914" s="6"/>
    </row>
    <row r="33915" spans="55:55" hidden="1" x14ac:dyDescent="0.2">
      <c r="BC33915" s="6"/>
    </row>
    <row r="33916" spans="55:55" hidden="1" x14ac:dyDescent="0.2">
      <c r="BC33916" s="6"/>
    </row>
    <row r="33917" spans="55:55" hidden="1" x14ac:dyDescent="0.2">
      <c r="BC33917" s="6"/>
    </row>
    <row r="33918" spans="55:55" hidden="1" x14ac:dyDescent="0.2">
      <c r="BC33918" s="6"/>
    </row>
    <row r="33919" spans="55:55" hidden="1" x14ac:dyDescent="0.2">
      <c r="BC33919" s="6"/>
    </row>
    <row r="33920" spans="55:55" hidden="1" x14ac:dyDescent="0.2">
      <c r="BC33920" s="6"/>
    </row>
    <row r="33921" spans="55:55" hidden="1" x14ac:dyDescent="0.2">
      <c r="BC33921" s="6"/>
    </row>
    <row r="33922" spans="55:55" hidden="1" x14ac:dyDescent="0.2">
      <c r="BC33922" s="6"/>
    </row>
    <row r="33923" spans="55:55" hidden="1" x14ac:dyDescent="0.2">
      <c r="BC33923" s="6"/>
    </row>
    <row r="33924" spans="55:55" hidden="1" x14ac:dyDescent="0.2">
      <c r="BC33924" s="6"/>
    </row>
    <row r="33925" spans="55:55" hidden="1" x14ac:dyDescent="0.2">
      <c r="BC33925" s="6"/>
    </row>
    <row r="33926" spans="55:55" hidden="1" x14ac:dyDescent="0.2">
      <c r="BC33926" s="6"/>
    </row>
    <row r="33927" spans="55:55" hidden="1" x14ac:dyDescent="0.2">
      <c r="BC33927" s="6"/>
    </row>
    <row r="33928" spans="55:55" hidden="1" x14ac:dyDescent="0.2">
      <c r="BC33928" s="6"/>
    </row>
    <row r="33929" spans="55:55" hidden="1" x14ac:dyDescent="0.2">
      <c r="BC33929" s="6"/>
    </row>
    <row r="33930" spans="55:55" hidden="1" x14ac:dyDescent="0.2">
      <c r="BC33930" s="6"/>
    </row>
    <row r="33931" spans="55:55" hidden="1" x14ac:dyDescent="0.2">
      <c r="BC33931" s="6"/>
    </row>
    <row r="33932" spans="55:55" hidden="1" x14ac:dyDescent="0.2">
      <c r="BC33932" s="6"/>
    </row>
    <row r="33933" spans="55:55" hidden="1" x14ac:dyDescent="0.2">
      <c r="BC33933" s="6"/>
    </row>
    <row r="33934" spans="55:55" hidden="1" x14ac:dyDescent="0.2">
      <c r="BC33934" s="6"/>
    </row>
    <row r="33935" spans="55:55" hidden="1" x14ac:dyDescent="0.2">
      <c r="BC33935" s="6"/>
    </row>
    <row r="33936" spans="55:55" hidden="1" x14ac:dyDescent="0.2">
      <c r="BC33936" s="6"/>
    </row>
    <row r="33937" spans="55:55" hidden="1" x14ac:dyDescent="0.2">
      <c r="BC33937" s="6"/>
    </row>
    <row r="33938" spans="55:55" hidden="1" x14ac:dyDescent="0.2">
      <c r="BC33938" s="6"/>
    </row>
    <row r="33939" spans="55:55" hidden="1" x14ac:dyDescent="0.2">
      <c r="BC33939" s="6"/>
    </row>
    <row r="33940" spans="55:55" hidden="1" x14ac:dyDescent="0.2">
      <c r="BC33940" s="6"/>
    </row>
    <row r="33941" spans="55:55" hidden="1" x14ac:dyDescent="0.2">
      <c r="BC33941" s="6"/>
    </row>
    <row r="33942" spans="55:55" hidden="1" x14ac:dyDescent="0.2">
      <c r="BC33942" s="6"/>
    </row>
    <row r="33943" spans="55:55" hidden="1" x14ac:dyDescent="0.2">
      <c r="BC33943" s="6"/>
    </row>
    <row r="33944" spans="55:55" hidden="1" x14ac:dyDescent="0.2">
      <c r="BC33944" s="6"/>
    </row>
    <row r="33945" spans="55:55" hidden="1" x14ac:dyDescent="0.2">
      <c r="BC33945" s="6"/>
    </row>
    <row r="33946" spans="55:55" hidden="1" x14ac:dyDescent="0.2">
      <c r="BC33946" s="6"/>
    </row>
    <row r="33947" spans="55:55" hidden="1" x14ac:dyDescent="0.2">
      <c r="BC33947" s="6"/>
    </row>
    <row r="33948" spans="55:55" hidden="1" x14ac:dyDescent="0.2">
      <c r="BC33948" s="6"/>
    </row>
    <row r="33949" spans="55:55" hidden="1" x14ac:dyDescent="0.2">
      <c r="BC33949" s="6"/>
    </row>
    <row r="33950" spans="55:55" hidden="1" x14ac:dyDescent="0.2">
      <c r="BC33950" s="6"/>
    </row>
    <row r="33951" spans="55:55" hidden="1" x14ac:dyDescent="0.2">
      <c r="BC33951" s="6"/>
    </row>
    <row r="33952" spans="55:55" hidden="1" x14ac:dyDescent="0.2">
      <c r="BC33952" s="6"/>
    </row>
    <row r="33953" spans="55:55" hidden="1" x14ac:dyDescent="0.2">
      <c r="BC33953" s="6"/>
    </row>
    <row r="33954" spans="55:55" hidden="1" x14ac:dyDescent="0.2">
      <c r="BC33954" s="6"/>
    </row>
    <row r="33955" spans="55:55" hidden="1" x14ac:dyDescent="0.2">
      <c r="BC33955" s="6"/>
    </row>
    <row r="33956" spans="55:55" hidden="1" x14ac:dyDescent="0.2">
      <c r="BC33956" s="6"/>
    </row>
    <row r="33957" spans="55:55" hidden="1" x14ac:dyDescent="0.2">
      <c r="BC33957" s="6"/>
    </row>
    <row r="33958" spans="55:55" hidden="1" x14ac:dyDescent="0.2">
      <c r="BC33958" s="6"/>
    </row>
    <row r="33959" spans="55:55" hidden="1" x14ac:dyDescent="0.2">
      <c r="BC33959" s="6"/>
    </row>
    <row r="33960" spans="55:55" hidden="1" x14ac:dyDescent="0.2">
      <c r="BC33960" s="6"/>
    </row>
    <row r="33961" spans="55:55" hidden="1" x14ac:dyDescent="0.2">
      <c r="BC33961" s="6"/>
    </row>
    <row r="33962" spans="55:55" hidden="1" x14ac:dyDescent="0.2">
      <c r="BC33962" s="6"/>
    </row>
    <row r="33963" spans="55:55" hidden="1" x14ac:dyDescent="0.2">
      <c r="BC33963" s="6"/>
    </row>
    <row r="33964" spans="55:55" hidden="1" x14ac:dyDescent="0.2">
      <c r="BC33964" s="6"/>
    </row>
    <row r="33965" spans="55:55" hidden="1" x14ac:dyDescent="0.2">
      <c r="BC33965" s="6"/>
    </row>
    <row r="33966" spans="55:55" hidden="1" x14ac:dyDescent="0.2">
      <c r="BC33966" s="6"/>
    </row>
    <row r="33967" spans="55:55" hidden="1" x14ac:dyDescent="0.2">
      <c r="BC33967" s="6"/>
    </row>
    <row r="33968" spans="55:55" hidden="1" x14ac:dyDescent="0.2">
      <c r="BC33968" s="6"/>
    </row>
    <row r="33969" spans="55:55" hidden="1" x14ac:dyDescent="0.2">
      <c r="BC33969" s="6"/>
    </row>
    <row r="33970" spans="55:55" hidden="1" x14ac:dyDescent="0.2">
      <c r="BC33970" s="6"/>
    </row>
    <row r="33971" spans="55:55" hidden="1" x14ac:dyDescent="0.2">
      <c r="BC33971" s="6"/>
    </row>
    <row r="33972" spans="55:55" hidden="1" x14ac:dyDescent="0.2">
      <c r="BC33972" s="6"/>
    </row>
    <row r="33973" spans="55:55" hidden="1" x14ac:dyDescent="0.2">
      <c r="BC33973" s="6"/>
    </row>
    <row r="33974" spans="55:55" hidden="1" x14ac:dyDescent="0.2">
      <c r="BC33974" s="6"/>
    </row>
    <row r="33975" spans="55:55" hidden="1" x14ac:dyDescent="0.2">
      <c r="BC33975" s="6"/>
    </row>
    <row r="33976" spans="55:55" hidden="1" x14ac:dyDescent="0.2">
      <c r="BC33976" s="6"/>
    </row>
    <row r="33977" spans="55:55" hidden="1" x14ac:dyDescent="0.2">
      <c r="BC33977" s="6"/>
    </row>
    <row r="33978" spans="55:55" hidden="1" x14ac:dyDescent="0.2">
      <c r="BC33978" s="6"/>
    </row>
    <row r="33979" spans="55:55" hidden="1" x14ac:dyDescent="0.2">
      <c r="BC33979" s="6"/>
    </row>
    <row r="33980" spans="55:55" hidden="1" x14ac:dyDescent="0.2">
      <c r="BC33980" s="6"/>
    </row>
    <row r="33981" spans="55:55" hidden="1" x14ac:dyDescent="0.2">
      <c r="BC33981" s="6"/>
    </row>
    <row r="33982" spans="55:55" hidden="1" x14ac:dyDescent="0.2">
      <c r="BC33982" s="6"/>
    </row>
    <row r="33983" spans="55:55" hidden="1" x14ac:dyDescent="0.2">
      <c r="BC33983" s="6"/>
    </row>
    <row r="33984" spans="55:55" hidden="1" x14ac:dyDescent="0.2">
      <c r="BC33984" s="6"/>
    </row>
    <row r="33985" spans="55:55" hidden="1" x14ac:dyDescent="0.2">
      <c r="BC33985" s="6"/>
    </row>
    <row r="33986" spans="55:55" hidden="1" x14ac:dyDescent="0.2">
      <c r="BC33986" s="6"/>
    </row>
    <row r="33987" spans="55:55" hidden="1" x14ac:dyDescent="0.2">
      <c r="BC33987" s="6"/>
    </row>
    <row r="33988" spans="55:55" hidden="1" x14ac:dyDescent="0.2">
      <c r="BC33988" s="6"/>
    </row>
    <row r="33989" spans="55:55" hidden="1" x14ac:dyDescent="0.2">
      <c r="BC33989" s="6"/>
    </row>
    <row r="33990" spans="55:55" hidden="1" x14ac:dyDescent="0.2">
      <c r="BC33990" s="6"/>
    </row>
    <row r="33991" spans="55:55" hidden="1" x14ac:dyDescent="0.2">
      <c r="BC33991" s="6"/>
    </row>
    <row r="33992" spans="55:55" hidden="1" x14ac:dyDescent="0.2">
      <c r="BC33992" s="6"/>
    </row>
    <row r="33993" spans="55:55" hidden="1" x14ac:dyDescent="0.2">
      <c r="BC33993" s="6"/>
    </row>
    <row r="33994" spans="55:55" hidden="1" x14ac:dyDescent="0.2">
      <c r="BC33994" s="6"/>
    </row>
    <row r="33995" spans="55:55" hidden="1" x14ac:dyDescent="0.2">
      <c r="BC33995" s="6"/>
    </row>
    <row r="33996" spans="55:55" hidden="1" x14ac:dyDescent="0.2">
      <c r="BC33996" s="6"/>
    </row>
    <row r="33997" spans="55:55" hidden="1" x14ac:dyDescent="0.2">
      <c r="BC33997" s="6"/>
    </row>
    <row r="33998" spans="55:55" hidden="1" x14ac:dyDescent="0.2">
      <c r="BC33998" s="6"/>
    </row>
    <row r="33999" spans="55:55" hidden="1" x14ac:dyDescent="0.2">
      <c r="BC33999" s="6"/>
    </row>
    <row r="34000" spans="55:55" hidden="1" x14ac:dyDescent="0.2">
      <c r="BC34000" s="6"/>
    </row>
    <row r="34001" spans="55:55" hidden="1" x14ac:dyDescent="0.2">
      <c r="BC34001" s="6"/>
    </row>
    <row r="34002" spans="55:55" hidden="1" x14ac:dyDescent="0.2">
      <c r="BC34002" s="6"/>
    </row>
    <row r="34003" spans="55:55" hidden="1" x14ac:dyDescent="0.2">
      <c r="BC34003" s="6"/>
    </row>
    <row r="34004" spans="55:55" hidden="1" x14ac:dyDescent="0.2">
      <c r="BC34004" s="6"/>
    </row>
    <row r="34005" spans="55:55" hidden="1" x14ac:dyDescent="0.2">
      <c r="BC34005" s="6"/>
    </row>
    <row r="34006" spans="55:55" hidden="1" x14ac:dyDescent="0.2">
      <c r="BC34006" s="6"/>
    </row>
    <row r="34007" spans="55:55" hidden="1" x14ac:dyDescent="0.2">
      <c r="BC34007" s="6"/>
    </row>
    <row r="34008" spans="55:55" hidden="1" x14ac:dyDescent="0.2">
      <c r="BC34008" s="6"/>
    </row>
    <row r="34009" spans="55:55" hidden="1" x14ac:dyDescent="0.2">
      <c r="BC34009" s="6"/>
    </row>
    <row r="34010" spans="55:55" hidden="1" x14ac:dyDescent="0.2">
      <c r="BC34010" s="6"/>
    </row>
    <row r="34011" spans="55:55" hidden="1" x14ac:dyDescent="0.2">
      <c r="BC34011" s="6"/>
    </row>
    <row r="34012" spans="55:55" hidden="1" x14ac:dyDescent="0.2">
      <c r="BC34012" s="6"/>
    </row>
    <row r="34013" spans="55:55" hidden="1" x14ac:dyDescent="0.2">
      <c r="BC34013" s="6"/>
    </row>
    <row r="34014" spans="55:55" hidden="1" x14ac:dyDescent="0.2">
      <c r="BC34014" s="6"/>
    </row>
    <row r="34015" spans="55:55" hidden="1" x14ac:dyDescent="0.2">
      <c r="BC34015" s="6"/>
    </row>
    <row r="34016" spans="55:55" hidden="1" x14ac:dyDescent="0.2">
      <c r="BC34016" s="6"/>
    </row>
    <row r="34017" spans="55:55" hidden="1" x14ac:dyDescent="0.2">
      <c r="BC34017" s="6"/>
    </row>
    <row r="34018" spans="55:55" hidden="1" x14ac:dyDescent="0.2">
      <c r="BC34018" s="6"/>
    </row>
    <row r="34019" spans="55:55" hidden="1" x14ac:dyDescent="0.2">
      <c r="BC34019" s="6"/>
    </row>
    <row r="34020" spans="55:55" hidden="1" x14ac:dyDescent="0.2">
      <c r="BC34020" s="6"/>
    </row>
    <row r="34021" spans="55:55" hidden="1" x14ac:dyDescent="0.2">
      <c r="BC34021" s="6"/>
    </row>
    <row r="34022" spans="55:55" hidden="1" x14ac:dyDescent="0.2">
      <c r="BC34022" s="6"/>
    </row>
    <row r="34023" spans="55:55" hidden="1" x14ac:dyDescent="0.2">
      <c r="BC34023" s="6"/>
    </row>
    <row r="34024" spans="55:55" hidden="1" x14ac:dyDescent="0.2">
      <c r="BC34024" s="6"/>
    </row>
    <row r="34025" spans="55:55" hidden="1" x14ac:dyDescent="0.2">
      <c r="BC34025" s="6"/>
    </row>
    <row r="34026" spans="55:55" hidden="1" x14ac:dyDescent="0.2">
      <c r="BC34026" s="6"/>
    </row>
    <row r="34027" spans="55:55" hidden="1" x14ac:dyDescent="0.2">
      <c r="BC34027" s="6"/>
    </row>
    <row r="34028" spans="55:55" hidden="1" x14ac:dyDescent="0.2">
      <c r="BC34028" s="6"/>
    </row>
    <row r="34029" spans="55:55" hidden="1" x14ac:dyDescent="0.2">
      <c r="BC34029" s="6"/>
    </row>
    <row r="34030" spans="55:55" hidden="1" x14ac:dyDescent="0.2">
      <c r="BC34030" s="6"/>
    </row>
    <row r="34031" spans="55:55" hidden="1" x14ac:dyDescent="0.2">
      <c r="BC34031" s="6"/>
    </row>
    <row r="34032" spans="55:55" hidden="1" x14ac:dyDescent="0.2">
      <c r="BC34032" s="6"/>
    </row>
    <row r="34033" spans="55:55" hidden="1" x14ac:dyDescent="0.2">
      <c r="BC34033" s="6"/>
    </row>
    <row r="34034" spans="55:55" hidden="1" x14ac:dyDescent="0.2">
      <c r="BC34034" s="6"/>
    </row>
    <row r="34035" spans="55:55" hidden="1" x14ac:dyDescent="0.2">
      <c r="BC34035" s="6"/>
    </row>
    <row r="34036" spans="55:55" hidden="1" x14ac:dyDescent="0.2">
      <c r="BC34036" s="6"/>
    </row>
    <row r="34037" spans="55:55" hidden="1" x14ac:dyDescent="0.2">
      <c r="BC34037" s="6"/>
    </row>
    <row r="34038" spans="55:55" hidden="1" x14ac:dyDescent="0.2">
      <c r="BC34038" s="6"/>
    </row>
    <row r="34039" spans="55:55" hidden="1" x14ac:dyDescent="0.2">
      <c r="BC34039" s="6"/>
    </row>
    <row r="34040" spans="55:55" hidden="1" x14ac:dyDescent="0.2">
      <c r="BC34040" s="6"/>
    </row>
    <row r="34041" spans="55:55" hidden="1" x14ac:dyDescent="0.2">
      <c r="BC34041" s="6"/>
    </row>
    <row r="34042" spans="55:55" hidden="1" x14ac:dyDescent="0.2">
      <c r="BC34042" s="6"/>
    </row>
    <row r="34043" spans="55:55" hidden="1" x14ac:dyDescent="0.2">
      <c r="BC34043" s="6"/>
    </row>
    <row r="34044" spans="55:55" hidden="1" x14ac:dyDescent="0.2">
      <c r="BC34044" s="6"/>
    </row>
    <row r="34045" spans="55:55" hidden="1" x14ac:dyDescent="0.2">
      <c r="BC34045" s="6"/>
    </row>
    <row r="34046" spans="55:55" hidden="1" x14ac:dyDescent="0.2">
      <c r="BC34046" s="6"/>
    </row>
    <row r="34047" spans="55:55" hidden="1" x14ac:dyDescent="0.2">
      <c r="BC34047" s="6"/>
    </row>
    <row r="34048" spans="55:55" hidden="1" x14ac:dyDescent="0.2">
      <c r="BC34048" s="6"/>
    </row>
    <row r="34049" spans="55:55" hidden="1" x14ac:dyDescent="0.2">
      <c r="BC34049" s="6"/>
    </row>
    <row r="34050" spans="55:55" hidden="1" x14ac:dyDescent="0.2">
      <c r="BC34050" s="6"/>
    </row>
    <row r="34051" spans="55:55" hidden="1" x14ac:dyDescent="0.2">
      <c r="BC34051" s="6"/>
    </row>
    <row r="34052" spans="55:55" hidden="1" x14ac:dyDescent="0.2">
      <c r="BC34052" s="6"/>
    </row>
    <row r="34053" spans="55:55" hidden="1" x14ac:dyDescent="0.2">
      <c r="BC34053" s="6"/>
    </row>
    <row r="34054" spans="55:55" hidden="1" x14ac:dyDescent="0.2">
      <c r="BC34054" s="6"/>
    </row>
    <row r="34055" spans="55:55" hidden="1" x14ac:dyDescent="0.2">
      <c r="BC34055" s="6"/>
    </row>
    <row r="34056" spans="55:55" hidden="1" x14ac:dyDescent="0.2">
      <c r="BC34056" s="6"/>
    </row>
    <row r="34057" spans="55:55" hidden="1" x14ac:dyDescent="0.2">
      <c r="BC34057" s="6"/>
    </row>
    <row r="34058" spans="55:55" hidden="1" x14ac:dyDescent="0.2">
      <c r="BC34058" s="6"/>
    </row>
    <row r="34059" spans="55:55" hidden="1" x14ac:dyDescent="0.2">
      <c r="BC34059" s="6"/>
    </row>
    <row r="34060" spans="55:55" hidden="1" x14ac:dyDescent="0.2">
      <c r="BC34060" s="6"/>
    </row>
    <row r="34061" spans="55:55" hidden="1" x14ac:dyDescent="0.2">
      <c r="BC34061" s="6"/>
    </row>
    <row r="34062" spans="55:55" hidden="1" x14ac:dyDescent="0.2">
      <c r="BC34062" s="6"/>
    </row>
    <row r="34063" spans="55:55" hidden="1" x14ac:dyDescent="0.2">
      <c r="BC34063" s="6"/>
    </row>
    <row r="34064" spans="55:55" hidden="1" x14ac:dyDescent="0.2">
      <c r="BC34064" s="6"/>
    </row>
    <row r="34065" spans="55:55" hidden="1" x14ac:dyDescent="0.2">
      <c r="BC34065" s="6"/>
    </row>
    <row r="34066" spans="55:55" hidden="1" x14ac:dyDescent="0.2">
      <c r="BC34066" s="6"/>
    </row>
    <row r="34067" spans="55:55" hidden="1" x14ac:dyDescent="0.2">
      <c r="BC34067" s="6"/>
    </row>
    <row r="34068" spans="55:55" hidden="1" x14ac:dyDescent="0.2">
      <c r="BC34068" s="6"/>
    </row>
    <row r="34069" spans="55:55" hidden="1" x14ac:dyDescent="0.2">
      <c r="BC34069" s="6"/>
    </row>
    <row r="34070" spans="55:55" hidden="1" x14ac:dyDescent="0.2">
      <c r="BC34070" s="6"/>
    </row>
    <row r="34071" spans="55:55" hidden="1" x14ac:dyDescent="0.2">
      <c r="BC34071" s="6"/>
    </row>
    <row r="34072" spans="55:55" hidden="1" x14ac:dyDescent="0.2">
      <c r="BC34072" s="6"/>
    </row>
    <row r="34073" spans="55:55" hidden="1" x14ac:dyDescent="0.2">
      <c r="BC34073" s="6"/>
    </row>
    <row r="34074" spans="55:55" hidden="1" x14ac:dyDescent="0.2">
      <c r="BC34074" s="6"/>
    </row>
    <row r="34075" spans="55:55" hidden="1" x14ac:dyDescent="0.2">
      <c r="BC34075" s="6"/>
    </row>
    <row r="34076" spans="55:55" hidden="1" x14ac:dyDescent="0.2">
      <c r="BC34076" s="6"/>
    </row>
    <row r="34077" spans="55:55" hidden="1" x14ac:dyDescent="0.2">
      <c r="BC34077" s="6"/>
    </row>
    <row r="34078" spans="55:55" hidden="1" x14ac:dyDescent="0.2">
      <c r="BC34078" s="6"/>
    </row>
    <row r="34079" spans="55:55" hidden="1" x14ac:dyDescent="0.2">
      <c r="BC34079" s="6"/>
    </row>
    <row r="34080" spans="55:55" hidden="1" x14ac:dyDescent="0.2">
      <c r="BC34080" s="6"/>
    </row>
    <row r="34081" spans="55:55" hidden="1" x14ac:dyDescent="0.2">
      <c r="BC34081" s="6"/>
    </row>
    <row r="34082" spans="55:55" hidden="1" x14ac:dyDescent="0.2">
      <c r="BC34082" s="6"/>
    </row>
    <row r="34083" spans="55:55" hidden="1" x14ac:dyDescent="0.2">
      <c r="BC34083" s="6"/>
    </row>
    <row r="34084" spans="55:55" hidden="1" x14ac:dyDescent="0.2">
      <c r="BC34084" s="6"/>
    </row>
    <row r="34085" spans="55:55" hidden="1" x14ac:dyDescent="0.2">
      <c r="BC34085" s="6"/>
    </row>
    <row r="34086" spans="55:55" hidden="1" x14ac:dyDescent="0.2">
      <c r="BC34086" s="6"/>
    </row>
    <row r="34087" spans="55:55" hidden="1" x14ac:dyDescent="0.2">
      <c r="BC34087" s="6"/>
    </row>
    <row r="34088" spans="55:55" hidden="1" x14ac:dyDescent="0.2">
      <c r="BC34088" s="6"/>
    </row>
    <row r="34089" spans="55:55" hidden="1" x14ac:dyDescent="0.2">
      <c r="BC34089" s="6"/>
    </row>
    <row r="34090" spans="55:55" hidden="1" x14ac:dyDescent="0.2">
      <c r="BC34090" s="6"/>
    </row>
    <row r="34091" spans="55:55" hidden="1" x14ac:dyDescent="0.2">
      <c r="BC34091" s="6"/>
    </row>
    <row r="34092" spans="55:55" hidden="1" x14ac:dyDescent="0.2">
      <c r="BC34092" s="6"/>
    </row>
    <row r="34093" spans="55:55" hidden="1" x14ac:dyDescent="0.2">
      <c r="BC34093" s="6"/>
    </row>
    <row r="34094" spans="55:55" hidden="1" x14ac:dyDescent="0.2">
      <c r="BC34094" s="6"/>
    </row>
    <row r="34095" spans="55:55" hidden="1" x14ac:dyDescent="0.2">
      <c r="BC34095" s="6"/>
    </row>
    <row r="34096" spans="55:55" hidden="1" x14ac:dyDescent="0.2">
      <c r="BC34096" s="6"/>
    </row>
    <row r="34097" spans="55:55" hidden="1" x14ac:dyDescent="0.2">
      <c r="BC34097" s="6"/>
    </row>
    <row r="34098" spans="55:55" hidden="1" x14ac:dyDescent="0.2">
      <c r="BC34098" s="6"/>
    </row>
    <row r="34099" spans="55:55" hidden="1" x14ac:dyDescent="0.2">
      <c r="BC34099" s="6"/>
    </row>
    <row r="34100" spans="55:55" hidden="1" x14ac:dyDescent="0.2">
      <c r="BC34100" s="6"/>
    </row>
    <row r="34101" spans="55:55" hidden="1" x14ac:dyDescent="0.2">
      <c r="BC34101" s="6"/>
    </row>
    <row r="34102" spans="55:55" hidden="1" x14ac:dyDescent="0.2">
      <c r="BC34102" s="6"/>
    </row>
    <row r="34103" spans="55:55" hidden="1" x14ac:dyDescent="0.2">
      <c r="BC34103" s="6"/>
    </row>
    <row r="34104" spans="55:55" hidden="1" x14ac:dyDescent="0.2">
      <c r="BC34104" s="6"/>
    </row>
    <row r="34105" spans="55:55" hidden="1" x14ac:dyDescent="0.2">
      <c r="BC34105" s="6"/>
    </row>
    <row r="34106" spans="55:55" hidden="1" x14ac:dyDescent="0.2">
      <c r="BC34106" s="6"/>
    </row>
    <row r="34107" spans="55:55" hidden="1" x14ac:dyDescent="0.2">
      <c r="BC34107" s="6"/>
    </row>
    <row r="34108" spans="55:55" hidden="1" x14ac:dyDescent="0.2">
      <c r="BC34108" s="6"/>
    </row>
    <row r="34109" spans="55:55" hidden="1" x14ac:dyDescent="0.2">
      <c r="BC34109" s="6"/>
    </row>
    <row r="34110" spans="55:55" hidden="1" x14ac:dyDescent="0.2">
      <c r="BC34110" s="6"/>
    </row>
    <row r="34111" spans="55:55" hidden="1" x14ac:dyDescent="0.2">
      <c r="BC34111" s="6"/>
    </row>
    <row r="34112" spans="55:55" hidden="1" x14ac:dyDescent="0.2">
      <c r="BC34112" s="6"/>
    </row>
    <row r="34113" spans="55:55" hidden="1" x14ac:dyDescent="0.2">
      <c r="BC34113" s="6"/>
    </row>
    <row r="34114" spans="55:55" hidden="1" x14ac:dyDescent="0.2">
      <c r="BC34114" s="6"/>
    </row>
    <row r="34115" spans="55:55" hidden="1" x14ac:dyDescent="0.2">
      <c r="BC34115" s="6"/>
    </row>
    <row r="34116" spans="55:55" hidden="1" x14ac:dyDescent="0.2">
      <c r="BC34116" s="6"/>
    </row>
    <row r="34117" spans="55:55" hidden="1" x14ac:dyDescent="0.2">
      <c r="BC34117" s="6"/>
    </row>
    <row r="34118" spans="55:55" hidden="1" x14ac:dyDescent="0.2">
      <c r="BC34118" s="6"/>
    </row>
    <row r="34119" spans="55:55" hidden="1" x14ac:dyDescent="0.2">
      <c r="BC34119" s="6"/>
    </row>
    <row r="34120" spans="55:55" hidden="1" x14ac:dyDescent="0.2">
      <c r="BC34120" s="6"/>
    </row>
    <row r="34121" spans="55:55" hidden="1" x14ac:dyDescent="0.2">
      <c r="BC34121" s="6"/>
    </row>
    <row r="34122" spans="55:55" hidden="1" x14ac:dyDescent="0.2">
      <c r="BC34122" s="6"/>
    </row>
    <row r="34123" spans="55:55" hidden="1" x14ac:dyDescent="0.2">
      <c r="BC34123" s="6"/>
    </row>
    <row r="34124" spans="55:55" hidden="1" x14ac:dyDescent="0.2">
      <c r="BC34124" s="6"/>
    </row>
    <row r="34125" spans="55:55" hidden="1" x14ac:dyDescent="0.2">
      <c r="BC34125" s="6"/>
    </row>
    <row r="34126" spans="55:55" hidden="1" x14ac:dyDescent="0.2">
      <c r="BC34126" s="6"/>
    </row>
    <row r="34127" spans="55:55" hidden="1" x14ac:dyDescent="0.2">
      <c r="BC34127" s="6"/>
    </row>
    <row r="34128" spans="55:55" hidden="1" x14ac:dyDescent="0.2">
      <c r="BC34128" s="6"/>
    </row>
    <row r="34129" spans="55:55" hidden="1" x14ac:dyDescent="0.2">
      <c r="BC34129" s="6"/>
    </row>
    <row r="34130" spans="55:55" hidden="1" x14ac:dyDescent="0.2">
      <c r="BC34130" s="6"/>
    </row>
    <row r="34131" spans="55:55" hidden="1" x14ac:dyDescent="0.2">
      <c r="BC34131" s="6"/>
    </row>
    <row r="34132" spans="55:55" hidden="1" x14ac:dyDescent="0.2">
      <c r="BC34132" s="6"/>
    </row>
    <row r="34133" spans="55:55" hidden="1" x14ac:dyDescent="0.2">
      <c r="BC34133" s="6"/>
    </row>
    <row r="34134" spans="55:55" hidden="1" x14ac:dyDescent="0.2">
      <c r="BC34134" s="6"/>
    </row>
    <row r="34135" spans="55:55" hidden="1" x14ac:dyDescent="0.2">
      <c r="BC34135" s="6"/>
    </row>
    <row r="34136" spans="55:55" hidden="1" x14ac:dyDescent="0.2">
      <c r="BC34136" s="6"/>
    </row>
    <row r="34137" spans="55:55" hidden="1" x14ac:dyDescent="0.2">
      <c r="BC34137" s="6"/>
    </row>
    <row r="34138" spans="55:55" hidden="1" x14ac:dyDescent="0.2">
      <c r="BC34138" s="6"/>
    </row>
    <row r="34139" spans="55:55" hidden="1" x14ac:dyDescent="0.2">
      <c r="BC34139" s="6"/>
    </row>
    <row r="34140" spans="55:55" hidden="1" x14ac:dyDescent="0.2">
      <c r="BC34140" s="6"/>
    </row>
    <row r="34141" spans="55:55" hidden="1" x14ac:dyDescent="0.2">
      <c r="BC34141" s="6"/>
    </row>
    <row r="34142" spans="55:55" hidden="1" x14ac:dyDescent="0.2">
      <c r="BC34142" s="6"/>
    </row>
    <row r="34143" spans="55:55" hidden="1" x14ac:dyDescent="0.2">
      <c r="BC34143" s="6"/>
    </row>
    <row r="34144" spans="55:55" hidden="1" x14ac:dyDescent="0.2">
      <c r="BC34144" s="6"/>
    </row>
    <row r="34145" spans="55:55" hidden="1" x14ac:dyDescent="0.2">
      <c r="BC34145" s="6"/>
    </row>
    <row r="34146" spans="55:55" hidden="1" x14ac:dyDescent="0.2">
      <c r="BC34146" s="6"/>
    </row>
    <row r="34147" spans="55:55" hidden="1" x14ac:dyDescent="0.2">
      <c r="BC34147" s="6"/>
    </row>
    <row r="34148" spans="55:55" hidden="1" x14ac:dyDescent="0.2">
      <c r="BC34148" s="6"/>
    </row>
    <row r="34149" spans="55:55" hidden="1" x14ac:dyDescent="0.2">
      <c r="BC34149" s="6"/>
    </row>
    <row r="34150" spans="55:55" hidden="1" x14ac:dyDescent="0.2">
      <c r="BC34150" s="6"/>
    </row>
    <row r="34151" spans="55:55" hidden="1" x14ac:dyDescent="0.2">
      <c r="BC34151" s="6"/>
    </row>
    <row r="34152" spans="55:55" hidden="1" x14ac:dyDescent="0.2">
      <c r="BC34152" s="6"/>
    </row>
    <row r="34153" spans="55:55" hidden="1" x14ac:dyDescent="0.2">
      <c r="BC34153" s="6"/>
    </row>
    <row r="34154" spans="55:55" hidden="1" x14ac:dyDescent="0.2">
      <c r="BC34154" s="6"/>
    </row>
    <row r="34155" spans="55:55" hidden="1" x14ac:dyDescent="0.2">
      <c r="BC34155" s="6"/>
    </row>
    <row r="34156" spans="55:55" hidden="1" x14ac:dyDescent="0.2">
      <c r="BC34156" s="6"/>
    </row>
    <row r="34157" spans="55:55" hidden="1" x14ac:dyDescent="0.2">
      <c r="BC34157" s="6"/>
    </row>
    <row r="34158" spans="55:55" hidden="1" x14ac:dyDescent="0.2">
      <c r="BC34158" s="6"/>
    </row>
    <row r="34159" spans="55:55" hidden="1" x14ac:dyDescent="0.2">
      <c r="BC34159" s="6"/>
    </row>
    <row r="34160" spans="55:55" hidden="1" x14ac:dyDescent="0.2">
      <c r="BC34160" s="6"/>
    </row>
    <row r="34161" spans="55:55" hidden="1" x14ac:dyDescent="0.2">
      <c r="BC34161" s="6"/>
    </row>
    <row r="34162" spans="55:55" hidden="1" x14ac:dyDescent="0.2">
      <c r="BC34162" s="6"/>
    </row>
    <row r="34163" spans="55:55" hidden="1" x14ac:dyDescent="0.2">
      <c r="BC34163" s="6"/>
    </row>
    <row r="34164" spans="55:55" hidden="1" x14ac:dyDescent="0.2">
      <c r="BC34164" s="6"/>
    </row>
    <row r="34165" spans="55:55" hidden="1" x14ac:dyDescent="0.2">
      <c r="BC34165" s="6"/>
    </row>
    <row r="34166" spans="55:55" hidden="1" x14ac:dyDescent="0.2">
      <c r="BC34166" s="6"/>
    </row>
    <row r="34167" spans="55:55" hidden="1" x14ac:dyDescent="0.2">
      <c r="BC34167" s="6"/>
    </row>
    <row r="34168" spans="55:55" hidden="1" x14ac:dyDescent="0.2">
      <c r="BC34168" s="6"/>
    </row>
    <row r="34169" spans="55:55" hidden="1" x14ac:dyDescent="0.2">
      <c r="BC34169" s="6"/>
    </row>
    <row r="34170" spans="55:55" hidden="1" x14ac:dyDescent="0.2">
      <c r="BC34170" s="6"/>
    </row>
    <row r="34171" spans="55:55" hidden="1" x14ac:dyDescent="0.2">
      <c r="BC34171" s="6"/>
    </row>
    <row r="34172" spans="55:55" hidden="1" x14ac:dyDescent="0.2">
      <c r="BC34172" s="6"/>
    </row>
    <row r="34173" spans="55:55" hidden="1" x14ac:dyDescent="0.2">
      <c r="BC34173" s="6"/>
    </row>
    <row r="34174" spans="55:55" hidden="1" x14ac:dyDescent="0.2">
      <c r="BC34174" s="6"/>
    </row>
    <row r="34175" spans="55:55" hidden="1" x14ac:dyDescent="0.2">
      <c r="BC34175" s="6"/>
    </row>
    <row r="34176" spans="55:55" hidden="1" x14ac:dyDescent="0.2">
      <c r="BC34176" s="6"/>
    </row>
    <row r="34177" spans="55:55" hidden="1" x14ac:dyDescent="0.2">
      <c r="BC34177" s="6"/>
    </row>
    <row r="34178" spans="55:55" hidden="1" x14ac:dyDescent="0.2">
      <c r="BC34178" s="6"/>
    </row>
    <row r="34179" spans="55:55" hidden="1" x14ac:dyDescent="0.2">
      <c r="BC34179" s="6"/>
    </row>
    <row r="34180" spans="55:55" hidden="1" x14ac:dyDescent="0.2">
      <c r="BC34180" s="6"/>
    </row>
    <row r="34181" spans="55:55" hidden="1" x14ac:dyDescent="0.2">
      <c r="BC34181" s="6"/>
    </row>
    <row r="34182" spans="55:55" hidden="1" x14ac:dyDescent="0.2">
      <c r="BC34182" s="6"/>
    </row>
    <row r="34183" spans="55:55" hidden="1" x14ac:dyDescent="0.2">
      <c r="BC34183" s="6"/>
    </row>
    <row r="34184" spans="55:55" hidden="1" x14ac:dyDescent="0.2">
      <c r="BC34184" s="6"/>
    </row>
    <row r="34185" spans="55:55" hidden="1" x14ac:dyDescent="0.2">
      <c r="BC34185" s="6"/>
    </row>
    <row r="34186" spans="55:55" hidden="1" x14ac:dyDescent="0.2">
      <c r="BC34186" s="6"/>
    </row>
    <row r="34187" spans="55:55" hidden="1" x14ac:dyDescent="0.2">
      <c r="BC34187" s="6"/>
    </row>
    <row r="34188" spans="55:55" hidden="1" x14ac:dyDescent="0.2">
      <c r="BC34188" s="6"/>
    </row>
    <row r="34189" spans="55:55" hidden="1" x14ac:dyDescent="0.2">
      <c r="BC34189" s="6"/>
    </row>
    <row r="34190" spans="55:55" hidden="1" x14ac:dyDescent="0.2">
      <c r="BC34190" s="6"/>
    </row>
    <row r="34191" spans="55:55" hidden="1" x14ac:dyDescent="0.2">
      <c r="BC34191" s="6"/>
    </row>
    <row r="34192" spans="55:55" hidden="1" x14ac:dyDescent="0.2">
      <c r="BC34192" s="6"/>
    </row>
    <row r="34193" spans="55:55" hidden="1" x14ac:dyDescent="0.2">
      <c r="BC34193" s="6"/>
    </row>
    <row r="34194" spans="55:55" hidden="1" x14ac:dyDescent="0.2">
      <c r="BC34194" s="6"/>
    </row>
    <row r="34195" spans="55:55" hidden="1" x14ac:dyDescent="0.2">
      <c r="BC34195" s="6"/>
    </row>
    <row r="34196" spans="55:55" hidden="1" x14ac:dyDescent="0.2">
      <c r="BC34196" s="6"/>
    </row>
    <row r="34197" spans="55:55" hidden="1" x14ac:dyDescent="0.2">
      <c r="BC34197" s="6"/>
    </row>
    <row r="34198" spans="55:55" hidden="1" x14ac:dyDescent="0.2">
      <c r="BC34198" s="6"/>
    </row>
    <row r="34199" spans="55:55" hidden="1" x14ac:dyDescent="0.2">
      <c r="BC34199" s="6"/>
    </row>
    <row r="34200" spans="55:55" hidden="1" x14ac:dyDescent="0.2">
      <c r="BC34200" s="6"/>
    </row>
    <row r="34201" spans="55:55" hidden="1" x14ac:dyDescent="0.2">
      <c r="BC34201" s="6"/>
    </row>
    <row r="34202" spans="55:55" hidden="1" x14ac:dyDescent="0.2">
      <c r="BC34202" s="6"/>
    </row>
    <row r="34203" spans="55:55" hidden="1" x14ac:dyDescent="0.2">
      <c r="BC34203" s="6"/>
    </row>
    <row r="34204" spans="55:55" hidden="1" x14ac:dyDescent="0.2">
      <c r="BC34204" s="6"/>
    </row>
    <row r="34205" spans="55:55" hidden="1" x14ac:dyDescent="0.2">
      <c r="BC34205" s="6"/>
    </row>
    <row r="34206" spans="55:55" hidden="1" x14ac:dyDescent="0.2">
      <c r="BC34206" s="6"/>
    </row>
    <row r="34207" spans="55:55" hidden="1" x14ac:dyDescent="0.2">
      <c r="BC34207" s="6"/>
    </row>
    <row r="34208" spans="55:55" hidden="1" x14ac:dyDescent="0.2">
      <c r="BC34208" s="6"/>
    </row>
    <row r="34209" spans="55:55" hidden="1" x14ac:dyDescent="0.2">
      <c r="BC34209" s="6"/>
    </row>
    <row r="34210" spans="55:55" hidden="1" x14ac:dyDescent="0.2">
      <c r="BC34210" s="6"/>
    </row>
    <row r="34211" spans="55:55" hidden="1" x14ac:dyDescent="0.2">
      <c r="BC34211" s="6"/>
    </row>
    <row r="34212" spans="55:55" hidden="1" x14ac:dyDescent="0.2">
      <c r="BC34212" s="6"/>
    </row>
    <row r="34213" spans="55:55" hidden="1" x14ac:dyDescent="0.2">
      <c r="BC34213" s="6"/>
    </row>
    <row r="34214" spans="55:55" hidden="1" x14ac:dyDescent="0.2">
      <c r="BC34214" s="6"/>
    </row>
    <row r="34215" spans="55:55" hidden="1" x14ac:dyDescent="0.2">
      <c r="BC34215" s="6"/>
    </row>
    <row r="34216" spans="55:55" hidden="1" x14ac:dyDescent="0.2">
      <c r="BC34216" s="6"/>
    </row>
    <row r="34217" spans="55:55" hidden="1" x14ac:dyDescent="0.2">
      <c r="BC34217" s="6"/>
    </row>
    <row r="34218" spans="55:55" hidden="1" x14ac:dyDescent="0.2">
      <c r="BC34218" s="6"/>
    </row>
    <row r="34219" spans="55:55" hidden="1" x14ac:dyDescent="0.2">
      <c r="BC34219" s="6"/>
    </row>
    <row r="34220" spans="55:55" hidden="1" x14ac:dyDescent="0.2">
      <c r="BC34220" s="6"/>
    </row>
    <row r="34221" spans="55:55" hidden="1" x14ac:dyDescent="0.2">
      <c r="BC34221" s="6"/>
    </row>
    <row r="34222" spans="55:55" hidden="1" x14ac:dyDescent="0.2">
      <c r="BC34222" s="6"/>
    </row>
    <row r="34223" spans="55:55" hidden="1" x14ac:dyDescent="0.2">
      <c r="BC34223" s="6"/>
    </row>
    <row r="34224" spans="55:55" hidden="1" x14ac:dyDescent="0.2">
      <c r="BC34224" s="6"/>
    </row>
    <row r="34225" spans="55:55" hidden="1" x14ac:dyDescent="0.2">
      <c r="BC34225" s="6"/>
    </row>
    <row r="34226" spans="55:55" hidden="1" x14ac:dyDescent="0.2">
      <c r="BC34226" s="6"/>
    </row>
    <row r="34227" spans="55:55" hidden="1" x14ac:dyDescent="0.2">
      <c r="BC34227" s="6"/>
    </row>
    <row r="34228" spans="55:55" hidden="1" x14ac:dyDescent="0.2">
      <c r="BC34228" s="6"/>
    </row>
    <row r="34229" spans="55:55" hidden="1" x14ac:dyDescent="0.2">
      <c r="BC34229" s="6"/>
    </row>
    <row r="34230" spans="55:55" hidden="1" x14ac:dyDescent="0.2">
      <c r="BC34230" s="6"/>
    </row>
    <row r="34231" spans="55:55" hidden="1" x14ac:dyDescent="0.2">
      <c r="BC34231" s="6"/>
    </row>
    <row r="34232" spans="55:55" hidden="1" x14ac:dyDescent="0.2">
      <c r="BC34232" s="6"/>
    </row>
    <row r="34233" spans="55:55" hidden="1" x14ac:dyDescent="0.2">
      <c r="BC34233" s="6"/>
    </row>
    <row r="34234" spans="55:55" hidden="1" x14ac:dyDescent="0.2">
      <c r="BC34234" s="6"/>
    </row>
    <row r="34235" spans="55:55" hidden="1" x14ac:dyDescent="0.2">
      <c r="BC34235" s="6"/>
    </row>
    <row r="34236" spans="55:55" hidden="1" x14ac:dyDescent="0.2">
      <c r="BC34236" s="6"/>
    </row>
    <row r="34237" spans="55:55" hidden="1" x14ac:dyDescent="0.2">
      <c r="BC34237" s="6"/>
    </row>
    <row r="34238" spans="55:55" hidden="1" x14ac:dyDescent="0.2">
      <c r="BC34238" s="6"/>
    </row>
    <row r="34239" spans="55:55" hidden="1" x14ac:dyDescent="0.2">
      <c r="BC34239" s="6"/>
    </row>
    <row r="34240" spans="55:55" hidden="1" x14ac:dyDescent="0.2">
      <c r="BC34240" s="6"/>
    </row>
    <row r="34241" spans="55:55" hidden="1" x14ac:dyDescent="0.2">
      <c r="BC34241" s="6"/>
    </row>
    <row r="34242" spans="55:55" hidden="1" x14ac:dyDescent="0.2">
      <c r="BC34242" s="6"/>
    </row>
    <row r="34243" spans="55:55" hidden="1" x14ac:dyDescent="0.2">
      <c r="BC34243" s="6"/>
    </row>
    <row r="34244" spans="55:55" hidden="1" x14ac:dyDescent="0.2">
      <c r="BC34244" s="6"/>
    </row>
    <row r="34245" spans="55:55" hidden="1" x14ac:dyDescent="0.2">
      <c r="BC34245" s="6"/>
    </row>
    <row r="34246" spans="55:55" hidden="1" x14ac:dyDescent="0.2">
      <c r="BC34246" s="6"/>
    </row>
    <row r="34247" spans="55:55" hidden="1" x14ac:dyDescent="0.2">
      <c r="BC34247" s="6"/>
    </row>
    <row r="34248" spans="55:55" hidden="1" x14ac:dyDescent="0.2">
      <c r="BC34248" s="6"/>
    </row>
    <row r="34249" spans="55:55" hidden="1" x14ac:dyDescent="0.2">
      <c r="BC34249" s="6"/>
    </row>
    <row r="34250" spans="55:55" hidden="1" x14ac:dyDescent="0.2">
      <c r="BC34250" s="6"/>
    </row>
    <row r="34251" spans="55:55" hidden="1" x14ac:dyDescent="0.2">
      <c r="BC34251" s="6"/>
    </row>
    <row r="34252" spans="55:55" hidden="1" x14ac:dyDescent="0.2">
      <c r="BC34252" s="6"/>
    </row>
    <row r="34253" spans="55:55" hidden="1" x14ac:dyDescent="0.2">
      <c r="BC34253" s="6"/>
    </row>
    <row r="34254" spans="55:55" hidden="1" x14ac:dyDescent="0.2">
      <c r="BC34254" s="6"/>
    </row>
    <row r="34255" spans="55:55" hidden="1" x14ac:dyDescent="0.2">
      <c r="BC34255" s="6"/>
    </row>
    <row r="34256" spans="55:55" hidden="1" x14ac:dyDescent="0.2">
      <c r="BC34256" s="6"/>
    </row>
    <row r="34257" spans="55:55" hidden="1" x14ac:dyDescent="0.2">
      <c r="BC34257" s="6"/>
    </row>
    <row r="34258" spans="55:55" hidden="1" x14ac:dyDescent="0.2">
      <c r="BC34258" s="6"/>
    </row>
    <row r="34259" spans="55:55" hidden="1" x14ac:dyDescent="0.2">
      <c r="BC34259" s="6"/>
    </row>
    <row r="34260" spans="55:55" hidden="1" x14ac:dyDescent="0.2">
      <c r="BC34260" s="6"/>
    </row>
    <row r="34261" spans="55:55" hidden="1" x14ac:dyDescent="0.2">
      <c r="BC34261" s="6"/>
    </row>
    <row r="34262" spans="55:55" hidden="1" x14ac:dyDescent="0.2">
      <c r="BC34262" s="6"/>
    </row>
    <row r="34263" spans="55:55" hidden="1" x14ac:dyDescent="0.2">
      <c r="BC34263" s="6"/>
    </row>
    <row r="34264" spans="55:55" hidden="1" x14ac:dyDescent="0.2">
      <c r="BC34264" s="6"/>
    </row>
    <row r="34265" spans="55:55" hidden="1" x14ac:dyDescent="0.2">
      <c r="BC34265" s="6"/>
    </row>
    <row r="34266" spans="55:55" hidden="1" x14ac:dyDescent="0.2">
      <c r="BC34266" s="6"/>
    </row>
    <row r="34267" spans="55:55" hidden="1" x14ac:dyDescent="0.2">
      <c r="BC34267" s="6"/>
    </row>
    <row r="34268" spans="55:55" hidden="1" x14ac:dyDescent="0.2">
      <c r="BC34268" s="6"/>
    </row>
    <row r="34269" spans="55:55" hidden="1" x14ac:dyDescent="0.2">
      <c r="BC34269" s="6"/>
    </row>
    <row r="34270" spans="55:55" hidden="1" x14ac:dyDescent="0.2">
      <c r="BC34270" s="6"/>
    </row>
    <row r="34271" spans="55:55" hidden="1" x14ac:dyDescent="0.2">
      <c r="BC34271" s="6"/>
    </row>
    <row r="34272" spans="55:55" hidden="1" x14ac:dyDescent="0.2">
      <c r="BC34272" s="6"/>
    </row>
    <row r="34273" spans="55:55" hidden="1" x14ac:dyDescent="0.2">
      <c r="BC34273" s="6"/>
    </row>
    <row r="34274" spans="55:55" hidden="1" x14ac:dyDescent="0.2">
      <c r="BC34274" s="6"/>
    </row>
    <row r="34275" spans="55:55" hidden="1" x14ac:dyDescent="0.2">
      <c r="BC34275" s="6"/>
    </row>
    <row r="34276" spans="55:55" hidden="1" x14ac:dyDescent="0.2">
      <c r="BC34276" s="6"/>
    </row>
    <row r="34277" spans="55:55" hidden="1" x14ac:dyDescent="0.2">
      <c r="BC34277" s="6"/>
    </row>
    <row r="34278" spans="55:55" hidden="1" x14ac:dyDescent="0.2">
      <c r="BC34278" s="6"/>
    </row>
    <row r="34279" spans="55:55" hidden="1" x14ac:dyDescent="0.2">
      <c r="BC34279" s="6"/>
    </row>
    <row r="34280" spans="55:55" hidden="1" x14ac:dyDescent="0.2">
      <c r="BC34280" s="6"/>
    </row>
    <row r="34281" spans="55:55" hidden="1" x14ac:dyDescent="0.2">
      <c r="BC34281" s="6"/>
    </row>
    <row r="34282" spans="55:55" hidden="1" x14ac:dyDescent="0.2">
      <c r="BC34282" s="6"/>
    </row>
    <row r="34283" spans="55:55" hidden="1" x14ac:dyDescent="0.2">
      <c r="BC34283" s="6"/>
    </row>
    <row r="34284" spans="55:55" hidden="1" x14ac:dyDescent="0.2">
      <c r="BC34284" s="6"/>
    </row>
    <row r="34285" spans="55:55" hidden="1" x14ac:dyDescent="0.2">
      <c r="BC34285" s="6"/>
    </row>
    <row r="34286" spans="55:55" hidden="1" x14ac:dyDescent="0.2">
      <c r="BC34286" s="6"/>
    </row>
    <row r="34287" spans="55:55" hidden="1" x14ac:dyDescent="0.2">
      <c r="BC34287" s="6"/>
    </row>
    <row r="34288" spans="55:55" hidden="1" x14ac:dyDescent="0.2">
      <c r="BC34288" s="6"/>
    </row>
    <row r="34289" spans="55:55" hidden="1" x14ac:dyDescent="0.2">
      <c r="BC34289" s="6"/>
    </row>
    <row r="34290" spans="55:55" hidden="1" x14ac:dyDescent="0.2">
      <c r="BC34290" s="6"/>
    </row>
    <row r="34291" spans="55:55" hidden="1" x14ac:dyDescent="0.2">
      <c r="BC34291" s="6"/>
    </row>
    <row r="34292" spans="55:55" hidden="1" x14ac:dyDescent="0.2">
      <c r="BC34292" s="6"/>
    </row>
    <row r="34293" spans="55:55" hidden="1" x14ac:dyDescent="0.2">
      <c r="BC34293" s="6"/>
    </row>
    <row r="34294" spans="55:55" hidden="1" x14ac:dyDescent="0.2">
      <c r="BC34294" s="6"/>
    </row>
    <row r="34295" spans="55:55" hidden="1" x14ac:dyDescent="0.2">
      <c r="BC34295" s="6"/>
    </row>
    <row r="34296" spans="55:55" hidden="1" x14ac:dyDescent="0.2">
      <c r="BC34296" s="6"/>
    </row>
    <row r="34297" spans="55:55" hidden="1" x14ac:dyDescent="0.2">
      <c r="BC34297" s="6"/>
    </row>
    <row r="34298" spans="55:55" hidden="1" x14ac:dyDescent="0.2">
      <c r="BC34298" s="6"/>
    </row>
    <row r="34299" spans="55:55" hidden="1" x14ac:dyDescent="0.2">
      <c r="BC34299" s="6"/>
    </row>
    <row r="34300" spans="55:55" hidden="1" x14ac:dyDescent="0.2">
      <c r="BC34300" s="6"/>
    </row>
    <row r="34301" spans="55:55" hidden="1" x14ac:dyDescent="0.2">
      <c r="BC34301" s="6"/>
    </row>
    <row r="34302" spans="55:55" hidden="1" x14ac:dyDescent="0.2">
      <c r="BC34302" s="6"/>
    </row>
    <row r="34303" spans="55:55" hidden="1" x14ac:dyDescent="0.2">
      <c r="BC34303" s="6"/>
    </row>
    <row r="34304" spans="55:55" hidden="1" x14ac:dyDescent="0.2">
      <c r="BC34304" s="6"/>
    </row>
    <row r="34305" spans="55:55" hidden="1" x14ac:dyDescent="0.2">
      <c r="BC34305" s="6"/>
    </row>
    <row r="34306" spans="55:55" hidden="1" x14ac:dyDescent="0.2">
      <c r="BC34306" s="6"/>
    </row>
    <row r="34307" spans="55:55" hidden="1" x14ac:dyDescent="0.2">
      <c r="BC34307" s="6"/>
    </row>
    <row r="34308" spans="55:55" hidden="1" x14ac:dyDescent="0.2">
      <c r="BC34308" s="6"/>
    </row>
    <row r="34309" spans="55:55" hidden="1" x14ac:dyDescent="0.2">
      <c r="BC34309" s="6"/>
    </row>
    <row r="34310" spans="55:55" hidden="1" x14ac:dyDescent="0.2">
      <c r="BC34310" s="6"/>
    </row>
    <row r="34311" spans="55:55" hidden="1" x14ac:dyDescent="0.2">
      <c r="BC34311" s="6"/>
    </row>
    <row r="34312" spans="55:55" hidden="1" x14ac:dyDescent="0.2">
      <c r="BC34312" s="6"/>
    </row>
    <row r="34313" spans="55:55" hidden="1" x14ac:dyDescent="0.2">
      <c r="BC34313" s="6"/>
    </row>
    <row r="34314" spans="55:55" hidden="1" x14ac:dyDescent="0.2">
      <c r="BC34314" s="6"/>
    </row>
    <row r="34315" spans="55:55" hidden="1" x14ac:dyDescent="0.2">
      <c r="BC34315" s="6"/>
    </row>
    <row r="34316" spans="55:55" hidden="1" x14ac:dyDescent="0.2">
      <c r="BC34316" s="6"/>
    </row>
    <row r="34317" spans="55:55" hidden="1" x14ac:dyDescent="0.2">
      <c r="BC34317" s="6"/>
    </row>
    <row r="34318" spans="55:55" hidden="1" x14ac:dyDescent="0.2">
      <c r="BC34318" s="6"/>
    </row>
    <row r="34319" spans="55:55" hidden="1" x14ac:dyDescent="0.2">
      <c r="BC34319" s="6"/>
    </row>
    <row r="34320" spans="55:55" hidden="1" x14ac:dyDescent="0.2">
      <c r="BC34320" s="6"/>
    </row>
    <row r="34321" spans="55:55" hidden="1" x14ac:dyDescent="0.2">
      <c r="BC34321" s="6"/>
    </row>
    <row r="34322" spans="55:55" hidden="1" x14ac:dyDescent="0.2">
      <c r="BC34322" s="6"/>
    </row>
    <row r="34323" spans="55:55" hidden="1" x14ac:dyDescent="0.2">
      <c r="BC34323" s="6"/>
    </row>
    <row r="34324" spans="55:55" hidden="1" x14ac:dyDescent="0.2">
      <c r="BC34324" s="6"/>
    </row>
    <row r="34325" spans="55:55" hidden="1" x14ac:dyDescent="0.2">
      <c r="BC34325" s="6"/>
    </row>
    <row r="34326" spans="55:55" hidden="1" x14ac:dyDescent="0.2">
      <c r="BC34326" s="6"/>
    </row>
    <row r="34327" spans="55:55" hidden="1" x14ac:dyDescent="0.2">
      <c r="BC34327" s="6"/>
    </row>
    <row r="34328" spans="55:55" hidden="1" x14ac:dyDescent="0.2">
      <c r="BC34328" s="6"/>
    </row>
    <row r="34329" spans="55:55" hidden="1" x14ac:dyDescent="0.2">
      <c r="BC34329" s="6"/>
    </row>
    <row r="34330" spans="55:55" hidden="1" x14ac:dyDescent="0.2">
      <c r="BC34330" s="6"/>
    </row>
    <row r="34331" spans="55:55" hidden="1" x14ac:dyDescent="0.2">
      <c r="BC34331" s="6"/>
    </row>
    <row r="34332" spans="55:55" hidden="1" x14ac:dyDescent="0.2">
      <c r="BC34332" s="6"/>
    </row>
    <row r="34333" spans="55:55" hidden="1" x14ac:dyDescent="0.2">
      <c r="BC34333" s="6"/>
    </row>
    <row r="34334" spans="55:55" hidden="1" x14ac:dyDescent="0.2">
      <c r="BC34334" s="6"/>
    </row>
    <row r="34335" spans="55:55" hidden="1" x14ac:dyDescent="0.2">
      <c r="BC34335" s="6"/>
    </row>
    <row r="34336" spans="55:55" hidden="1" x14ac:dyDescent="0.2">
      <c r="BC34336" s="6"/>
    </row>
    <row r="34337" spans="55:55" hidden="1" x14ac:dyDescent="0.2">
      <c r="BC34337" s="6"/>
    </row>
    <row r="34338" spans="55:55" hidden="1" x14ac:dyDescent="0.2">
      <c r="BC34338" s="6"/>
    </row>
    <row r="34339" spans="55:55" hidden="1" x14ac:dyDescent="0.2">
      <c r="BC34339" s="6"/>
    </row>
    <row r="34340" spans="55:55" hidden="1" x14ac:dyDescent="0.2">
      <c r="BC34340" s="6"/>
    </row>
    <row r="34341" spans="55:55" hidden="1" x14ac:dyDescent="0.2">
      <c r="BC34341" s="6"/>
    </row>
    <row r="34342" spans="55:55" hidden="1" x14ac:dyDescent="0.2">
      <c r="BC34342" s="6"/>
    </row>
    <row r="34343" spans="55:55" hidden="1" x14ac:dyDescent="0.2">
      <c r="BC34343" s="6"/>
    </row>
    <row r="34344" spans="55:55" hidden="1" x14ac:dyDescent="0.2">
      <c r="BC34344" s="6"/>
    </row>
    <row r="34345" spans="55:55" hidden="1" x14ac:dyDescent="0.2">
      <c r="BC34345" s="6"/>
    </row>
    <row r="34346" spans="55:55" hidden="1" x14ac:dyDescent="0.2">
      <c r="BC34346" s="6"/>
    </row>
    <row r="34347" spans="55:55" hidden="1" x14ac:dyDescent="0.2">
      <c r="BC34347" s="6"/>
    </row>
    <row r="34348" spans="55:55" hidden="1" x14ac:dyDescent="0.2">
      <c r="BC34348" s="6"/>
    </row>
    <row r="34349" spans="55:55" hidden="1" x14ac:dyDescent="0.2">
      <c r="BC34349" s="6"/>
    </row>
    <row r="34350" spans="55:55" hidden="1" x14ac:dyDescent="0.2">
      <c r="BC34350" s="6"/>
    </row>
    <row r="34351" spans="55:55" hidden="1" x14ac:dyDescent="0.2">
      <c r="BC34351" s="6"/>
    </row>
    <row r="34352" spans="55:55" hidden="1" x14ac:dyDescent="0.2">
      <c r="BC34352" s="6"/>
    </row>
    <row r="34353" spans="55:55" hidden="1" x14ac:dyDescent="0.2">
      <c r="BC34353" s="6"/>
    </row>
    <row r="34354" spans="55:55" hidden="1" x14ac:dyDescent="0.2">
      <c r="BC34354" s="6"/>
    </row>
    <row r="34355" spans="55:55" hidden="1" x14ac:dyDescent="0.2">
      <c r="BC34355" s="6"/>
    </row>
    <row r="34356" spans="55:55" hidden="1" x14ac:dyDescent="0.2">
      <c r="BC34356" s="6"/>
    </row>
    <row r="34357" spans="55:55" hidden="1" x14ac:dyDescent="0.2">
      <c r="BC34357" s="6"/>
    </row>
    <row r="34358" spans="55:55" hidden="1" x14ac:dyDescent="0.2">
      <c r="BC34358" s="6"/>
    </row>
    <row r="34359" spans="55:55" hidden="1" x14ac:dyDescent="0.2">
      <c r="BC34359" s="6"/>
    </row>
    <row r="34360" spans="55:55" hidden="1" x14ac:dyDescent="0.2">
      <c r="BC34360" s="6"/>
    </row>
    <row r="34361" spans="55:55" hidden="1" x14ac:dyDescent="0.2">
      <c r="BC34361" s="6"/>
    </row>
    <row r="34362" spans="55:55" hidden="1" x14ac:dyDescent="0.2">
      <c r="BC34362" s="6"/>
    </row>
    <row r="34363" spans="55:55" hidden="1" x14ac:dyDescent="0.2">
      <c r="BC34363" s="6"/>
    </row>
    <row r="34364" spans="55:55" hidden="1" x14ac:dyDescent="0.2">
      <c r="BC34364" s="6"/>
    </row>
    <row r="34365" spans="55:55" hidden="1" x14ac:dyDescent="0.2">
      <c r="BC34365" s="6"/>
    </row>
    <row r="34366" spans="55:55" hidden="1" x14ac:dyDescent="0.2">
      <c r="BC34366" s="6"/>
    </row>
    <row r="34367" spans="55:55" hidden="1" x14ac:dyDescent="0.2">
      <c r="BC34367" s="6"/>
    </row>
    <row r="34368" spans="55:55" hidden="1" x14ac:dyDescent="0.2">
      <c r="BC34368" s="6"/>
    </row>
    <row r="34369" spans="55:55" hidden="1" x14ac:dyDescent="0.2">
      <c r="BC34369" s="6"/>
    </row>
    <row r="34370" spans="55:55" hidden="1" x14ac:dyDescent="0.2">
      <c r="BC34370" s="6"/>
    </row>
    <row r="34371" spans="55:55" hidden="1" x14ac:dyDescent="0.2">
      <c r="BC34371" s="6"/>
    </row>
    <row r="34372" spans="55:55" hidden="1" x14ac:dyDescent="0.2">
      <c r="BC34372" s="6"/>
    </row>
    <row r="34373" spans="55:55" hidden="1" x14ac:dyDescent="0.2">
      <c r="BC34373" s="6"/>
    </row>
    <row r="34374" spans="55:55" hidden="1" x14ac:dyDescent="0.2">
      <c r="BC34374" s="6"/>
    </row>
    <row r="34375" spans="55:55" hidden="1" x14ac:dyDescent="0.2">
      <c r="BC34375" s="6"/>
    </row>
    <row r="34376" spans="55:55" hidden="1" x14ac:dyDescent="0.2">
      <c r="BC34376" s="6"/>
    </row>
    <row r="34377" spans="55:55" hidden="1" x14ac:dyDescent="0.2">
      <c r="BC34377" s="6"/>
    </row>
    <row r="34378" spans="55:55" hidden="1" x14ac:dyDescent="0.2">
      <c r="BC34378" s="6"/>
    </row>
    <row r="34379" spans="55:55" hidden="1" x14ac:dyDescent="0.2">
      <c r="BC34379" s="6"/>
    </row>
    <row r="34380" spans="55:55" hidden="1" x14ac:dyDescent="0.2">
      <c r="BC34380" s="6"/>
    </row>
    <row r="34381" spans="55:55" hidden="1" x14ac:dyDescent="0.2">
      <c r="BC34381" s="6"/>
    </row>
    <row r="34382" spans="55:55" hidden="1" x14ac:dyDescent="0.2">
      <c r="BC34382" s="6"/>
    </row>
    <row r="34383" spans="55:55" hidden="1" x14ac:dyDescent="0.2">
      <c r="BC34383" s="6"/>
    </row>
    <row r="34384" spans="55:55" hidden="1" x14ac:dyDescent="0.2">
      <c r="BC34384" s="6"/>
    </row>
    <row r="34385" spans="55:55" hidden="1" x14ac:dyDescent="0.2">
      <c r="BC34385" s="6"/>
    </row>
    <row r="34386" spans="55:55" hidden="1" x14ac:dyDescent="0.2">
      <c r="BC34386" s="6"/>
    </row>
    <row r="34387" spans="55:55" hidden="1" x14ac:dyDescent="0.2">
      <c r="BC34387" s="6"/>
    </row>
    <row r="34388" spans="55:55" hidden="1" x14ac:dyDescent="0.2">
      <c r="BC34388" s="6"/>
    </row>
    <row r="34389" spans="55:55" hidden="1" x14ac:dyDescent="0.2">
      <c r="BC34389" s="6"/>
    </row>
    <row r="34390" spans="55:55" hidden="1" x14ac:dyDescent="0.2">
      <c r="BC34390" s="6"/>
    </row>
    <row r="34391" spans="55:55" hidden="1" x14ac:dyDescent="0.2">
      <c r="BC34391" s="6"/>
    </row>
    <row r="34392" spans="55:55" hidden="1" x14ac:dyDescent="0.2">
      <c r="BC34392" s="6"/>
    </row>
    <row r="34393" spans="55:55" hidden="1" x14ac:dyDescent="0.2">
      <c r="BC34393" s="6"/>
    </row>
    <row r="34394" spans="55:55" hidden="1" x14ac:dyDescent="0.2">
      <c r="BC34394" s="6"/>
    </row>
    <row r="34395" spans="55:55" hidden="1" x14ac:dyDescent="0.2">
      <c r="BC34395" s="6"/>
    </row>
    <row r="34396" spans="55:55" hidden="1" x14ac:dyDescent="0.2">
      <c r="BC34396" s="6"/>
    </row>
    <row r="34397" spans="55:55" hidden="1" x14ac:dyDescent="0.2">
      <c r="BC34397" s="6"/>
    </row>
    <row r="34398" spans="55:55" hidden="1" x14ac:dyDescent="0.2">
      <c r="BC34398" s="6"/>
    </row>
    <row r="34399" spans="55:55" hidden="1" x14ac:dyDescent="0.2">
      <c r="BC34399" s="6"/>
    </row>
    <row r="34400" spans="55:55" hidden="1" x14ac:dyDescent="0.2">
      <c r="BC34400" s="6"/>
    </row>
    <row r="34401" spans="55:55" hidden="1" x14ac:dyDescent="0.2">
      <c r="BC34401" s="6"/>
    </row>
    <row r="34402" spans="55:55" hidden="1" x14ac:dyDescent="0.2">
      <c r="BC34402" s="6"/>
    </row>
    <row r="34403" spans="55:55" hidden="1" x14ac:dyDescent="0.2">
      <c r="BC34403" s="6"/>
    </row>
    <row r="34404" spans="55:55" hidden="1" x14ac:dyDescent="0.2">
      <c r="BC34404" s="6"/>
    </row>
    <row r="34405" spans="55:55" hidden="1" x14ac:dyDescent="0.2">
      <c r="BC34405" s="6"/>
    </row>
    <row r="34406" spans="55:55" hidden="1" x14ac:dyDescent="0.2">
      <c r="BC34406" s="6"/>
    </row>
    <row r="34407" spans="55:55" hidden="1" x14ac:dyDescent="0.2">
      <c r="BC34407" s="6"/>
    </row>
    <row r="34408" spans="55:55" hidden="1" x14ac:dyDescent="0.2">
      <c r="BC34408" s="6"/>
    </row>
    <row r="34409" spans="55:55" hidden="1" x14ac:dyDescent="0.2">
      <c r="BC34409" s="6"/>
    </row>
    <row r="34410" spans="55:55" hidden="1" x14ac:dyDescent="0.2">
      <c r="BC34410" s="6"/>
    </row>
    <row r="34411" spans="55:55" hidden="1" x14ac:dyDescent="0.2">
      <c r="BC34411" s="6"/>
    </row>
    <row r="34412" spans="55:55" hidden="1" x14ac:dyDescent="0.2">
      <c r="BC34412" s="6"/>
    </row>
    <row r="34413" spans="55:55" hidden="1" x14ac:dyDescent="0.2">
      <c r="BC34413" s="6"/>
    </row>
    <row r="34414" spans="55:55" hidden="1" x14ac:dyDescent="0.2">
      <c r="BC34414" s="6"/>
    </row>
    <row r="34415" spans="55:55" hidden="1" x14ac:dyDescent="0.2">
      <c r="BC34415" s="6"/>
    </row>
    <row r="34416" spans="55:55" hidden="1" x14ac:dyDescent="0.2">
      <c r="BC34416" s="6"/>
    </row>
    <row r="34417" spans="55:55" hidden="1" x14ac:dyDescent="0.2">
      <c r="BC34417" s="6"/>
    </row>
    <row r="34418" spans="55:55" hidden="1" x14ac:dyDescent="0.2">
      <c r="BC34418" s="6"/>
    </row>
    <row r="34419" spans="55:55" hidden="1" x14ac:dyDescent="0.2">
      <c r="BC34419" s="6"/>
    </row>
    <row r="34420" spans="55:55" hidden="1" x14ac:dyDescent="0.2">
      <c r="BC34420" s="6"/>
    </row>
    <row r="34421" spans="55:55" hidden="1" x14ac:dyDescent="0.2">
      <c r="BC34421" s="6"/>
    </row>
    <row r="34422" spans="55:55" hidden="1" x14ac:dyDescent="0.2">
      <c r="BC34422" s="6"/>
    </row>
    <row r="34423" spans="55:55" hidden="1" x14ac:dyDescent="0.2">
      <c r="BC34423" s="6"/>
    </row>
    <row r="34424" spans="55:55" hidden="1" x14ac:dyDescent="0.2">
      <c r="BC34424" s="6"/>
    </row>
    <row r="34425" spans="55:55" hidden="1" x14ac:dyDescent="0.2">
      <c r="BC34425" s="6"/>
    </row>
    <row r="34426" spans="55:55" hidden="1" x14ac:dyDescent="0.2">
      <c r="BC34426" s="6"/>
    </row>
    <row r="34427" spans="55:55" hidden="1" x14ac:dyDescent="0.2">
      <c r="BC34427" s="6"/>
    </row>
    <row r="34428" spans="55:55" hidden="1" x14ac:dyDescent="0.2">
      <c r="BC34428" s="6"/>
    </row>
    <row r="34429" spans="55:55" hidden="1" x14ac:dyDescent="0.2">
      <c r="BC34429" s="6"/>
    </row>
    <row r="34430" spans="55:55" hidden="1" x14ac:dyDescent="0.2">
      <c r="BC34430" s="6"/>
    </row>
    <row r="34431" spans="55:55" hidden="1" x14ac:dyDescent="0.2">
      <c r="BC34431" s="6"/>
    </row>
    <row r="34432" spans="55:55" hidden="1" x14ac:dyDescent="0.2">
      <c r="BC34432" s="6"/>
    </row>
    <row r="34433" spans="55:55" hidden="1" x14ac:dyDescent="0.2">
      <c r="BC34433" s="6"/>
    </row>
    <row r="34434" spans="55:55" hidden="1" x14ac:dyDescent="0.2">
      <c r="BC34434" s="6"/>
    </row>
    <row r="34435" spans="55:55" hidden="1" x14ac:dyDescent="0.2">
      <c r="BC34435" s="6"/>
    </row>
    <row r="34436" spans="55:55" hidden="1" x14ac:dyDescent="0.2">
      <c r="BC34436" s="6"/>
    </row>
    <row r="34437" spans="55:55" hidden="1" x14ac:dyDescent="0.2">
      <c r="BC34437" s="6"/>
    </row>
    <row r="34438" spans="55:55" hidden="1" x14ac:dyDescent="0.2">
      <c r="BC34438" s="6"/>
    </row>
    <row r="34439" spans="55:55" hidden="1" x14ac:dyDescent="0.2">
      <c r="BC34439" s="6"/>
    </row>
    <row r="34440" spans="55:55" hidden="1" x14ac:dyDescent="0.2">
      <c r="BC34440" s="6"/>
    </row>
    <row r="34441" spans="55:55" hidden="1" x14ac:dyDescent="0.2">
      <c r="BC34441" s="6"/>
    </row>
    <row r="34442" spans="55:55" hidden="1" x14ac:dyDescent="0.2">
      <c r="BC34442" s="6"/>
    </row>
    <row r="34443" spans="55:55" hidden="1" x14ac:dyDescent="0.2">
      <c r="BC34443" s="6"/>
    </row>
    <row r="34444" spans="55:55" hidden="1" x14ac:dyDescent="0.2">
      <c r="BC34444" s="6"/>
    </row>
    <row r="34445" spans="55:55" hidden="1" x14ac:dyDescent="0.2">
      <c r="BC34445" s="6"/>
    </row>
    <row r="34446" spans="55:55" hidden="1" x14ac:dyDescent="0.2">
      <c r="BC34446" s="6"/>
    </row>
    <row r="34447" spans="55:55" hidden="1" x14ac:dyDescent="0.2">
      <c r="BC34447" s="6"/>
    </row>
    <row r="34448" spans="55:55" hidden="1" x14ac:dyDescent="0.2">
      <c r="BC34448" s="6"/>
    </row>
    <row r="34449" spans="55:55" hidden="1" x14ac:dyDescent="0.2">
      <c r="BC34449" s="6"/>
    </row>
    <row r="34450" spans="55:55" hidden="1" x14ac:dyDescent="0.2">
      <c r="BC34450" s="6"/>
    </row>
    <row r="34451" spans="55:55" hidden="1" x14ac:dyDescent="0.2">
      <c r="BC34451" s="6"/>
    </row>
    <row r="34452" spans="55:55" hidden="1" x14ac:dyDescent="0.2">
      <c r="BC34452" s="6"/>
    </row>
    <row r="34453" spans="55:55" hidden="1" x14ac:dyDescent="0.2">
      <c r="BC34453" s="6"/>
    </row>
    <row r="34454" spans="55:55" hidden="1" x14ac:dyDescent="0.2">
      <c r="BC34454" s="6"/>
    </row>
    <row r="34455" spans="55:55" hidden="1" x14ac:dyDescent="0.2">
      <c r="BC34455" s="6"/>
    </row>
    <row r="34456" spans="55:55" hidden="1" x14ac:dyDescent="0.2">
      <c r="BC34456" s="6"/>
    </row>
    <row r="34457" spans="55:55" hidden="1" x14ac:dyDescent="0.2">
      <c r="BC34457" s="6"/>
    </row>
    <row r="34458" spans="55:55" hidden="1" x14ac:dyDescent="0.2">
      <c r="BC34458" s="6"/>
    </row>
    <row r="34459" spans="55:55" hidden="1" x14ac:dyDescent="0.2">
      <c r="BC34459" s="6"/>
    </row>
    <row r="34460" spans="55:55" hidden="1" x14ac:dyDescent="0.2">
      <c r="BC34460" s="6"/>
    </row>
    <row r="34461" spans="55:55" hidden="1" x14ac:dyDescent="0.2">
      <c r="BC34461" s="6"/>
    </row>
    <row r="34462" spans="55:55" hidden="1" x14ac:dyDescent="0.2">
      <c r="BC34462" s="6"/>
    </row>
    <row r="34463" spans="55:55" hidden="1" x14ac:dyDescent="0.2">
      <c r="BC34463" s="6"/>
    </row>
    <row r="34464" spans="55:55" hidden="1" x14ac:dyDescent="0.2">
      <c r="BC34464" s="6"/>
    </row>
    <row r="34465" spans="55:55" hidden="1" x14ac:dyDescent="0.2">
      <c r="BC34465" s="6"/>
    </row>
    <row r="34466" spans="55:55" hidden="1" x14ac:dyDescent="0.2">
      <c r="BC34466" s="6"/>
    </row>
    <row r="34467" spans="55:55" hidden="1" x14ac:dyDescent="0.2">
      <c r="BC34467" s="6"/>
    </row>
    <row r="34468" spans="55:55" hidden="1" x14ac:dyDescent="0.2">
      <c r="BC34468" s="6"/>
    </row>
    <row r="34469" spans="55:55" hidden="1" x14ac:dyDescent="0.2">
      <c r="BC34469" s="6"/>
    </row>
    <row r="34470" spans="55:55" hidden="1" x14ac:dyDescent="0.2">
      <c r="BC34470" s="6"/>
    </row>
    <row r="34471" spans="55:55" hidden="1" x14ac:dyDescent="0.2">
      <c r="BC34471" s="6"/>
    </row>
    <row r="34472" spans="55:55" hidden="1" x14ac:dyDescent="0.2">
      <c r="BC34472" s="6"/>
    </row>
    <row r="34473" spans="55:55" hidden="1" x14ac:dyDescent="0.2">
      <c r="BC34473" s="6"/>
    </row>
    <row r="34474" spans="55:55" hidden="1" x14ac:dyDescent="0.2">
      <c r="BC34474" s="6"/>
    </row>
    <row r="34475" spans="55:55" hidden="1" x14ac:dyDescent="0.2">
      <c r="BC34475" s="6"/>
    </row>
    <row r="34476" spans="55:55" hidden="1" x14ac:dyDescent="0.2">
      <c r="BC34476" s="6"/>
    </row>
    <row r="34477" spans="55:55" hidden="1" x14ac:dyDescent="0.2">
      <c r="BC34477" s="6"/>
    </row>
    <row r="34478" spans="55:55" hidden="1" x14ac:dyDescent="0.2">
      <c r="BC34478" s="6"/>
    </row>
    <row r="34479" spans="55:55" hidden="1" x14ac:dyDescent="0.2">
      <c r="BC34479" s="6"/>
    </row>
    <row r="34480" spans="55:55" hidden="1" x14ac:dyDescent="0.2">
      <c r="BC34480" s="6"/>
    </row>
    <row r="34481" spans="55:55" hidden="1" x14ac:dyDescent="0.2">
      <c r="BC34481" s="6"/>
    </row>
    <row r="34482" spans="55:55" hidden="1" x14ac:dyDescent="0.2">
      <c r="BC34482" s="6"/>
    </row>
    <row r="34483" spans="55:55" hidden="1" x14ac:dyDescent="0.2">
      <c r="BC34483" s="6"/>
    </row>
    <row r="34484" spans="55:55" hidden="1" x14ac:dyDescent="0.2">
      <c r="BC34484" s="6"/>
    </row>
    <row r="34485" spans="55:55" hidden="1" x14ac:dyDescent="0.2">
      <c r="BC34485" s="6"/>
    </row>
    <row r="34486" spans="55:55" hidden="1" x14ac:dyDescent="0.2">
      <c r="BC34486" s="6"/>
    </row>
    <row r="34487" spans="55:55" hidden="1" x14ac:dyDescent="0.2">
      <c r="BC34487" s="6"/>
    </row>
    <row r="34488" spans="55:55" hidden="1" x14ac:dyDescent="0.2">
      <c r="BC34488" s="6"/>
    </row>
    <row r="34489" spans="55:55" hidden="1" x14ac:dyDescent="0.2">
      <c r="BC34489" s="6"/>
    </row>
    <row r="34490" spans="55:55" hidden="1" x14ac:dyDescent="0.2">
      <c r="BC34490" s="6"/>
    </row>
    <row r="34491" spans="55:55" hidden="1" x14ac:dyDescent="0.2">
      <c r="BC34491" s="6"/>
    </row>
    <row r="34492" spans="55:55" hidden="1" x14ac:dyDescent="0.2">
      <c r="BC34492" s="6"/>
    </row>
    <row r="34493" spans="55:55" hidden="1" x14ac:dyDescent="0.2">
      <c r="BC34493" s="6"/>
    </row>
    <row r="34494" spans="55:55" hidden="1" x14ac:dyDescent="0.2">
      <c r="BC34494" s="6"/>
    </row>
    <row r="34495" spans="55:55" hidden="1" x14ac:dyDescent="0.2">
      <c r="BC34495" s="6"/>
    </row>
    <row r="34496" spans="55:55" hidden="1" x14ac:dyDescent="0.2">
      <c r="BC34496" s="6"/>
    </row>
    <row r="34497" spans="55:55" hidden="1" x14ac:dyDescent="0.2">
      <c r="BC34497" s="6"/>
    </row>
    <row r="34498" spans="55:55" hidden="1" x14ac:dyDescent="0.2">
      <c r="BC34498" s="6"/>
    </row>
    <row r="34499" spans="55:55" hidden="1" x14ac:dyDescent="0.2">
      <c r="BC34499" s="6"/>
    </row>
    <row r="34500" spans="55:55" hidden="1" x14ac:dyDescent="0.2">
      <c r="BC34500" s="6"/>
    </row>
    <row r="34501" spans="55:55" hidden="1" x14ac:dyDescent="0.2">
      <c r="BC34501" s="6"/>
    </row>
    <row r="34502" spans="55:55" hidden="1" x14ac:dyDescent="0.2">
      <c r="BC34502" s="6"/>
    </row>
    <row r="34503" spans="55:55" hidden="1" x14ac:dyDescent="0.2">
      <c r="BC34503" s="6"/>
    </row>
    <row r="34504" spans="55:55" hidden="1" x14ac:dyDescent="0.2">
      <c r="BC34504" s="6"/>
    </row>
    <row r="34505" spans="55:55" hidden="1" x14ac:dyDescent="0.2">
      <c r="BC34505" s="6"/>
    </row>
    <row r="34506" spans="55:55" hidden="1" x14ac:dyDescent="0.2">
      <c r="BC34506" s="6"/>
    </row>
    <row r="34507" spans="55:55" hidden="1" x14ac:dyDescent="0.2">
      <c r="BC34507" s="6"/>
    </row>
    <row r="34508" spans="55:55" hidden="1" x14ac:dyDescent="0.2">
      <c r="BC34508" s="6"/>
    </row>
    <row r="34509" spans="55:55" hidden="1" x14ac:dyDescent="0.2">
      <c r="BC34509" s="6"/>
    </row>
    <row r="34510" spans="55:55" hidden="1" x14ac:dyDescent="0.2">
      <c r="BC34510" s="6"/>
    </row>
    <row r="34511" spans="55:55" hidden="1" x14ac:dyDescent="0.2">
      <c r="BC34511" s="6"/>
    </row>
    <row r="34512" spans="55:55" hidden="1" x14ac:dyDescent="0.2">
      <c r="BC34512" s="6"/>
    </row>
    <row r="34513" spans="55:55" hidden="1" x14ac:dyDescent="0.2">
      <c r="BC34513" s="6"/>
    </row>
    <row r="34514" spans="55:55" hidden="1" x14ac:dyDescent="0.2">
      <c r="BC34514" s="6"/>
    </row>
    <row r="34515" spans="55:55" hidden="1" x14ac:dyDescent="0.2">
      <c r="BC34515" s="6"/>
    </row>
    <row r="34516" spans="55:55" hidden="1" x14ac:dyDescent="0.2">
      <c r="BC34516" s="6"/>
    </row>
    <row r="34517" spans="55:55" hidden="1" x14ac:dyDescent="0.2">
      <c r="BC34517" s="6"/>
    </row>
    <row r="34518" spans="55:55" hidden="1" x14ac:dyDescent="0.2">
      <c r="BC34518" s="6"/>
    </row>
    <row r="34519" spans="55:55" hidden="1" x14ac:dyDescent="0.2">
      <c r="BC34519" s="6"/>
    </row>
    <row r="34520" spans="55:55" hidden="1" x14ac:dyDescent="0.2">
      <c r="BC34520" s="6"/>
    </row>
    <row r="34521" spans="55:55" hidden="1" x14ac:dyDescent="0.2">
      <c r="BC34521" s="6"/>
    </row>
    <row r="34522" spans="55:55" hidden="1" x14ac:dyDescent="0.2">
      <c r="BC34522" s="6"/>
    </row>
    <row r="34523" spans="55:55" hidden="1" x14ac:dyDescent="0.2">
      <c r="BC34523" s="6"/>
    </row>
    <row r="34524" spans="55:55" hidden="1" x14ac:dyDescent="0.2">
      <c r="BC34524" s="6"/>
    </row>
    <row r="34525" spans="55:55" hidden="1" x14ac:dyDescent="0.2">
      <c r="BC34525" s="6"/>
    </row>
    <row r="34526" spans="55:55" hidden="1" x14ac:dyDescent="0.2">
      <c r="BC34526" s="6"/>
    </row>
    <row r="34527" spans="55:55" hidden="1" x14ac:dyDescent="0.2">
      <c r="BC34527" s="6"/>
    </row>
    <row r="34528" spans="55:55" hidden="1" x14ac:dyDescent="0.2">
      <c r="BC34528" s="6"/>
    </row>
    <row r="34529" spans="55:55" hidden="1" x14ac:dyDescent="0.2">
      <c r="BC34529" s="6"/>
    </row>
    <row r="34530" spans="55:55" hidden="1" x14ac:dyDescent="0.2">
      <c r="BC34530" s="6"/>
    </row>
    <row r="34531" spans="55:55" hidden="1" x14ac:dyDescent="0.2">
      <c r="BC34531" s="6"/>
    </row>
    <row r="34532" spans="55:55" hidden="1" x14ac:dyDescent="0.2">
      <c r="BC34532" s="6"/>
    </row>
    <row r="34533" spans="55:55" hidden="1" x14ac:dyDescent="0.2">
      <c r="BC34533" s="6"/>
    </row>
    <row r="34534" spans="55:55" hidden="1" x14ac:dyDescent="0.2">
      <c r="BC34534" s="6"/>
    </row>
    <row r="34535" spans="55:55" hidden="1" x14ac:dyDescent="0.2">
      <c r="BC34535" s="6"/>
    </row>
    <row r="34536" spans="55:55" hidden="1" x14ac:dyDescent="0.2">
      <c r="BC34536" s="6"/>
    </row>
    <row r="34537" spans="55:55" hidden="1" x14ac:dyDescent="0.2">
      <c r="BC34537" s="6"/>
    </row>
    <row r="34538" spans="55:55" hidden="1" x14ac:dyDescent="0.2">
      <c r="BC34538" s="6"/>
    </row>
    <row r="34539" spans="55:55" hidden="1" x14ac:dyDescent="0.2">
      <c r="BC34539" s="6"/>
    </row>
    <row r="34540" spans="55:55" hidden="1" x14ac:dyDescent="0.2">
      <c r="BC34540" s="6"/>
    </row>
    <row r="34541" spans="55:55" hidden="1" x14ac:dyDescent="0.2">
      <c r="BC34541" s="6"/>
    </row>
    <row r="34542" spans="55:55" hidden="1" x14ac:dyDescent="0.2">
      <c r="BC34542" s="6"/>
    </row>
    <row r="34543" spans="55:55" hidden="1" x14ac:dyDescent="0.2">
      <c r="BC34543" s="6"/>
    </row>
    <row r="34544" spans="55:55" hidden="1" x14ac:dyDescent="0.2">
      <c r="BC34544" s="6"/>
    </row>
    <row r="34545" spans="55:55" hidden="1" x14ac:dyDescent="0.2">
      <c r="BC34545" s="6"/>
    </row>
    <row r="34546" spans="55:55" hidden="1" x14ac:dyDescent="0.2">
      <c r="BC34546" s="6"/>
    </row>
    <row r="34547" spans="55:55" hidden="1" x14ac:dyDescent="0.2">
      <c r="BC34547" s="6"/>
    </row>
    <row r="34548" spans="55:55" hidden="1" x14ac:dyDescent="0.2">
      <c r="BC34548" s="6"/>
    </row>
    <row r="34549" spans="55:55" hidden="1" x14ac:dyDescent="0.2">
      <c r="BC34549" s="6"/>
    </row>
    <row r="34550" spans="55:55" hidden="1" x14ac:dyDescent="0.2">
      <c r="BC34550" s="6"/>
    </row>
    <row r="34551" spans="55:55" hidden="1" x14ac:dyDescent="0.2">
      <c r="BC34551" s="6"/>
    </row>
    <row r="34552" spans="55:55" hidden="1" x14ac:dyDescent="0.2">
      <c r="BC34552" s="6"/>
    </row>
    <row r="34553" spans="55:55" hidden="1" x14ac:dyDescent="0.2">
      <c r="BC34553" s="6"/>
    </row>
    <row r="34554" spans="55:55" hidden="1" x14ac:dyDescent="0.2">
      <c r="BC34554" s="6"/>
    </row>
    <row r="34555" spans="55:55" hidden="1" x14ac:dyDescent="0.2">
      <c r="BC34555" s="6"/>
    </row>
    <row r="34556" spans="55:55" hidden="1" x14ac:dyDescent="0.2">
      <c r="BC34556" s="6"/>
    </row>
    <row r="34557" spans="55:55" hidden="1" x14ac:dyDescent="0.2">
      <c r="BC34557" s="6"/>
    </row>
    <row r="34558" spans="55:55" hidden="1" x14ac:dyDescent="0.2">
      <c r="BC34558" s="6"/>
    </row>
    <row r="34559" spans="55:55" hidden="1" x14ac:dyDescent="0.2">
      <c r="BC34559" s="6"/>
    </row>
    <row r="34560" spans="55:55" hidden="1" x14ac:dyDescent="0.2">
      <c r="BC34560" s="6"/>
    </row>
    <row r="34561" spans="55:55" hidden="1" x14ac:dyDescent="0.2">
      <c r="BC34561" s="6"/>
    </row>
    <row r="34562" spans="55:55" hidden="1" x14ac:dyDescent="0.2">
      <c r="BC34562" s="6"/>
    </row>
    <row r="34563" spans="55:55" hidden="1" x14ac:dyDescent="0.2">
      <c r="BC34563" s="6"/>
    </row>
    <row r="34564" spans="55:55" hidden="1" x14ac:dyDescent="0.2">
      <c r="BC34564" s="6"/>
    </row>
    <row r="34565" spans="55:55" hidden="1" x14ac:dyDescent="0.2">
      <c r="BC34565" s="6"/>
    </row>
    <row r="34566" spans="55:55" hidden="1" x14ac:dyDescent="0.2">
      <c r="BC34566" s="6"/>
    </row>
    <row r="34567" spans="55:55" hidden="1" x14ac:dyDescent="0.2">
      <c r="BC34567" s="6"/>
    </row>
    <row r="34568" spans="55:55" hidden="1" x14ac:dyDescent="0.2">
      <c r="BC34568" s="6"/>
    </row>
    <row r="34569" spans="55:55" hidden="1" x14ac:dyDescent="0.2">
      <c r="BC34569" s="6"/>
    </row>
    <row r="34570" spans="55:55" hidden="1" x14ac:dyDescent="0.2">
      <c r="BC34570" s="6"/>
    </row>
    <row r="34571" spans="55:55" hidden="1" x14ac:dyDescent="0.2">
      <c r="BC34571" s="6"/>
    </row>
    <row r="34572" spans="55:55" hidden="1" x14ac:dyDescent="0.2">
      <c r="BC34572" s="6"/>
    </row>
    <row r="34573" spans="55:55" hidden="1" x14ac:dyDescent="0.2">
      <c r="BC34573" s="6"/>
    </row>
    <row r="34574" spans="55:55" hidden="1" x14ac:dyDescent="0.2">
      <c r="BC34574" s="6"/>
    </row>
    <row r="34575" spans="55:55" hidden="1" x14ac:dyDescent="0.2">
      <c r="BC34575" s="6"/>
    </row>
    <row r="34576" spans="55:55" hidden="1" x14ac:dyDescent="0.2">
      <c r="BC34576" s="6"/>
    </row>
    <row r="34577" spans="55:55" hidden="1" x14ac:dyDescent="0.2">
      <c r="BC34577" s="6"/>
    </row>
    <row r="34578" spans="55:55" hidden="1" x14ac:dyDescent="0.2">
      <c r="BC34578" s="6"/>
    </row>
    <row r="34579" spans="55:55" hidden="1" x14ac:dyDescent="0.2">
      <c r="BC34579" s="6"/>
    </row>
    <row r="34580" spans="55:55" hidden="1" x14ac:dyDescent="0.2">
      <c r="BC34580" s="6"/>
    </row>
    <row r="34581" spans="55:55" hidden="1" x14ac:dyDescent="0.2">
      <c r="BC34581" s="6"/>
    </row>
    <row r="34582" spans="55:55" hidden="1" x14ac:dyDescent="0.2">
      <c r="BC34582" s="6"/>
    </row>
    <row r="34583" spans="55:55" hidden="1" x14ac:dyDescent="0.2">
      <c r="BC34583" s="6"/>
    </row>
    <row r="34584" spans="55:55" hidden="1" x14ac:dyDescent="0.2">
      <c r="BC34584" s="6"/>
    </row>
    <row r="34585" spans="55:55" hidden="1" x14ac:dyDescent="0.2">
      <c r="BC34585" s="6"/>
    </row>
    <row r="34586" spans="55:55" hidden="1" x14ac:dyDescent="0.2">
      <c r="BC34586" s="6"/>
    </row>
    <row r="34587" spans="55:55" hidden="1" x14ac:dyDescent="0.2">
      <c r="BC34587" s="6"/>
    </row>
    <row r="34588" spans="55:55" hidden="1" x14ac:dyDescent="0.2">
      <c r="BC34588" s="6"/>
    </row>
    <row r="34589" spans="55:55" hidden="1" x14ac:dyDescent="0.2">
      <c r="BC34589" s="6"/>
    </row>
    <row r="34590" spans="55:55" hidden="1" x14ac:dyDescent="0.2">
      <c r="BC34590" s="6"/>
    </row>
    <row r="34591" spans="55:55" hidden="1" x14ac:dyDescent="0.2">
      <c r="BC34591" s="6"/>
    </row>
    <row r="34592" spans="55:55" hidden="1" x14ac:dyDescent="0.2">
      <c r="BC34592" s="6"/>
    </row>
    <row r="34593" spans="55:55" hidden="1" x14ac:dyDescent="0.2">
      <c r="BC34593" s="6"/>
    </row>
    <row r="34594" spans="55:55" hidden="1" x14ac:dyDescent="0.2">
      <c r="BC34594" s="6"/>
    </row>
    <row r="34595" spans="55:55" hidden="1" x14ac:dyDescent="0.2">
      <c r="BC34595" s="6"/>
    </row>
    <row r="34596" spans="55:55" hidden="1" x14ac:dyDescent="0.2">
      <c r="BC34596" s="6"/>
    </row>
    <row r="34597" spans="55:55" hidden="1" x14ac:dyDescent="0.2">
      <c r="BC34597" s="6"/>
    </row>
    <row r="34598" spans="55:55" hidden="1" x14ac:dyDescent="0.2">
      <c r="BC34598" s="6"/>
    </row>
    <row r="34599" spans="55:55" hidden="1" x14ac:dyDescent="0.2">
      <c r="BC34599" s="6"/>
    </row>
    <row r="34600" spans="55:55" hidden="1" x14ac:dyDescent="0.2">
      <c r="BC34600" s="6"/>
    </row>
    <row r="34601" spans="55:55" hidden="1" x14ac:dyDescent="0.2">
      <c r="BC34601" s="6"/>
    </row>
    <row r="34602" spans="55:55" hidden="1" x14ac:dyDescent="0.2">
      <c r="BC34602" s="6"/>
    </row>
    <row r="34603" spans="55:55" hidden="1" x14ac:dyDescent="0.2">
      <c r="BC34603" s="6"/>
    </row>
    <row r="34604" spans="55:55" hidden="1" x14ac:dyDescent="0.2">
      <c r="BC34604" s="6"/>
    </row>
    <row r="34605" spans="55:55" hidden="1" x14ac:dyDescent="0.2">
      <c r="BC34605" s="6"/>
    </row>
    <row r="34606" spans="55:55" hidden="1" x14ac:dyDescent="0.2">
      <c r="BC34606" s="6"/>
    </row>
    <row r="34607" spans="55:55" hidden="1" x14ac:dyDescent="0.2">
      <c r="BC34607" s="6"/>
    </row>
    <row r="34608" spans="55:55" hidden="1" x14ac:dyDescent="0.2">
      <c r="BC34608" s="6"/>
    </row>
    <row r="34609" spans="55:55" hidden="1" x14ac:dyDescent="0.2">
      <c r="BC34609" s="6"/>
    </row>
    <row r="34610" spans="55:55" hidden="1" x14ac:dyDescent="0.2">
      <c r="BC34610" s="6"/>
    </row>
    <row r="34611" spans="55:55" hidden="1" x14ac:dyDescent="0.2">
      <c r="BC34611" s="6"/>
    </row>
    <row r="34612" spans="55:55" hidden="1" x14ac:dyDescent="0.2">
      <c r="BC34612" s="6"/>
    </row>
    <row r="34613" spans="55:55" hidden="1" x14ac:dyDescent="0.2">
      <c r="BC34613" s="6"/>
    </row>
    <row r="34614" spans="55:55" hidden="1" x14ac:dyDescent="0.2">
      <c r="BC34614" s="6"/>
    </row>
    <row r="34615" spans="55:55" hidden="1" x14ac:dyDescent="0.2">
      <c r="BC34615" s="6"/>
    </row>
    <row r="34616" spans="55:55" hidden="1" x14ac:dyDescent="0.2">
      <c r="BC34616" s="6"/>
    </row>
    <row r="34617" spans="55:55" hidden="1" x14ac:dyDescent="0.2">
      <c r="BC34617" s="6"/>
    </row>
    <row r="34618" spans="55:55" hidden="1" x14ac:dyDescent="0.2">
      <c r="BC34618" s="6"/>
    </row>
    <row r="34619" spans="55:55" hidden="1" x14ac:dyDescent="0.2">
      <c r="BC34619" s="6"/>
    </row>
    <row r="34620" spans="55:55" hidden="1" x14ac:dyDescent="0.2">
      <c r="BC34620" s="6"/>
    </row>
    <row r="34621" spans="55:55" hidden="1" x14ac:dyDescent="0.2">
      <c r="BC34621" s="6"/>
    </row>
    <row r="34622" spans="55:55" hidden="1" x14ac:dyDescent="0.2">
      <c r="BC34622" s="6"/>
    </row>
    <row r="34623" spans="55:55" hidden="1" x14ac:dyDescent="0.2">
      <c r="BC34623" s="6"/>
    </row>
    <row r="34624" spans="55:55" hidden="1" x14ac:dyDescent="0.2">
      <c r="BC34624" s="6"/>
    </row>
    <row r="34625" spans="55:55" hidden="1" x14ac:dyDescent="0.2">
      <c r="BC34625" s="6"/>
    </row>
    <row r="34626" spans="55:55" hidden="1" x14ac:dyDescent="0.2">
      <c r="BC34626" s="6"/>
    </row>
    <row r="34627" spans="55:55" hidden="1" x14ac:dyDescent="0.2">
      <c r="BC34627" s="6"/>
    </row>
    <row r="34628" spans="55:55" hidden="1" x14ac:dyDescent="0.2">
      <c r="BC34628" s="6"/>
    </row>
    <row r="34629" spans="55:55" hidden="1" x14ac:dyDescent="0.2">
      <c r="BC34629" s="6"/>
    </row>
    <row r="34630" spans="55:55" hidden="1" x14ac:dyDescent="0.2">
      <c r="BC34630" s="6"/>
    </row>
    <row r="34631" spans="55:55" hidden="1" x14ac:dyDescent="0.2">
      <c r="BC34631" s="6"/>
    </row>
    <row r="34632" spans="55:55" hidden="1" x14ac:dyDescent="0.2">
      <c r="BC34632" s="6"/>
    </row>
    <row r="34633" spans="55:55" hidden="1" x14ac:dyDescent="0.2">
      <c r="BC34633" s="6"/>
    </row>
    <row r="34634" spans="55:55" hidden="1" x14ac:dyDescent="0.2">
      <c r="BC34634" s="6"/>
    </row>
    <row r="34635" spans="55:55" hidden="1" x14ac:dyDescent="0.2">
      <c r="BC34635" s="6"/>
    </row>
    <row r="34636" spans="55:55" hidden="1" x14ac:dyDescent="0.2">
      <c r="BC34636" s="6"/>
    </row>
    <row r="34637" spans="55:55" hidden="1" x14ac:dyDescent="0.2">
      <c r="BC34637" s="6"/>
    </row>
    <row r="34638" spans="55:55" hidden="1" x14ac:dyDescent="0.2">
      <c r="BC34638" s="6"/>
    </row>
    <row r="34639" spans="55:55" hidden="1" x14ac:dyDescent="0.2">
      <c r="BC34639" s="6"/>
    </row>
    <row r="34640" spans="55:55" hidden="1" x14ac:dyDescent="0.2">
      <c r="BC34640" s="6"/>
    </row>
    <row r="34641" spans="55:55" hidden="1" x14ac:dyDescent="0.2">
      <c r="BC34641" s="6"/>
    </row>
    <row r="34642" spans="55:55" hidden="1" x14ac:dyDescent="0.2">
      <c r="BC34642" s="6"/>
    </row>
    <row r="34643" spans="55:55" hidden="1" x14ac:dyDescent="0.2">
      <c r="BC34643" s="6"/>
    </row>
    <row r="34644" spans="55:55" hidden="1" x14ac:dyDescent="0.2">
      <c r="BC34644" s="6"/>
    </row>
    <row r="34645" spans="55:55" hidden="1" x14ac:dyDescent="0.2">
      <c r="BC34645" s="6"/>
    </row>
    <row r="34646" spans="55:55" hidden="1" x14ac:dyDescent="0.2">
      <c r="BC34646" s="6"/>
    </row>
    <row r="34647" spans="55:55" hidden="1" x14ac:dyDescent="0.2">
      <c r="BC34647" s="6"/>
    </row>
    <row r="34648" spans="55:55" hidden="1" x14ac:dyDescent="0.2">
      <c r="BC34648" s="6"/>
    </row>
    <row r="34649" spans="55:55" hidden="1" x14ac:dyDescent="0.2">
      <c r="BC34649" s="6"/>
    </row>
    <row r="34650" spans="55:55" hidden="1" x14ac:dyDescent="0.2">
      <c r="BC34650" s="6"/>
    </row>
    <row r="34651" spans="55:55" hidden="1" x14ac:dyDescent="0.2">
      <c r="BC34651" s="6"/>
    </row>
    <row r="34652" spans="55:55" hidden="1" x14ac:dyDescent="0.2">
      <c r="BC34652" s="6"/>
    </row>
    <row r="34653" spans="55:55" hidden="1" x14ac:dyDescent="0.2">
      <c r="BC34653" s="6"/>
    </row>
    <row r="34654" spans="55:55" hidden="1" x14ac:dyDescent="0.2">
      <c r="BC34654" s="6"/>
    </row>
    <row r="34655" spans="55:55" hidden="1" x14ac:dyDescent="0.2">
      <c r="BC34655" s="6"/>
    </row>
    <row r="34656" spans="55:55" hidden="1" x14ac:dyDescent="0.2">
      <c r="BC34656" s="6"/>
    </row>
    <row r="34657" spans="55:55" hidden="1" x14ac:dyDescent="0.2">
      <c r="BC34657" s="6"/>
    </row>
    <row r="34658" spans="55:55" hidden="1" x14ac:dyDescent="0.2">
      <c r="BC34658" s="6"/>
    </row>
    <row r="34659" spans="55:55" hidden="1" x14ac:dyDescent="0.2">
      <c r="BC34659" s="6"/>
    </row>
    <row r="34660" spans="55:55" hidden="1" x14ac:dyDescent="0.2">
      <c r="BC34660" s="6"/>
    </row>
    <row r="34661" spans="55:55" hidden="1" x14ac:dyDescent="0.2">
      <c r="BC34661" s="6"/>
    </row>
    <row r="34662" spans="55:55" hidden="1" x14ac:dyDescent="0.2">
      <c r="BC34662" s="6"/>
    </row>
    <row r="34663" spans="55:55" hidden="1" x14ac:dyDescent="0.2">
      <c r="BC34663" s="6"/>
    </row>
    <row r="34664" spans="55:55" hidden="1" x14ac:dyDescent="0.2">
      <c r="BC34664" s="6"/>
    </row>
    <row r="34665" spans="55:55" hidden="1" x14ac:dyDescent="0.2">
      <c r="BC34665" s="6"/>
    </row>
    <row r="34666" spans="55:55" hidden="1" x14ac:dyDescent="0.2">
      <c r="BC34666" s="6"/>
    </row>
    <row r="34667" spans="55:55" hidden="1" x14ac:dyDescent="0.2">
      <c r="BC34667" s="6"/>
    </row>
    <row r="34668" spans="55:55" hidden="1" x14ac:dyDescent="0.2">
      <c r="BC34668" s="6"/>
    </row>
    <row r="34669" spans="55:55" hidden="1" x14ac:dyDescent="0.2">
      <c r="BC34669" s="6"/>
    </row>
    <row r="34670" spans="55:55" hidden="1" x14ac:dyDescent="0.2">
      <c r="BC34670" s="6"/>
    </row>
    <row r="34671" spans="55:55" hidden="1" x14ac:dyDescent="0.2">
      <c r="BC34671" s="6"/>
    </row>
    <row r="34672" spans="55:55" hidden="1" x14ac:dyDescent="0.2">
      <c r="BC34672" s="6"/>
    </row>
    <row r="34673" spans="55:55" hidden="1" x14ac:dyDescent="0.2">
      <c r="BC34673" s="6"/>
    </row>
    <row r="34674" spans="55:55" hidden="1" x14ac:dyDescent="0.2">
      <c r="BC34674" s="6"/>
    </row>
    <row r="34675" spans="55:55" hidden="1" x14ac:dyDescent="0.2">
      <c r="BC34675" s="6"/>
    </row>
    <row r="34676" spans="55:55" hidden="1" x14ac:dyDescent="0.2">
      <c r="BC34676" s="6"/>
    </row>
    <row r="34677" spans="55:55" hidden="1" x14ac:dyDescent="0.2">
      <c r="BC34677" s="6"/>
    </row>
    <row r="34678" spans="55:55" hidden="1" x14ac:dyDescent="0.2">
      <c r="BC34678" s="6"/>
    </row>
    <row r="34679" spans="55:55" hidden="1" x14ac:dyDescent="0.2">
      <c r="BC34679" s="6"/>
    </row>
    <row r="34680" spans="55:55" hidden="1" x14ac:dyDescent="0.2">
      <c r="BC34680" s="6"/>
    </row>
    <row r="34681" spans="55:55" hidden="1" x14ac:dyDescent="0.2">
      <c r="BC34681" s="6"/>
    </row>
    <row r="34682" spans="55:55" hidden="1" x14ac:dyDescent="0.2">
      <c r="BC34682" s="6"/>
    </row>
    <row r="34683" spans="55:55" hidden="1" x14ac:dyDescent="0.2">
      <c r="BC34683" s="6"/>
    </row>
    <row r="34684" spans="55:55" hidden="1" x14ac:dyDescent="0.2">
      <c r="BC34684" s="6"/>
    </row>
    <row r="34685" spans="55:55" hidden="1" x14ac:dyDescent="0.2">
      <c r="BC34685" s="6"/>
    </row>
    <row r="34686" spans="55:55" hidden="1" x14ac:dyDescent="0.2">
      <c r="BC34686" s="6"/>
    </row>
    <row r="34687" spans="55:55" hidden="1" x14ac:dyDescent="0.2">
      <c r="BC34687" s="6"/>
    </row>
    <row r="34688" spans="55:55" hidden="1" x14ac:dyDescent="0.2">
      <c r="BC34688" s="6"/>
    </row>
    <row r="34689" spans="55:55" hidden="1" x14ac:dyDescent="0.2">
      <c r="BC34689" s="6"/>
    </row>
    <row r="34690" spans="55:55" hidden="1" x14ac:dyDescent="0.2">
      <c r="BC34690" s="6"/>
    </row>
    <row r="34691" spans="55:55" hidden="1" x14ac:dyDescent="0.2">
      <c r="BC34691" s="6"/>
    </row>
    <row r="34692" spans="55:55" hidden="1" x14ac:dyDescent="0.2">
      <c r="BC34692" s="6"/>
    </row>
    <row r="34693" spans="55:55" hidden="1" x14ac:dyDescent="0.2">
      <c r="BC34693" s="6"/>
    </row>
    <row r="34694" spans="55:55" hidden="1" x14ac:dyDescent="0.2">
      <c r="BC34694" s="6"/>
    </row>
    <row r="34695" spans="55:55" hidden="1" x14ac:dyDescent="0.2">
      <c r="BC34695" s="6"/>
    </row>
    <row r="34696" spans="55:55" hidden="1" x14ac:dyDescent="0.2">
      <c r="BC34696" s="6"/>
    </row>
    <row r="34697" spans="55:55" hidden="1" x14ac:dyDescent="0.2">
      <c r="BC34697" s="6"/>
    </row>
    <row r="34698" spans="55:55" hidden="1" x14ac:dyDescent="0.2">
      <c r="BC34698" s="6"/>
    </row>
    <row r="34699" spans="55:55" hidden="1" x14ac:dyDescent="0.2">
      <c r="BC34699" s="6"/>
    </row>
    <row r="34700" spans="55:55" hidden="1" x14ac:dyDescent="0.2">
      <c r="BC34700" s="6"/>
    </row>
    <row r="34701" spans="55:55" hidden="1" x14ac:dyDescent="0.2">
      <c r="BC34701" s="6"/>
    </row>
    <row r="34702" spans="55:55" hidden="1" x14ac:dyDescent="0.2">
      <c r="BC34702" s="6"/>
    </row>
    <row r="34703" spans="55:55" hidden="1" x14ac:dyDescent="0.2">
      <c r="BC34703" s="6"/>
    </row>
    <row r="34704" spans="55:55" hidden="1" x14ac:dyDescent="0.2">
      <c r="BC34704" s="6"/>
    </row>
    <row r="34705" spans="55:55" hidden="1" x14ac:dyDescent="0.2">
      <c r="BC34705" s="6"/>
    </row>
    <row r="34706" spans="55:55" hidden="1" x14ac:dyDescent="0.2">
      <c r="BC34706" s="6"/>
    </row>
    <row r="34707" spans="55:55" hidden="1" x14ac:dyDescent="0.2">
      <c r="BC34707" s="6"/>
    </row>
    <row r="34708" spans="55:55" hidden="1" x14ac:dyDescent="0.2">
      <c r="BC34708" s="6"/>
    </row>
    <row r="34709" spans="55:55" hidden="1" x14ac:dyDescent="0.2">
      <c r="BC34709" s="6"/>
    </row>
    <row r="34710" spans="55:55" hidden="1" x14ac:dyDescent="0.2">
      <c r="BC34710" s="6"/>
    </row>
    <row r="34711" spans="55:55" hidden="1" x14ac:dyDescent="0.2">
      <c r="BC34711" s="6"/>
    </row>
    <row r="34712" spans="55:55" hidden="1" x14ac:dyDescent="0.2">
      <c r="BC34712" s="6"/>
    </row>
    <row r="34713" spans="55:55" hidden="1" x14ac:dyDescent="0.2">
      <c r="BC34713" s="6"/>
    </row>
    <row r="34714" spans="55:55" hidden="1" x14ac:dyDescent="0.2">
      <c r="BC34714" s="6"/>
    </row>
    <row r="34715" spans="55:55" hidden="1" x14ac:dyDescent="0.2">
      <c r="BC34715" s="6"/>
    </row>
    <row r="34716" spans="55:55" hidden="1" x14ac:dyDescent="0.2">
      <c r="BC34716" s="6"/>
    </row>
    <row r="34717" spans="55:55" hidden="1" x14ac:dyDescent="0.2">
      <c r="BC34717" s="6"/>
    </row>
    <row r="34718" spans="55:55" hidden="1" x14ac:dyDescent="0.2">
      <c r="BC34718" s="6"/>
    </row>
    <row r="34719" spans="55:55" hidden="1" x14ac:dyDescent="0.2">
      <c r="BC34719" s="6"/>
    </row>
    <row r="34720" spans="55:55" hidden="1" x14ac:dyDescent="0.2">
      <c r="BC34720" s="6"/>
    </row>
    <row r="34721" spans="55:55" hidden="1" x14ac:dyDescent="0.2">
      <c r="BC34721" s="6"/>
    </row>
    <row r="34722" spans="55:55" hidden="1" x14ac:dyDescent="0.2">
      <c r="BC34722" s="6"/>
    </row>
    <row r="34723" spans="55:55" hidden="1" x14ac:dyDescent="0.2">
      <c r="BC34723" s="6"/>
    </row>
    <row r="34724" spans="55:55" hidden="1" x14ac:dyDescent="0.2">
      <c r="BC34724" s="6"/>
    </row>
    <row r="34725" spans="55:55" hidden="1" x14ac:dyDescent="0.2">
      <c r="BC34725" s="6"/>
    </row>
    <row r="34726" spans="55:55" hidden="1" x14ac:dyDescent="0.2">
      <c r="BC34726" s="6"/>
    </row>
    <row r="34727" spans="55:55" hidden="1" x14ac:dyDescent="0.2">
      <c r="BC34727" s="6"/>
    </row>
    <row r="34728" spans="55:55" hidden="1" x14ac:dyDescent="0.2">
      <c r="BC34728" s="6"/>
    </row>
    <row r="34729" spans="55:55" hidden="1" x14ac:dyDescent="0.2">
      <c r="BC34729" s="6"/>
    </row>
    <row r="34730" spans="55:55" hidden="1" x14ac:dyDescent="0.2">
      <c r="BC34730" s="6"/>
    </row>
    <row r="34731" spans="55:55" hidden="1" x14ac:dyDescent="0.2">
      <c r="BC34731" s="6"/>
    </row>
    <row r="34732" spans="55:55" hidden="1" x14ac:dyDescent="0.2">
      <c r="BC34732" s="6"/>
    </row>
    <row r="34733" spans="55:55" hidden="1" x14ac:dyDescent="0.2">
      <c r="BC34733" s="6"/>
    </row>
    <row r="34734" spans="55:55" hidden="1" x14ac:dyDescent="0.2">
      <c r="BC34734" s="6"/>
    </row>
    <row r="34735" spans="55:55" hidden="1" x14ac:dyDescent="0.2">
      <c r="BC34735" s="6"/>
    </row>
    <row r="34736" spans="55:55" hidden="1" x14ac:dyDescent="0.2">
      <c r="BC34736" s="6"/>
    </row>
    <row r="34737" spans="55:55" hidden="1" x14ac:dyDescent="0.2">
      <c r="BC34737" s="6"/>
    </row>
    <row r="34738" spans="55:55" hidden="1" x14ac:dyDescent="0.2">
      <c r="BC34738" s="6"/>
    </row>
    <row r="34739" spans="55:55" hidden="1" x14ac:dyDescent="0.2">
      <c r="BC34739" s="6"/>
    </row>
    <row r="34740" spans="55:55" hidden="1" x14ac:dyDescent="0.2">
      <c r="BC34740" s="6"/>
    </row>
    <row r="34741" spans="55:55" hidden="1" x14ac:dyDescent="0.2">
      <c r="BC34741" s="6"/>
    </row>
    <row r="34742" spans="55:55" hidden="1" x14ac:dyDescent="0.2">
      <c r="BC34742" s="6"/>
    </row>
    <row r="34743" spans="55:55" hidden="1" x14ac:dyDescent="0.2">
      <c r="BC34743" s="6"/>
    </row>
    <row r="34744" spans="55:55" hidden="1" x14ac:dyDescent="0.2">
      <c r="BC34744" s="6"/>
    </row>
    <row r="34745" spans="55:55" hidden="1" x14ac:dyDescent="0.2">
      <c r="BC34745" s="6"/>
    </row>
    <row r="34746" spans="55:55" hidden="1" x14ac:dyDescent="0.2">
      <c r="BC34746" s="6"/>
    </row>
    <row r="34747" spans="55:55" hidden="1" x14ac:dyDescent="0.2">
      <c r="BC34747" s="6"/>
    </row>
    <row r="34748" spans="55:55" hidden="1" x14ac:dyDescent="0.2">
      <c r="BC34748" s="6"/>
    </row>
    <row r="34749" spans="55:55" hidden="1" x14ac:dyDescent="0.2">
      <c r="BC34749" s="6"/>
    </row>
    <row r="34750" spans="55:55" hidden="1" x14ac:dyDescent="0.2">
      <c r="BC34750" s="6"/>
    </row>
    <row r="34751" spans="55:55" hidden="1" x14ac:dyDescent="0.2">
      <c r="BC34751" s="6"/>
    </row>
    <row r="34752" spans="55:55" hidden="1" x14ac:dyDescent="0.2">
      <c r="BC34752" s="6"/>
    </row>
    <row r="34753" spans="55:55" hidden="1" x14ac:dyDescent="0.2">
      <c r="BC34753" s="6"/>
    </row>
    <row r="34754" spans="55:55" hidden="1" x14ac:dyDescent="0.2">
      <c r="BC34754" s="6"/>
    </row>
    <row r="34755" spans="55:55" hidden="1" x14ac:dyDescent="0.2">
      <c r="BC34755" s="6"/>
    </row>
    <row r="34756" spans="55:55" hidden="1" x14ac:dyDescent="0.2">
      <c r="BC34756" s="6"/>
    </row>
    <row r="34757" spans="55:55" hidden="1" x14ac:dyDescent="0.2">
      <c r="BC34757" s="6"/>
    </row>
    <row r="34758" spans="55:55" hidden="1" x14ac:dyDescent="0.2">
      <c r="BC34758" s="6"/>
    </row>
    <row r="34759" spans="55:55" hidden="1" x14ac:dyDescent="0.2">
      <c r="BC34759" s="6"/>
    </row>
    <row r="34760" spans="55:55" hidden="1" x14ac:dyDescent="0.2">
      <c r="BC34760" s="6"/>
    </row>
    <row r="34761" spans="55:55" hidden="1" x14ac:dyDescent="0.2">
      <c r="BC34761" s="6"/>
    </row>
    <row r="34762" spans="55:55" hidden="1" x14ac:dyDescent="0.2">
      <c r="BC34762" s="6"/>
    </row>
    <row r="34763" spans="55:55" hidden="1" x14ac:dyDescent="0.2">
      <c r="BC34763" s="6"/>
    </row>
    <row r="34764" spans="55:55" hidden="1" x14ac:dyDescent="0.2">
      <c r="BC34764" s="6"/>
    </row>
    <row r="34765" spans="55:55" hidden="1" x14ac:dyDescent="0.2">
      <c r="BC34765" s="6"/>
    </row>
    <row r="34766" spans="55:55" hidden="1" x14ac:dyDescent="0.2">
      <c r="BC34766" s="6"/>
    </row>
    <row r="34767" spans="55:55" hidden="1" x14ac:dyDescent="0.2">
      <c r="BC34767" s="6"/>
    </row>
    <row r="34768" spans="55:55" hidden="1" x14ac:dyDescent="0.2">
      <c r="BC34768" s="6"/>
    </row>
    <row r="34769" spans="55:55" hidden="1" x14ac:dyDescent="0.2">
      <c r="BC34769" s="6"/>
    </row>
    <row r="34770" spans="55:55" hidden="1" x14ac:dyDescent="0.2">
      <c r="BC34770" s="6"/>
    </row>
    <row r="34771" spans="55:55" hidden="1" x14ac:dyDescent="0.2">
      <c r="BC34771" s="6"/>
    </row>
    <row r="34772" spans="55:55" hidden="1" x14ac:dyDescent="0.2">
      <c r="BC34772" s="6"/>
    </row>
    <row r="34773" spans="55:55" hidden="1" x14ac:dyDescent="0.2">
      <c r="BC34773" s="6"/>
    </row>
    <row r="34774" spans="55:55" hidden="1" x14ac:dyDescent="0.2">
      <c r="BC34774" s="6"/>
    </row>
    <row r="34775" spans="55:55" hidden="1" x14ac:dyDescent="0.2">
      <c r="BC34775" s="6"/>
    </row>
    <row r="34776" spans="55:55" hidden="1" x14ac:dyDescent="0.2">
      <c r="BC34776" s="6"/>
    </row>
    <row r="34777" spans="55:55" hidden="1" x14ac:dyDescent="0.2">
      <c r="BC34777" s="6"/>
    </row>
    <row r="34778" spans="55:55" hidden="1" x14ac:dyDescent="0.2">
      <c r="BC34778" s="6"/>
    </row>
    <row r="34779" spans="55:55" hidden="1" x14ac:dyDescent="0.2">
      <c r="BC34779" s="6"/>
    </row>
    <row r="34780" spans="55:55" hidden="1" x14ac:dyDescent="0.2">
      <c r="BC34780" s="6"/>
    </row>
    <row r="34781" spans="55:55" hidden="1" x14ac:dyDescent="0.2">
      <c r="BC34781" s="6"/>
    </row>
    <row r="34782" spans="55:55" hidden="1" x14ac:dyDescent="0.2">
      <c r="BC34782" s="6"/>
    </row>
    <row r="34783" spans="55:55" hidden="1" x14ac:dyDescent="0.2">
      <c r="BC34783" s="6"/>
    </row>
    <row r="34784" spans="55:55" hidden="1" x14ac:dyDescent="0.2">
      <c r="BC34784" s="6"/>
    </row>
    <row r="34785" spans="55:55" hidden="1" x14ac:dyDescent="0.2">
      <c r="BC34785" s="6"/>
    </row>
    <row r="34786" spans="55:55" hidden="1" x14ac:dyDescent="0.2">
      <c r="BC34786" s="6"/>
    </row>
    <row r="34787" spans="55:55" hidden="1" x14ac:dyDescent="0.2">
      <c r="BC34787" s="6"/>
    </row>
    <row r="34788" spans="55:55" hidden="1" x14ac:dyDescent="0.2">
      <c r="BC34788" s="6"/>
    </row>
    <row r="34789" spans="55:55" hidden="1" x14ac:dyDescent="0.2">
      <c r="BC34789" s="6"/>
    </row>
    <row r="34790" spans="55:55" hidden="1" x14ac:dyDescent="0.2">
      <c r="BC34790" s="6"/>
    </row>
    <row r="34791" spans="55:55" hidden="1" x14ac:dyDescent="0.2">
      <c r="BC34791" s="6"/>
    </row>
    <row r="34792" spans="55:55" hidden="1" x14ac:dyDescent="0.2">
      <c r="BC34792" s="6"/>
    </row>
    <row r="34793" spans="55:55" hidden="1" x14ac:dyDescent="0.2">
      <c r="BC34793" s="6"/>
    </row>
    <row r="34794" spans="55:55" hidden="1" x14ac:dyDescent="0.2">
      <c r="BC34794" s="6"/>
    </row>
    <row r="34795" spans="55:55" hidden="1" x14ac:dyDescent="0.2">
      <c r="BC34795" s="6"/>
    </row>
    <row r="34796" spans="55:55" hidden="1" x14ac:dyDescent="0.2">
      <c r="BC34796" s="6"/>
    </row>
    <row r="34797" spans="55:55" hidden="1" x14ac:dyDescent="0.2">
      <c r="BC34797" s="6"/>
    </row>
    <row r="34798" spans="55:55" hidden="1" x14ac:dyDescent="0.2">
      <c r="BC34798" s="6"/>
    </row>
    <row r="34799" spans="55:55" hidden="1" x14ac:dyDescent="0.2">
      <c r="BC34799" s="6"/>
    </row>
    <row r="34800" spans="55:55" hidden="1" x14ac:dyDescent="0.2">
      <c r="BC34800" s="6"/>
    </row>
    <row r="34801" spans="55:55" hidden="1" x14ac:dyDescent="0.2">
      <c r="BC34801" s="6"/>
    </row>
    <row r="34802" spans="55:55" hidden="1" x14ac:dyDescent="0.2">
      <c r="BC34802" s="6"/>
    </row>
    <row r="34803" spans="55:55" hidden="1" x14ac:dyDescent="0.2">
      <c r="BC34803" s="6"/>
    </row>
    <row r="34804" spans="55:55" hidden="1" x14ac:dyDescent="0.2">
      <c r="BC34804" s="6"/>
    </row>
    <row r="34805" spans="55:55" hidden="1" x14ac:dyDescent="0.2">
      <c r="BC34805" s="6"/>
    </row>
    <row r="34806" spans="55:55" hidden="1" x14ac:dyDescent="0.2">
      <c r="BC34806" s="6"/>
    </row>
    <row r="34807" spans="55:55" hidden="1" x14ac:dyDescent="0.2">
      <c r="BC34807" s="6"/>
    </row>
    <row r="34808" spans="55:55" hidden="1" x14ac:dyDescent="0.2">
      <c r="BC34808" s="6"/>
    </row>
    <row r="34809" spans="55:55" hidden="1" x14ac:dyDescent="0.2">
      <c r="BC34809" s="6"/>
    </row>
    <row r="34810" spans="55:55" hidden="1" x14ac:dyDescent="0.2">
      <c r="BC34810" s="6"/>
    </row>
    <row r="34811" spans="55:55" hidden="1" x14ac:dyDescent="0.2">
      <c r="BC34811" s="6"/>
    </row>
    <row r="34812" spans="55:55" hidden="1" x14ac:dyDescent="0.2">
      <c r="BC34812" s="6"/>
    </row>
    <row r="34813" spans="55:55" hidden="1" x14ac:dyDescent="0.2">
      <c r="BC34813" s="6"/>
    </row>
    <row r="34814" spans="55:55" hidden="1" x14ac:dyDescent="0.2">
      <c r="BC34814" s="6"/>
    </row>
    <row r="34815" spans="55:55" hidden="1" x14ac:dyDescent="0.2">
      <c r="BC34815" s="6"/>
    </row>
    <row r="34816" spans="55:55" hidden="1" x14ac:dyDescent="0.2">
      <c r="BC34816" s="6"/>
    </row>
    <row r="34817" spans="55:55" hidden="1" x14ac:dyDescent="0.2">
      <c r="BC34817" s="6"/>
    </row>
    <row r="34818" spans="55:55" hidden="1" x14ac:dyDescent="0.2">
      <c r="BC34818" s="6"/>
    </row>
    <row r="34819" spans="55:55" hidden="1" x14ac:dyDescent="0.2">
      <c r="BC34819" s="6"/>
    </row>
    <row r="34820" spans="55:55" hidden="1" x14ac:dyDescent="0.2">
      <c r="BC34820" s="6"/>
    </row>
    <row r="34821" spans="55:55" hidden="1" x14ac:dyDescent="0.2">
      <c r="BC34821" s="6"/>
    </row>
    <row r="34822" spans="55:55" hidden="1" x14ac:dyDescent="0.2">
      <c r="BC34822" s="6"/>
    </row>
    <row r="34823" spans="55:55" hidden="1" x14ac:dyDescent="0.2">
      <c r="BC34823" s="6"/>
    </row>
    <row r="34824" spans="55:55" hidden="1" x14ac:dyDescent="0.2">
      <c r="BC34824" s="6"/>
    </row>
    <row r="34825" spans="55:55" hidden="1" x14ac:dyDescent="0.2">
      <c r="BC34825" s="6"/>
    </row>
    <row r="34826" spans="55:55" hidden="1" x14ac:dyDescent="0.2">
      <c r="BC34826" s="6"/>
    </row>
    <row r="34827" spans="55:55" hidden="1" x14ac:dyDescent="0.2">
      <c r="BC34827" s="6"/>
    </row>
    <row r="34828" spans="55:55" hidden="1" x14ac:dyDescent="0.2">
      <c r="BC34828" s="6"/>
    </row>
    <row r="34829" spans="55:55" hidden="1" x14ac:dyDescent="0.2">
      <c r="BC34829" s="6"/>
    </row>
    <row r="34830" spans="55:55" hidden="1" x14ac:dyDescent="0.2">
      <c r="BC34830" s="6"/>
    </row>
    <row r="34831" spans="55:55" hidden="1" x14ac:dyDescent="0.2">
      <c r="BC34831" s="6"/>
    </row>
    <row r="34832" spans="55:55" hidden="1" x14ac:dyDescent="0.2">
      <c r="BC34832" s="6"/>
    </row>
    <row r="34833" spans="55:55" hidden="1" x14ac:dyDescent="0.2">
      <c r="BC34833" s="6"/>
    </row>
    <row r="34834" spans="55:55" hidden="1" x14ac:dyDescent="0.2">
      <c r="BC34834" s="6"/>
    </row>
    <row r="34835" spans="55:55" hidden="1" x14ac:dyDescent="0.2">
      <c r="BC34835" s="6"/>
    </row>
    <row r="34836" spans="55:55" hidden="1" x14ac:dyDescent="0.2">
      <c r="BC34836" s="6"/>
    </row>
    <row r="34837" spans="55:55" hidden="1" x14ac:dyDescent="0.2">
      <c r="BC34837" s="6"/>
    </row>
    <row r="34838" spans="55:55" hidden="1" x14ac:dyDescent="0.2">
      <c r="BC34838" s="6"/>
    </row>
    <row r="34839" spans="55:55" hidden="1" x14ac:dyDescent="0.2">
      <c r="BC34839" s="6"/>
    </row>
    <row r="34840" spans="55:55" hidden="1" x14ac:dyDescent="0.2">
      <c r="BC34840" s="6"/>
    </row>
    <row r="34841" spans="55:55" hidden="1" x14ac:dyDescent="0.2">
      <c r="BC34841" s="6"/>
    </row>
    <row r="34842" spans="55:55" hidden="1" x14ac:dyDescent="0.2">
      <c r="BC34842" s="6"/>
    </row>
    <row r="34843" spans="55:55" hidden="1" x14ac:dyDescent="0.2">
      <c r="BC34843" s="6"/>
    </row>
    <row r="34844" spans="55:55" hidden="1" x14ac:dyDescent="0.2">
      <c r="BC34844" s="6"/>
    </row>
    <row r="34845" spans="55:55" hidden="1" x14ac:dyDescent="0.2">
      <c r="BC34845" s="6"/>
    </row>
    <row r="34846" spans="55:55" hidden="1" x14ac:dyDescent="0.2">
      <c r="BC34846" s="6"/>
    </row>
    <row r="34847" spans="55:55" hidden="1" x14ac:dyDescent="0.2">
      <c r="BC34847" s="6"/>
    </row>
    <row r="34848" spans="55:55" hidden="1" x14ac:dyDescent="0.2">
      <c r="BC34848" s="6"/>
    </row>
    <row r="34849" spans="55:55" hidden="1" x14ac:dyDescent="0.2">
      <c r="BC34849" s="6"/>
    </row>
    <row r="34850" spans="55:55" hidden="1" x14ac:dyDescent="0.2">
      <c r="BC34850" s="6"/>
    </row>
    <row r="34851" spans="55:55" hidden="1" x14ac:dyDescent="0.2">
      <c r="BC34851" s="6"/>
    </row>
    <row r="34852" spans="55:55" hidden="1" x14ac:dyDescent="0.2">
      <c r="BC34852" s="6"/>
    </row>
    <row r="34853" spans="55:55" hidden="1" x14ac:dyDescent="0.2">
      <c r="BC34853" s="6"/>
    </row>
    <row r="34854" spans="55:55" hidden="1" x14ac:dyDescent="0.2">
      <c r="BC34854" s="6"/>
    </row>
    <row r="34855" spans="55:55" hidden="1" x14ac:dyDescent="0.2">
      <c r="BC34855" s="6"/>
    </row>
    <row r="34856" spans="55:55" hidden="1" x14ac:dyDescent="0.2">
      <c r="BC34856" s="6"/>
    </row>
    <row r="34857" spans="55:55" hidden="1" x14ac:dyDescent="0.2">
      <c r="BC34857" s="6"/>
    </row>
    <row r="34858" spans="55:55" hidden="1" x14ac:dyDescent="0.2">
      <c r="BC34858" s="6"/>
    </row>
    <row r="34859" spans="55:55" hidden="1" x14ac:dyDescent="0.2">
      <c r="BC34859" s="6"/>
    </row>
    <row r="34860" spans="55:55" hidden="1" x14ac:dyDescent="0.2">
      <c r="BC34860" s="6"/>
    </row>
    <row r="34861" spans="55:55" hidden="1" x14ac:dyDescent="0.2">
      <c r="BC34861" s="6"/>
    </row>
    <row r="34862" spans="55:55" hidden="1" x14ac:dyDescent="0.2">
      <c r="BC34862" s="6"/>
    </row>
    <row r="34863" spans="55:55" hidden="1" x14ac:dyDescent="0.2">
      <c r="BC34863" s="6"/>
    </row>
    <row r="34864" spans="55:55" hidden="1" x14ac:dyDescent="0.2">
      <c r="BC34864" s="6"/>
    </row>
    <row r="34865" spans="55:55" hidden="1" x14ac:dyDescent="0.2">
      <c r="BC34865" s="6"/>
    </row>
    <row r="34866" spans="55:55" hidden="1" x14ac:dyDescent="0.2">
      <c r="BC34866" s="6"/>
    </row>
    <row r="34867" spans="55:55" hidden="1" x14ac:dyDescent="0.2">
      <c r="BC34867" s="6"/>
    </row>
    <row r="34868" spans="55:55" hidden="1" x14ac:dyDescent="0.2">
      <c r="BC34868" s="6"/>
    </row>
    <row r="34869" spans="55:55" hidden="1" x14ac:dyDescent="0.2">
      <c r="BC34869" s="6"/>
    </row>
    <row r="34870" spans="55:55" hidden="1" x14ac:dyDescent="0.2">
      <c r="BC34870" s="6"/>
    </row>
    <row r="34871" spans="55:55" hidden="1" x14ac:dyDescent="0.2">
      <c r="BC34871" s="6"/>
    </row>
    <row r="34872" spans="55:55" hidden="1" x14ac:dyDescent="0.2">
      <c r="BC34872" s="6"/>
    </row>
    <row r="34873" spans="55:55" hidden="1" x14ac:dyDescent="0.2">
      <c r="BC34873" s="6"/>
    </row>
    <row r="34874" spans="55:55" hidden="1" x14ac:dyDescent="0.2">
      <c r="BC34874" s="6"/>
    </row>
    <row r="34875" spans="55:55" hidden="1" x14ac:dyDescent="0.2">
      <c r="BC34875" s="6"/>
    </row>
    <row r="34876" spans="55:55" hidden="1" x14ac:dyDescent="0.2">
      <c r="BC34876" s="6"/>
    </row>
    <row r="34877" spans="55:55" hidden="1" x14ac:dyDescent="0.2">
      <c r="BC34877" s="6"/>
    </row>
    <row r="34878" spans="55:55" hidden="1" x14ac:dyDescent="0.2">
      <c r="BC34878" s="6"/>
    </row>
    <row r="34879" spans="55:55" hidden="1" x14ac:dyDescent="0.2">
      <c r="BC34879" s="6"/>
    </row>
    <row r="34880" spans="55:55" hidden="1" x14ac:dyDescent="0.2">
      <c r="BC34880" s="6"/>
    </row>
    <row r="34881" spans="55:55" hidden="1" x14ac:dyDescent="0.2">
      <c r="BC34881" s="6"/>
    </row>
    <row r="34882" spans="55:55" hidden="1" x14ac:dyDescent="0.2">
      <c r="BC34882" s="6"/>
    </row>
    <row r="34883" spans="55:55" hidden="1" x14ac:dyDescent="0.2">
      <c r="BC34883" s="6"/>
    </row>
    <row r="34884" spans="55:55" hidden="1" x14ac:dyDescent="0.2">
      <c r="BC34884" s="6"/>
    </row>
    <row r="34885" spans="55:55" hidden="1" x14ac:dyDescent="0.2">
      <c r="BC34885" s="6"/>
    </row>
    <row r="34886" spans="55:55" hidden="1" x14ac:dyDescent="0.2">
      <c r="BC34886" s="6"/>
    </row>
    <row r="34887" spans="55:55" hidden="1" x14ac:dyDescent="0.2">
      <c r="BC34887" s="6"/>
    </row>
    <row r="34888" spans="55:55" hidden="1" x14ac:dyDescent="0.2">
      <c r="BC34888" s="6"/>
    </row>
    <row r="34889" spans="55:55" hidden="1" x14ac:dyDescent="0.2">
      <c r="BC34889" s="6"/>
    </row>
    <row r="34890" spans="55:55" hidden="1" x14ac:dyDescent="0.2">
      <c r="BC34890" s="6"/>
    </row>
    <row r="34891" spans="55:55" hidden="1" x14ac:dyDescent="0.2">
      <c r="BC34891" s="6"/>
    </row>
    <row r="34892" spans="55:55" hidden="1" x14ac:dyDescent="0.2">
      <c r="BC34892" s="6"/>
    </row>
    <row r="34893" spans="55:55" hidden="1" x14ac:dyDescent="0.2">
      <c r="BC34893" s="6"/>
    </row>
    <row r="34894" spans="55:55" hidden="1" x14ac:dyDescent="0.2">
      <c r="BC34894" s="6"/>
    </row>
    <row r="34895" spans="55:55" hidden="1" x14ac:dyDescent="0.2">
      <c r="BC34895" s="6"/>
    </row>
    <row r="34896" spans="55:55" hidden="1" x14ac:dyDescent="0.2">
      <c r="BC34896" s="6"/>
    </row>
    <row r="34897" spans="55:55" hidden="1" x14ac:dyDescent="0.2">
      <c r="BC34897" s="6"/>
    </row>
    <row r="34898" spans="55:55" hidden="1" x14ac:dyDescent="0.2">
      <c r="BC34898" s="6"/>
    </row>
    <row r="34899" spans="55:55" hidden="1" x14ac:dyDescent="0.2">
      <c r="BC34899" s="6"/>
    </row>
    <row r="34900" spans="55:55" hidden="1" x14ac:dyDescent="0.2">
      <c r="BC34900" s="6"/>
    </row>
    <row r="34901" spans="55:55" hidden="1" x14ac:dyDescent="0.2">
      <c r="BC34901" s="6"/>
    </row>
    <row r="34902" spans="55:55" hidden="1" x14ac:dyDescent="0.2">
      <c r="BC34902" s="6"/>
    </row>
    <row r="34903" spans="55:55" hidden="1" x14ac:dyDescent="0.2">
      <c r="BC34903" s="6"/>
    </row>
    <row r="34904" spans="55:55" hidden="1" x14ac:dyDescent="0.2">
      <c r="BC34904" s="6"/>
    </row>
    <row r="34905" spans="55:55" hidden="1" x14ac:dyDescent="0.2">
      <c r="BC34905" s="6"/>
    </row>
    <row r="34906" spans="55:55" hidden="1" x14ac:dyDescent="0.2">
      <c r="BC34906" s="6"/>
    </row>
    <row r="34907" spans="55:55" hidden="1" x14ac:dyDescent="0.2">
      <c r="BC34907" s="6"/>
    </row>
    <row r="34908" spans="55:55" hidden="1" x14ac:dyDescent="0.2">
      <c r="BC34908" s="6"/>
    </row>
    <row r="34909" spans="55:55" hidden="1" x14ac:dyDescent="0.2">
      <c r="BC34909" s="6"/>
    </row>
    <row r="34910" spans="55:55" hidden="1" x14ac:dyDescent="0.2">
      <c r="BC34910" s="6"/>
    </row>
    <row r="34911" spans="55:55" hidden="1" x14ac:dyDescent="0.2">
      <c r="BC34911" s="6"/>
    </row>
    <row r="34912" spans="55:55" hidden="1" x14ac:dyDescent="0.2">
      <c r="BC34912" s="6"/>
    </row>
    <row r="34913" spans="55:55" hidden="1" x14ac:dyDescent="0.2">
      <c r="BC34913" s="6"/>
    </row>
    <row r="34914" spans="55:55" hidden="1" x14ac:dyDescent="0.2">
      <c r="BC34914" s="6"/>
    </row>
    <row r="34915" spans="55:55" hidden="1" x14ac:dyDescent="0.2">
      <c r="BC34915" s="6"/>
    </row>
    <row r="34916" spans="55:55" hidden="1" x14ac:dyDescent="0.2">
      <c r="BC34916" s="6"/>
    </row>
    <row r="34917" spans="55:55" hidden="1" x14ac:dyDescent="0.2">
      <c r="BC34917" s="6"/>
    </row>
    <row r="34918" spans="55:55" hidden="1" x14ac:dyDescent="0.2">
      <c r="BC34918" s="6"/>
    </row>
    <row r="34919" spans="55:55" hidden="1" x14ac:dyDescent="0.2">
      <c r="BC34919" s="6"/>
    </row>
    <row r="34920" spans="55:55" hidden="1" x14ac:dyDescent="0.2">
      <c r="BC34920" s="6"/>
    </row>
    <row r="34921" spans="55:55" hidden="1" x14ac:dyDescent="0.2">
      <c r="BC34921" s="6"/>
    </row>
    <row r="34922" spans="55:55" hidden="1" x14ac:dyDescent="0.2">
      <c r="BC34922" s="6"/>
    </row>
    <row r="34923" spans="55:55" hidden="1" x14ac:dyDescent="0.2">
      <c r="BC34923" s="6"/>
    </row>
    <row r="34924" spans="55:55" hidden="1" x14ac:dyDescent="0.2">
      <c r="BC34924" s="6"/>
    </row>
    <row r="34925" spans="55:55" hidden="1" x14ac:dyDescent="0.2">
      <c r="BC34925" s="6"/>
    </row>
    <row r="34926" spans="55:55" hidden="1" x14ac:dyDescent="0.2">
      <c r="BC34926" s="6"/>
    </row>
    <row r="34927" spans="55:55" hidden="1" x14ac:dyDescent="0.2">
      <c r="BC34927" s="6"/>
    </row>
    <row r="34928" spans="55:55" hidden="1" x14ac:dyDescent="0.2">
      <c r="BC34928" s="6"/>
    </row>
    <row r="34929" spans="55:55" hidden="1" x14ac:dyDescent="0.2">
      <c r="BC34929" s="6"/>
    </row>
    <row r="34930" spans="55:55" hidden="1" x14ac:dyDescent="0.2">
      <c r="BC34930" s="6"/>
    </row>
    <row r="34931" spans="55:55" hidden="1" x14ac:dyDescent="0.2">
      <c r="BC34931" s="6"/>
    </row>
    <row r="34932" spans="55:55" hidden="1" x14ac:dyDescent="0.2">
      <c r="BC34932" s="6"/>
    </row>
    <row r="34933" spans="55:55" hidden="1" x14ac:dyDescent="0.2">
      <c r="BC34933" s="6"/>
    </row>
    <row r="34934" spans="55:55" hidden="1" x14ac:dyDescent="0.2">
      <c r="BC34934" s="6"/>
    </row>
    <row r="34935" spans="55:55" hidden="1" x14ac:dyDescent="0.2">
      <c r="BC34935" s="6"/>
    </row>
    <row r="34936" spans="55:55" hidden="1" x14ac:dyDescent="0.2">
      <c r="BC34936" s="6"/>
    </row>
    <row r="34937" spans="55:55" hidden="1" x14ac:dyDescent="0.2">
      <c r="BC34937" s="6"/>
    </row>
    <row r="34938" spans="55:55" hidden="1" x14ac:dyDescent="0.2">
      <c r="BC34938" s="6"/>
    </row>
    <row r="34939" spans="55:55" hidden="1" x14ac:dyDescent="0.2">
      <c r="BC34939" s="6"/>
    </row>
    <row r="34940" spans="55:55" hidden="1" x14ac:dyDescent="0.2">
      <c r="BC34940" s="6"/>
    </row>
    <row r="34941" spans="55:55" hidden="1" x14ac:dyDescent="0.2">
      <c r="BC34941" s="6"/>
    </row>
    <row r="34942" spans="55:55" hidden="1" x14ac:dyDescent="0.2">
      <c r="BC34942" s="6"/>
    </row>
    <row r="34943" spans="55:55" hidden="1" x14ac:dyDescent="0.2">
      <c r="BC34943" s="6"/>
    </row>
    <row r="34944" spans="55:55" hidden="1" x14ac:dyDescent="0.2">
      <c r="BC34944" s="6"/>
    </row>
    <row r="34945" spans="55:55" hidden="1" x14ac:dyDescent="0.2">
      <c r="BC34945" s="6"/>
    </row>
    <row r="34946" spans="55:55" hidden="1" x14ac:dyDescent="0.2">
      <c r="BC34946" s="6"/>
    </row>
    <row r="34947" spans="55:55" hidden="1" x14ac:dyDescent="0.2">
      <c r="BC34947" s="6"/>
    </row>
    <row r="34948" spans="55:55" hidden="1" x14ac:dyDescent="0.2">
      <c r="BC34948" s="6"/>
    </row>
    <row r="34949" spans="55:55" hidden="1" x14ac:dyDescent="0.2">
      <c r="BC34949" s="6"/>
    </row>
    <row r="34950" spans="55:55" hidden="1" x14ac:dyDescent="0.2">
      <c r="BC34950" s="6"/>
    </row>
    <row r="34951" spans="55:55" hidden="1" x14ac:dyDescent="0.2">
      <c r="BC34951" s="6"/>
    </row>
    <row r="34952" spans="55:55" hidden="1" x14ac:dyDescent="0.2">
      <c r="BC34952" s="6"/>
    </row>
    <row r="34953" spans="55:55" hidden="1" x14ac:dyDescent="0.2">
      <c r="BC34953" s="6"/>
    </row>
    <row r="34954" spans="55:55" hidden="1" x14ac:dyDescent="0.2">
      <c r="BC34954" s="6"/>
    </row>
    <row r="34955" spans="55:55" hidden="1" x14ac:dyDescent="0.2">
      <c r="BC34955" s="6"/>
    </row>
    <row r="34956" spans="55:55" hidden="1" x14ac:dyDescent="0.2">
      <c r="BC34956" s="6"/>
    </row>
    <row r="34957" spans="55:55" hidden="1" x14ac:dyDescent="0.2">
      <c r="BC34957" s="6"/>
    </row>
    <row r="34958" spans="55:55" hidden="1" x14ac:dyDescent="0.2">
      <c r="BC34958" s="6"/>
    </row>
    <row r="34959" spans="55:55" hidden="1" x14ac:dyDescent="0.2">
      <c r="BC34959" s="6"/>
    </row>
    <row r="34960" spans="55:55" hidden="1" x14ac:dyDescent="0.2">
      <c r="BC34960" s="6"/>
    </row>
    <row r="34961" spans="55:55" hidden="1" x14ac:dyDescent="0.2">
      <c r="BC34961" s="6"/>
    </row>
    <row r="34962" spans="55:55" hidden="1" x14ac:dyDescent="0.2">
      <c r="BC34962" s="6"/>
    </row>
    <row r="34963" spans="55:55" hidden="1" x14ac:dyDescent="0.2">
      <c r="BC34963" s="6"/>
    </row>
    <row r="34964" spans="55:55" hidden="1" x14ac:dyDescent="0.2">
      <c r="BC34964" s="6"/>
    </row>
    <row r="34965" spans="55:55" hidden="1" x14ac:dyDescent="0.2">
      <c r="BC34965" s="6"/>
    </row>
    <row r="34966" spans="55:55" hidden="1" x14ac:dyDescent="0.2">
      <c r="BC34966" s="6"/>
    </row>
    <row r="34967" spans="55:55" hidden="1" x14ac:dyDescent="0.2">
      <c r="BC34967" s="6"/>
    </row>
    <row r="34968" spans="55:55" hidden="1" x14ac:dyDescent="0.2">
      <c r="BC34968" s="6"/>
    </row>
    <row r="34969" spans="55:55" hidden="1" x14ac:dyDescent="0.2">
      <c r="BC34969" s="6"/>
    </row>
    <row r="34970" spans="55:55" hidden="1" x14ac:dyDescent="0.2">
      <c r="BC34970" s="6"/>
    </row>
    <row r="34971" spans="55:55" hidden="1" x14ac:dyDescent="0.2">
      <c r="BC34971" s="6"/>
    </row>
    <row r="34972" spans="55:55" hidden="1" x14ac:dyDescent="0.2">
      <c r="BC34972" s="6"/>
    </row>
    <row r="34973" spans="55:55" hidden="1" x14ac:dyDescent="0.2">
      <c r="BC34973" s="6"/>
    </row>
    <row r="34974" spans="55:55" hidden="1" x14ac:dyDescent="0.2">
      <c r="BC34974" s="6"/>
    </row>
    <row r="34975" spans="55:55" hidden="1" x14ac:dyDescent="0.2">
      <c r="BC34975" s="6"/>
    </row>
    <row r="34976" spans="55:55" hidden="1" x14ac:dyDescent="0.2">
      <c r="BC34976" s="6"/>
    </row>
    <row r="34977" spans="55:55" hidden="1" x14ac:dyDescent="0.2">
      <c r="BC34977" s="6"/>
    </row>
    <row r="34978" spans="55:55" hidden="1" x14ac:dyDescent="0.2">
      <c r="BC34978" s="6"/>
    </row>
    <row r="34979" spans="55:55" hidden="1" x14ac:dyDescent="0.2">
      <c r="BC34979" s="6"/>
    </row>
    <row r="34980" spans="55:55" hidden="1" x14ac:dyDescent="0.2">
      <c r="BC34980" s="6"/>
    </row>
    <row r="34981" spans="55:55" hidden="1" x14ac:dyDescent="0.2">
      <c r="BC34981" s="6"/>
    </row>
    <row r="34982" spans="55:55" hidden="1" x14ac:dyDescent="0.2">
      <c r="BC34982" s="6"/>
    </row>
    <row r="34983" spans="55:55" hidden="1" x14ac:dyDescent="0.2">
      <c r="BC34983" s="6"/>
    </row>
    <row r="34984" spans="55:55" hidden="1" x14ac:dyDescent="0.2">
      <c r="BC34984" s="6"/>
    </row>
    <row r="34985" spans="55:55" hidden="1" x14ac:dyDescent="0.2">
      <c r="BC34985" s="6"/>
    </row>
    <row r="34986" spans="55:55" hidden="1" x14ac:dyDescent="0.2">
      <c r="BC34986" s="6"/>
    </row>
    <row r="34987" spans="55:55" hidden="1" x14ac:dyDescent="0.2">
      <c r="BC34987" s="6"/>
    </row>
    <row r="34988" spans="55:55" hidden="1" x14ac:dyDescent="0.2">
      <c r="BC34988" s="6"/>
    </row>
    <row r="34989" spans="55:55" hidden="1" x14ac:dyDescent="0.2">
      <c r="BC34989" s="6"/>
    </row>
    <row r="34990" spans="55:55" hidden="1" x14ac:dyDescent="0.2">
      <c r="BC34990" s="6"/>
    </row>
    <row r="34991" spans="55:55" hidden="1" x14ac:dyDescent="0.2">
      <c r="BC34991" s="6"/>
    </row>
    <row r="34992" spans="55:55" hidden="1" x14ac:dyDescent="0.2">
      <c r="BC34992" s="6"/>
    </row>
    <row r="34993" spans="55:55" hidden="1" x14ac:dyDescent="0.2">
      <c r="BC34993" s="6"/>
    </row>
    <row r="34994" spans="55:55" hidden="1" x14ac:dyDescent="0.2">
      <c r="BC34994" s="6"/>
    </row>
    <row r="34995" spans="55:55" hidden="1" x14ac:dyDescent="0.2">
      <c r="BC34995" s="6"/>
    </row>
    <row r="34996" spans="55:55" hidden="1" x14ac:dyDescent="0.2">
      <c r="BC34996" s="6"/>
    </row>
    <row r="34997" spans="55:55" hidden="1" x14ac:dyDescent="0.2">
      <c r="BC34997" s="6"/>
    </row>
    <row r="34998" spans="55:55" hidden="1" x14ac:dyDescent="0.2">
      <c r="BC34998" s="6"/>
    </row>
    <row r="34999" spans="55:55" hidden="1" x14ac:dyDescent="0.2">
      <c r="BC34999" s="6"/>
    </row>
    <row r="35000" spans="55:55" hidden="1" x14ac:dyDescent="0.2">
      <c r="BC35000" s="6"/>
    </row>
    <row r="35001" spans="55:55" hidden="1" x14ac:dyDescent="0.2">
      <c r="BC35001" s="6"/>
    </row>
    <row r="35002" spans="55:55" hidden="1" x14ac:dyDescent="0.2">
      <c r="BC35002" s="6"/>
    </row>
    <row r="35003" spans="55:55" hidden="1" x14ac:dyDescent="0.2">
      <c r="BC35003" s="6"/>
    </row>
    <row r="35004" spans="55:55" hidden="1" x14ac:dyDescent="0.2">
      <c r="BC35004" s="6"/>
    </row>
    <row r="35005" spans="55:55" hidden="1" x14ac:dyDescent="0.2">
      <c r="BC35005" s="6"/>
    </row>
    <row r="35006" spans="55:55" hidden="1" x14ac:dyDescent="0.2">
      <c r="BC35006" s="6"/>
    </row>
    <row r="35007" spans="55:55" hidden="1" x14ac:dyDescent="0.2">
      <c r="BC35007" s="6"/>
    </row>
    <row r="35008" spans="55:55" hidden="1" x14ac:dyDescent="0.2">
      <c r="BC35008" s="6"/>
    </row>
    <row r="35009" spans="55:55" hidden="1" x14ac:dyDescent="0.2">
      <c r="BC35009" s="6"/>
    </row>
    <row r="35010" spans="55:55" hidden="1" x14ac:dyDescent="0.2">
      <c r="BC35010" s="6"/>
    </row>
    <row r="35011" spans="55:55" hidden="1" x14ac:dyDescent="0.2">
      <c r="BC35011" s="6"/>
    </row>
    <row r="35012" spans="55:55" hidden="1" x14ac:dyDescent="0.2">
      <c r="BC35012" s="6"/>
    </row>
    <row r="35013" spans="55:55" hidden="1" x14ac:dyDescent="0.2">
      <c r="BC35013" s="6"/>
    </row>
    <row r="35014" spans="55:55" hidden="1" x14ac:dyDescent="0.2">
      <c r="BC35014" s="6"/>
    </row>
    <row r="35015" spans="55:55" hidden="1" x14ac:dyDescent="0.2">
      <c r="BC35015" s="6"/>
    </row>
    <row r="35016" spans="55:55" hidden="1" x14ac:dyDescent="0.2">
      <c r="BC35016" s="6"/>
    </row>
    <row r="35017" spans="55:55" hidden="1" x14ac:dyDescent="0.2">
      <c r="BC35017" s="6"/>
    </row>
    <row r="35018" spans="55:55" hidden="1" x14ac:dyDescent="0.2">
      <c r="BC35018" s="6"/>
    </row>
    <row r="35019" spans="55:55" hidden="1" x14ac:dyDescent="0.2">
      <c r="BC35019" s="6"/>
    </row>
    <row r="35020" spans="55:55" hidden="1" x14ac:dyDescent="0.2">
      <c r="BC35020" s="6"/>
    </row>
    <row r="35021" spans="55:55" hidden="1" x14ac:dyDescent="0.2">
      <c r="BC35021" s="6"/>
    </row>
    <row r="35022" spans="55:55" hidden="1" x14ac:dyDescent="0.2">
      <c r="BC35022" s="6"/>
    </row>
    <row r="35023" spans="55:55" hidden="1" x14ac:dyDescent="0.2">
      <c r="BC35023" s="6"/>
    </row>
    <row r="35024" spans="55:55" hidden="1" x14ac:dyDescent="0.2">
      <c r="BC35024" s="6"/>
    </row>
    <row r="35025" spans="55:55" hidden="1" x14ac:dyDescent="0.2">
      <c r="BC35025" s="6"/>
    </row>
    <row r="35026" spans="55:55" hidden="1" x14ac:dyDescent="0.2">
      <c r="BC35026" s="6"/>
    </row>
    <row r="35027" spans="55:55" hidden="1" x14ac:dyDescent="0.2">
      <c r="BC35027" s="6"/>
    </row>
    <row r="35028" spans="55:55" hidden="1" x14ac:dyDescent="0.2">
      <c r="BC35028" s="6"/>
    </row>
    <row r="35029" spans="55:55" hidden="1" x14ac:dyDescent="0.2">
      <c r="BC35029" s="6"/>
    </row>
    <row r="35030" spans="55:55" hidden="1" x14ac:dyDescent="0.2">
      <c r="BC35030" s="6"/>
    </row>
    <row r="35031" spans="55:55" hidden="1" x14ac:dyDescent="0.2">
      <c r="BC35031" s="6"/>
    </row>
    <row r="35032" spans="55:55" hidden="1" x14ac:dyDescent="0.2">
      <c r="BC35032" s="6"/>
    </row>
    <row r="35033" spans="55:55" hidden="1" x14ac:dyDescent="0.2">
      <c r="BC35033" s="6"/>
    </row>
    <row r="35034" spans="55:55" hidden="1" x14ac:dyDescent="0.2">
      <c r="BC35034" s="6"/>
    </row>
    <row r="35035" spans="55:55" hidden="1" x14ac:dyDescent="0.2">
      <c r="BC35035" s="6"/>
    </row>
    <row r="35036" spans="55:55" hidden="1" x14ac:dyDescent="0.2">
      <c r="BC35036" s="6"/>
    </row>
    <row r="35037" spans="55:55" hidden="1" x14ac:dyDescent="0.2">
      <c r="BC35037" s="6"/>
    </row>
    <row r="35038" spans="55:55" hidden="1" x14ac:dyDescent="0.2">
      <c r="BC35038" s="6"/>
    </row>
    <row r="35039" spans="55:55" hidden="1" x14ac:dyDescent="0.2">
      <c r="BC35039" s="6"/>
    </row>
    <row r="35040" spans="55:55" hidden="1" x14ac:dyDescent="0.2">
      <c r="BC35040" s="6"/>
    </row>
    <row r="35041" spans="55:55" hidden="1" x14ac:dyDescent="0.2">
      <c r="BC35041" s="6"/>
    </row>
    <row r="35042" spans="55:55" hidden="1" x14ac:dyDescent="0.2">
      <c r="BC35042" s="6"/>
    </row>
    <row r="35043" spans="55:55" hidden="1" x14ac:dyDescent="0.2">
      <c r="BC35043" s="6"/>
    </row>
    <row r="35044" spans="55:55" hidden="1" x14ac:dyDescent="0.2">
      <c r="BC35044" s="6"/>
    </row>
    <row r="35045" spans="55:55" hidden="1" x14ac:dyDescent="0.2">
      <c r="BC35045" s="6"/>
    </row>
    <row r="35046" spans="55:55" hidden="1" x14ac:dyDescent="0.2">
      <c r="BC35046" s="6"/>
    </row>
    <row r="35047" spans="55:55" hidden="1" x14ac:dyDescent="0.2">
      <c r="BC35047" s="6"/>
    </row>
    <row r="35048" spans="55:55" hidden="1" x14ac:dyDescent="0.2">
      <c r="BC35048" s="6"/>
    </row>
    <row r="35049" spans="55:55" hidden="1" x14ac:dyDescent="0.2">
      <c r="BC35049" s="6"/>
    </row>
    <row r="35050" spans="55:55" hidden="1" x14ac:dyDescent="0.2">
      <c r="BC35050" s="6"/>
    </row>
    <row r="35051" spans="55:55" hidden="1" x14ac:dyDescent="0.2">
      <c r="BC35051" s="6"/>
    </row>
    <row r="35052" spans="55:55" hidden="1" x14ac:dyDescent="0.2">
      <c r="BC35052" s="6"/>
    </row>
    <row r="35053" spans="55:55" hidden="1" x14ac:dyDescent="0.2">
      <c r="BC35053" s="6"/>
    </row>
    <row r="35054" spans="55:55" hidden="1" x14ac:dyDescent="0.2">
      <c r="BC35054" s="6"/>
    </row>
    <row r="35055" spans="55:55" hidden="1" x14ac:dyDescent="0.2">
      <c r="BC35055" s="6"/>
    </row>
    <row r="35056" spans="55:55" hidden="1" x14ac:dyDescent="0.2">
      <c r="BC35056" s="6"/>
    </row>
    <row r="35057" spans="55:55" hidden="1" x14ac:dyDescent="0.2">
      <c r="BC35057" s="6"/>
    </row>
    <row r="35058" spans="55:55" hidden="1" x14ac:dyDescent="0.2">
      <c r="BC35058" s="6"/>
    </row>
    <row r="35059" spans="55:55" hidden="1" x14ac:dyDescent="0.2">
      <c r="BC35059" s="6"/>
    </row>
    <row r="35060" spans="55:55" hidden="1" x14ac:dyDescent="0.2">
      <c r="BC35060" s="6"/>
    </row>
    <row r="35061" spans="55:55" hidden="1" x14ac:dyDescent="0.2">
      <c r="BC35061" s="6"/>
    </row>
    <row r="35062" spans="55:55" hidden="1" x14ac:dyDescent="0.2">
      <c r="BC35062" s="6"/>
    </row>
    <row r="35063" spans="55:55" hidden="1" x14ac:dyDescent="0.2">
      <c r="BC35063" s="6"/>
    </row>
    <row r="35064" spans="55:55" hidden="1" x14ac:dyDescent="0.2">
      <c r="BC35064" s="6"/>
    </row>
    <row r="35065" spans="55:55" hidden="1" x14ac:dyDescent="0.2">
      <c r="BC35065" s="6"/>
    </row>
    <row r="35066" spans="55:55" hidden="1" x14ac:dyDescent="0.2">
      <c r="BC35066" s="6"/>
    </row>
    <row r="35067" spans="55:55" hidden="1" x14ac:dyDescent="0.2">
      <c r="BC35067" s="6"/>
    </row>
    <row r="35068" spans="55:55" hidden="1" x14ac:dyDescent="0.2">
      <c r="BC35068" s="6"/>
    </row>
    <row r="35069" spans="55:55" hidden="1" x14ac:dyDescent="0.2">
      <c r="BC35069" s="6"/>
    </row>
    <row r="35070" spans="55:55" hidden="1" x14ac:dyDescent="0.2">
      <c r="BC35070" s="6"/>
    </row>
    <row r="35071" spans="55:55" hidden="1" x14ac:dyDescent="0.2">
      <c r="BC35071" s="6"/>
    </row>
    <row r="35072" spans="55:55" hidden="1" x14ac:dyDescent="0.2">
      <c r="BC35072" s="6"/>
    </row>
    <row r="35073" spans="55:55" hidden="1" x14ac:dyDescent="0.2">
      <c r="BC35073" s="6"/>
    </row>
    <row r="35074" spans="55:55" hidden="1" x14ac:dyDescent="0.2">
      <c r="BC35074" s="6"/>
    </row>
    <row r="35075" spans="55:55" hidden="1" x14ac:dyDescent="0.2">
      <c r="BC35075" s="6"/>
    </row>
    <row r="35076" spans="55:55" hidden="1" x14ac:dyDescent="0.2">
      <c r="BC35076" s="6"/>
    </row>
    <row r="35077" spans="55:55" hidden="1" x14ac:dyDescent="0.2">
      <c r="BC35077" s="6"/>
    </row>
    <row r="35078" spans="55:55" hidden="1" x14ac:dyDescent="0.2">
      <c r="BC35078" s="6"/>
    </row>
    <row r="35079" spans="55:55" hidden="1" x14ac:dyDescent="0.2">
      <c r="BC35079" s="6"/>
    </row>
    <row r="35080" spans="55:55" hidden="1" x14ac:dyDescent="0.2">
      <c r="BC35080" s="6"/>
    </row>
    <row r="35081" spans="55:55" hidden="1" x14ac:dyDescent="0.2">
      <c r="BC35081" s="6"/>
    </row>
    <row r="35082" spans="55:55" hidden="1" x14ac:dyDescent="0.2">
      <c r="BC35082" s="6"/>
    </row>
    <row r="35083" spans="55:55" hidden="1" x14ac:dyDescent="0.2">
      <c r="BC35083" s="6"/>
    </row>
    <row r="35084" spans="55:55" hidden="1" x14ac:dyDescent="0.2">
      <c r="BC35084" s="6"/>
    </row>
    <row r="35085" spans="55:55" hidden="1" x14ac:dyDescent="0.2">
      <c r="BC35085" s="6"/>
    </row>
    <row r="35086" spans="55:55" hidden="1" x14ac:dyDescent="0.2">
      <c r="BC35086" s="6"/>
    </row>
    <row r="35087" spans="55:55" hidden="1" x14ac:dyDescent="0.2">
      <c r="BC35087" s="6"/>
    </row>
    <row r="35088" spans="55:55" hidden="1" x14ac:dyDescent="0.2">
      <c r="BC35088" s="6"/>
    </row>
    <row r="35089" spans="55:55" hidden="1" x14ac:dyDescent="0.2">
      <c r="BC35089" s="6"/>
    </row>
    <row r="35090" spans="55:55" hidden="1" x14ac:dyDescent="0.2">
      <c r="BC35090" s="6"/>
    </row>
    <row r="35091" spans="55:55" hidden="1" x14ac:dyDescent="0.2">
      <c r="BC35091" s="6"/>
    </row>
    <row r="35092" spans="55:55" hidden="1" x14ac:dyDescent="0.2">
      <c r="BC35092" s="6"/>
    </row>
    <row r="35093" spans="55:55" hidden="1" x14ac:dyDescent="0.2">
      <c r="BC35093" s="6"/>
    </row>
    <row r="35094" spans="55:55" hidden="1" x14ac:dyDescent="0.2">
      <c r="BC35094" s="6"/>
    </row>
    <row r="35095" spans="55:55" hidden="1" x14ac:dyDescent="0.2">
      <c r="BC35095" s="6"/>
    </row>
    <row r="35096" spans="55:55" hidden="1" x14ac:dyDescent="0.2">
      <c r="BC35096" s="6"/>
    </row>
    <row r="35097" spans="55:55" hidden="1" x14ac:dyDescent="0.2">
      <c r="BC35097" s="6"/>
    </row>
    <row r="35098" spans="55:55" hidden="1" x14ac:dyDescent="0.2">
      <c r="BC35098" s="6"/>
    </row>
    <row r="35099" spans="55:55" hidden="1" x14ac:dyDescent="0.2">
      <c r="BC35099" s="6"/>
    </row>
    <row r="35100" spans="55:55" hidden="1" x14ac:dyDescent="0.2">
      <c r="BC35100" s="6"/>
    </row>
    <row r="35101" spans="55:55" hidden="1" x14ac:dyDescent="0.2">
      <c r="BC35101" s="6"/>
    </row>
    <row r="35102" spans="55:55" hidden="1" x14ac:dyDescent="0.2">
      <c r="BC35102" s="6"/>
    </row>
    <row r="35103" spans="55:55" hidden="1" x14ac:dyDescent="0.2">
      <c r="BC35103" s="6"/>
    </row>
    <row r="35104" spans="55:55" hidden="1" x14ac:dyDescent="0.2">
      <c r="BC35104" s="6"/>
    </row>
    <row r="35105" spans="55:55" hidden="1" x14ac:dyDescent="0.2">
      <c r="BC35105" s="6"/>
    </row>
    <row r="35106" spans="55:55" hidden="1" x14ac:dyDescent="0.2">
      <c r="BC35106" s="6"/>
    </row>
    <row r="35107" spans="55:55" hidden="1" x14ac:dyDescent="0.2">
      <c r="BC35107" s="6"/>
    </row>
    <row r="35108" spans="55:55" hidden="1" x14ac:dyDescent="0.2">
      <c r="BC35108" s="6"/>
    </row>
    <row r="35109" spans="55:55" hidden="1" x14ac:dyDescent="0.2">
      <c r="BC35109" s="6"/>
    </row>
    <row r="35110" spans="55:55" hidden="1" x14ac:dyDescent="0.2">
      <c r="BC35110" s="6"/>
    </row>
    <row r="35111" spans="55:55" hidden="1" x14ac:dyDescent="0.2">
      <c r="BC35111" s="6"/>
    </row>
    <row r="35112" spans="55:55" hidden="1" x14ac:dyDescent="0.2">
      <c r="BC35112" s="6"/>
    </row>
    <row r="35113" spans="55:55" hidden="1" x14ac:dyDescent="0.2">
      <c r="BC35113" s="6"/>
    </row>
    <row r="35114" spans="55:55" hidden="1" x14ac:dyDescent="0.2">
      <c r="BC35114" s="6"/>
    </row>
    <row r="35115" spans="55:55" hidden="1" x14ac:dyDescent="0.2">
      <c r="BC35115" s="6"/>
    </row>
    <row r="35116" spans="55:55" hidden="1" x14ac:dyDescent="0.2">
      <c r="BC35116" s="6"/>
    </row>
    <row r="35117" spans="55:55" hidden="1" x14ac:dyDescent="0.2">
      <c r="BC35117" s="6"/>
    </row>
    <row r="35118" spans="55:55" hidden="1" x14ac:dyDescent="0.2">
      <c r="BC35118" s="6"/>
    </row>
    <row r="35119" spans="55:55" hidden="1" x14ac:dyDescent="0.2">
      <c r="BC35119" s="6"/>
    </row>
    <row r="35120" spans="55:55" hidden="1" x14ac:dyDescent="0.2">
      <c r="BC35120" s="6"/>
    </row>
    <row r="35121" spans="55:55" hidden="1" x14ac:dyDescent="0.2">
      <c r="BC35121" s="6"/>
    </row>
    <row r="35122" spans="55:55" hidden="1" x14ac:dyDescent="0.2">
      <c r="BC35122" s="6"/>
    </row>
    <row r="35123" spans="55:55" hidden="1" x14ac:dyDescent="0.2">
      <c r="BC35123" s="6"/>
    </row>
    <row r="35124" spans="55:55" hidden="1" x14ac:dyDescent="0.2">
      <c r="BC35124" s="6"/>
    </row>
    <row r="35125" spans="55:55" hidden="1" x14ac:dyDescent="0.2">
      <c r="BC35125" s="6"/>
    </row>
    <row r="35126" spans="55:55" hidden="1" x14ac:dyDescent="0.2">
      <c r="BC35126" s="6"/>
    </row>
    <row r="35127" spans="55:55" hidden="1" x14ac:dyDescent="0.2">
      <c r="BC35127" s="6"/>
    </row>
    <row r="35128" spans="55:55" hidden="1" x14ac:dyDescent="0.2">
      <c r="BC35128" s="6"/>
    </row>
    <row r="35129" spans="55:55" hidden="1" x14ac:dyDescent="0.2">
      <c r="BC35129" s="6"/>
    </row>
    <row r="35130" spans="55:55" hidden="1" x14ac:dyDescent="0.2">
      <c r="BC35130" s="6"/>
    </row>
    <row r="35131" spans="55:55" hidden="1" x14ac:dyDescent="0.2">
      <c r="BC35131" s="6"/>
    </row>
    <row r="35132" spans="55:55" hidden="1" x14ac:dyDescent="0.2">
      <c r="BC35132" s="6"/>
    </row>
    <row r="35133" spans="55:55" hidden="1" x14ac:dyDescent="0.2">
      <c r="BC35133" s="6"/>
    </row>
    <row r="35134" spans="55:55" hidden="1" x14ac:dyDescent="0.2">
      <c r="BC35134" s="6"/>
    </row>
    <row r="35135" spans="55:55" hidden="1" x14ac:dyDescent="0.2">
      <c r="BC35135" s="6"/>
    </row>
    <row r="35136" spans="55:55" hidden="1" x14ac:dyDescent="0.2">
      <c r="BC35136" s="6"/>
    </row>
    <row r="35137" spans="55:55" hidden="1" x14ac:dyDescent="0.2">
      <c r="BC35137" s="6"/>
    </row>
    <row r="35138" spans="55:55" hidden="1" x14ac:dyDescent="0.2">
      <c r="BC35138" s="6"/>
    </row>
    <row r="35139" spans="55:55" hidden="1" x14ac:dyDescent="0.2">
      <c r="BC35139" s="6"/>
    </row>
    <row r="35140" spans="55:55" hidden="1" x14ac:dyDescent="0.2">
      <c r="BC35140" s="6"/>
    </row>
    <row r="35141" spans="55:55" hidden="1" x14ac:dyDescent="0.2">
      <c r="BC35141" s="6"/>
    </row>
    <row r="35142" spans="55:55" hidden="1" x14ac:dyDescent="0.2">
      <c r="BC35142" s="6"/>
    </row>
    <row r="35143" spans="55:55" hidden="1" x14ac:dyDescent="0.2">
      <c r="BC35143" s="6"/>
    </row>
    <row r="35144" spans="55:55" hidden="1" x14ac:dyDescent="0.2">
      <c r="BC35144" s="6"/>
    </row>
    <row r="35145" spans="55:55" hidden="1" x14ac:dyDescent="0.2">
      <c r="BC35145" s="6"/>
    </row>
    <row r="35146" spans="55:55" hidden="1" x14ac:dyDescent="0.2">
      <c r="BC35146" s="6"/>
    </row>
    <row r="35147" spans="55:55" hidden="1" x14ac:dyDescent="0.2">
      <c r="BC35147" s="6"/>
    </row>
    <row r="35148" spans="55:55" hidden="1" x14ac:dyDescent="0.2">
      <c r="BC35148" s="6"/>
    </row>
    <row r="35149" spans="55:55" hidden="1" x14ac:dyDescent="0.2">
      <c r="BC35149" s="6"/>
    </row>
    <row r="35150" spans="55:55" hidden="1" x14ac:dyDescent="0.2">
      <c r="BC35150" s="6"/>
    </row>
    <row r="35151" spans="55:55" hidden="1" x14ac:dyDescent="0.2">
      <c r="BC35151" s="6"/>
    </row>
    <row r="35152" spans="55:55" hidden="1" x14ac:dyDescent="0.2">
      <c r="BC35152" s="6"/>
    </row>
    <row r="35153" spans="55:55" hidden="1" x14ac:dyDescent="0.2">
      <c r="BC35153" s="6"/>
    </row>
    <row r="35154" spans="55:55" hidden="1" x14ac:dyDescent="0.2">
      <c r="BC35154" s="6"/>
    </row>
    <row r="35155" spans="55:55" hidden="1" x14ac:dyDescent="0.2">
      <c r="BC35155" s="6"/>
    </row>
    <row r="35156" spans="55:55" hidden="1" x14ac:dyDescent="0.2">
      <c r="BC35156" s="6"/>
    </row>
    <row r="35157" spans="55:55" hidden="1" x14ac:dyDescent="0.2">
      <c r="BC35157" s="6"/>
    </row>
    <row r="35158" spans="55:55" hidden="1" x14ac:dyDescent="0.2">
      <c r="BC35158" s="6"/>
    </row>
    <row r="35159" spans="55:55" hidden="1" x14ac:dyDescent="0.2">
      <c r="BC35159" s="6"/>
    </row>
    <row r="35160" spans="55:55" hidden="1" x14ac:dyDescent="0.2">
      <c r="BC35160" s="6"/>
    </row>
    <row r="35161" spans="55:55" hidden="1" x14ac:dyDescent="0.2">
      <c r="BC35161" s="6"/>
    </row>
    <row r="35162" spans="55:55" hidden="1" x14ac:dyDescent="0.2">
      <c r="BC35162" s="6"/>
    </row>
    <row r="35163" spans="55:55" hidden="1" x14ac:dyDescent="0.2">
      <c r="BC35163" s="6"/>
    </row>
    <row r="35164" spans="55:55" hidden="1" x14ac:dyDescent="0.2">
      <c r="BC35164" s="6"/>
    </row>
    <row r="35165" spans="55:55" hidden="1" x14ac:dyDescent="0.2">
      <c r="BC35165" s="6"/>
    </row>
    <row r="35166" spans="55:55" hidden="1" x14ac:dyDescent="0.2">
      <c r="BC35166" s="6"/>
    </row>
    <row r="35167" spans="55:55" hidden="1" x14ac:dyDescent="0.2">
      <c r="BC35167" s="6"/>
    </row>
    <row r="35168" spans="55:55" hidden="1" x14ac:dyDescent="0.2">
      <c r="BC35168" s="6"/>
    </row>
    <row r="35169" spans="55:55" hidden="1" x14ac:dyDescent="0.2">
      <c r="BC35169" s="6"/>
    </row>
    <row r="35170" spans="55:55" hidden="1" x14ac:dyDescent="0.2">
      <c r="BC35170" s="6"/>
    </row>
    <row r="35171" spans="55:55" hidden="1" x14ac:dyDescent="0.2">
      <c r="BC35171" s="6"/>
    </row>
    <row r="35172" spans="55:55" hidden="1" x14ac:dyDescent="0.2">
      <c r="BC35172" s="6"/>
    </row>
    <row r="35173" spans="55:55" hidden="1" x14ac:dyDescent="0.2">
      <c r="BC35173" s="6"/>
    </row>
    <row r="35174" spans="55:55" hidden="1" x14ac:dyDescent="0.2">
      <c r="BC35174" s="6"/>
    </row>
    <row r="35175" spans="55:55" hidden="1" x14ac:dyDescent="0.2">
      <c r="BC35175" s="6"/>
    </row>
    <row r="35176" spans="55:55" hidden="1" x14ac:dyDescent="0.2">
      <c r="BC35176" s="6"/>
    </row>
    <row r="35177" spans="55:55" hidden="1" x14ac:dyDescent="0.2">
      <c r="BC35177" s="6"/>
    </row>
    <row r="35178" spans="55:55" hidden="1" x14ac:dyDescent="0.2">
      <c r="BC35178" s="6"/>
    </row>
    <row r="35179" spans="55:55" hidden="1" x14ac:dyDescent="0.2">
      <c r="BC35179" s="6"/>
    </row>
    <row r="35180" spans="55:55" hidden="1" x14ac:dyDescent="0.2">
      <c r="BC35180" s="6"/>
    </row>
    <row r="35181" spans="55:55" hidden="1" x14ac:dyDescent="0.2">
      <c r="BC35181" s="6"/>
    </row>
    <row r="35182" spans="55:55" hidden="1" x14ac:dyDescent="0.2">
      <c r="BC35182" s="6"/>
    </row>
    <row r="35183" spans="55:55" hidden="1" x14ac:dyDescent="0.2">
      <c r="BC35183" s="6"/>
    </row>
    <row r="35184" spans="55:55" hidden="1" x14ac:dyDescent="0.2">
      <c r="BC35184" s="6"/>
    </row>
    <row r="35185" spans="55:55" hidden="1" x14ac:dyDescent="0.2">
      <c r="BC35185" s="6"/>
    </row>
    <row r="35186" spans="55:55" hidden="1" x14ac:dyDescent="0.2">
      <c r="BC35186" s="6"/>
    </row>
    <row r="35187" spans="55:55" hidden="1" x14ac:dyDescent="0.2">
      <c r="BC35187" s="6"/>
    </row>
    <row r="35188" spans="55:55" hidden="1" x14ac:dyDescent="0.2">
      <c r="BC35188" s="6"/>
    </row>
    <row r="35189" spans="55:55" hidden="1" x14ac:dyDescent="0.2">
      <c r="BC35189" s="6"/>
    </row>
    <row r="35190" spans="55:55" hidden="1" x14ac:dyDescent="0.2">
      <c r="BC35190" s="6"/>
    </row>
    <row r="35191" spans="55:55" hidden="1" x14ac:dyDescent="0.2">
      <c r="BC35191" s="6"/>
    </row>
    <row r="35192" spans="55:55" hidden="1" x14ac:dyDescent="0.2">
      <c r="BC35192" s="6"/>
    </row>
    <row r="35193" spans="55:55" hidden="1" x14ac:dyDescent="0.2">
      <c r="BC35193" s="6"/>
    </row>
    <row r="35194" spans="55:55" hidden="1" x14ac:dyDescent="0.2">
      <c r="BC35194" s="6"/>
    </row>
    <row r="35195" spans="55:55" hidden="1" x14ac:dyDescent="0.2">
      <c r="BC35195" s="6"/>
    </row>
    <row r="35196" spans="55:55" hidden="1" x14ac:dyDescent="0.2">
      <c r="BC35196" s="6"/>
    </row>
    <row r="35197" spans="55:55" hidden="1" x14ac:dyDescent="0.2">
      <c r="BC35197" s="6"/>
    </row>
    <row r="35198" spans="55:55" hidden="1" x14ac:dyDescent="0.2">
      <c r="BC35198" s="6"/>
    </row>
    <row r="35199" spans="55:55" hidden="1" x14ac:dyDescent="0.2">
      <c r="BC35199" s="6"/>
    </row>
    <row r="35200" spans="55:55" hidden="1" x14ac:dyDescent="0.2">
      <c r="BC35200" s="6"/>
    </row>
    <row r="35201" spans="55:55" hidden="1" x14ac:dyDescent="0.2">
      <c r="BC35201" s="6"/>
    </row>
    <row r="35202" spans="55:55" hidden="1" x14ac:dyDescent="0.2">
      <c r="BC35202" s="6"/>
    </row>
    <row r="35203" spans="55:55" hidden="1" x14ac:dyDescent="0.2">
      <c r="BC35203" s="6"/>
    </row>
    <row r="35204" spans="55:55" hidden="1" x14ac:dyDescent="0.2">
      <c r="BC35204" s="6"/>
    </row>
    <row r="35205" spans="55:55" hidden="1" x14ac:dyDescent="0.2">
      <c r="BC35205" s="6"/>
    </row>
    <row r="35206" spans="55:55" hidden="1" x14ac:dyDescent="0.2">
      <c r="BC35206" s="6"/>
    </row>
    <row r="35207" spans="55:55" hidden="1" x14ac:dyDescent="0.2">
      <c r="BC35207" s="6"/>
    </row>
    <row r="35208" spans="55:55" hidden="1" x14ac:dyDescent="0.2">
      <c r="BC35208" s="6"/>
    </row>
    <row r="35209" spans="55:55" hidden="1" x14ac:dyDescent="0.2">
      <c r="BC35209" s="6"/>
    </row>
    <row r="35210" spans="55:55" hidden="1" x14ac:dyDescent="0.2">
      <c r="BC35210" s="6"/>
    </row>
    <row r="35211" spans="55:55" hidden="1" x14ac:dyDescent="0.2">
      <c r="BC35211" s="6"/>
    </row>
    <row r="35212" spans="55:55" hidden="1" x14ac:dyDescent="0.2">
      <c r="BC35212" s="6"/>
    </row>
    <row r="35213" spans="55:55" hidden="1" x14ac:dyDescent="0.2">
      <c r="BC35213" s="6"/>
    </row>
    <row r="35214" spans="55:55" hidden="1" x14ac:dyDescent="0.2">
      <c r="BC35214" s="6"/>
    </row>
    <row r="35215" spans="55:55" hidden="1" x14ac:dyDescent="0.2">
      <c r="BC35215" s="6"/>
    </row>
    <row r="35216" spans="55:55" hidden="1" x14ac:dyDescent="0.2">
      <c r="BC35216" s="6"/>
    </row>
    <row r="35217" spans="55:55" hidden="1" x14ac:dyDescent="0.2">
      <c r="BC35217" s="6"/>
    </row>
    <row r="35218" spans="55:55" hidden="1" x14ac:dyDescent="0.2">
      <c r="BC35218" s="6"/>
    </row>
    <row r="35219" spans="55:55" hidden="1" x14ac:dyDescent="0.2">
      <c r="BC35219" s="6"/>
    </row>
    <row r="35220" spans="55:55" hidden="1" x14ac:dyDescent="0.2">
      <c r="BC35220" s="6"/>
    </row>
    <row r="35221" spans="55:55" hidden="1" x14ac:dyDescent="0.2">
      <c r="BC35221" s="6"/>
    </row>
    <row r="35222" spans="55:55" hidden="1" x14ac:dyDescent="0.2">
      <c r="BC35222" s="6"/>
    </row>
    <row r="35223" spans="55:55" hidden="1" x14ac:dyDescent="0.2">
      <c r="BC35223" s="6"/>
    </row>
    <row r="35224" spans="55:55" hidden="1" x14ac:dyDescent="0.2">
      <c r="BC35224" s="6"/>
    </row>
    <row r="35225" spans="55:55" hidden="1" x14ac:dyDescent="0.2">
      <c r="BC35225" s="6"/>
    </row>
    <row r="35226" spans="55:55" hidden="1" x14ac:dyDescent="0.2">
      <c r="BC35226" s="6"/>
    </row>
    <row r="35227" spans="55:55" hidden="1" x14ac:dyDescent="0.2">
      <c r="BC35227" s="6"/>
    </row>
    <row r="35228" spans="55:55" hidden="1" x14ac:dyDescent="0.2">
      <c r="BC35228" s="6"/>
    </row>
    <row r="35229" spans="55:55" hidden="1" x14ac:dyDescent="0.2">
      <c r="BC35229" s="6"/>
    </row>
    <row r="35230" spans="55:55" hidden="1" x14ac:dyDescent="0.2">
      <c r="BC35230" s="6"/>
    </row>
    <row r="35231" spans="55:55" hidden="1" x14ac:dyDescent="0.2">
      <c r="BC35231" s="6"/>
    </row>
    <row r="35232" spans="55:55" hidden="1" x14ac:dyDescent="0.2">
      <c r="BC35232" s="6"/>
    </row>
    <row r="35233" spans="55:55" hidden="1" x14ac:dyDescent="0.2">
      <c r="BC35233" s="6"/>
    </row>
    <row r="35234" spans="55:55" hidden="1" x14ac:dyDescent="0.2">
      <c r="BC35234" s="6"/>
    </row>
    <row r="35235" spans="55:55" hidden="1" x14ac:dyDescent="0.2">
      <c r="BC35235" s="6"/>
    </row>
    <row r="35236" spans="55:55" hidden="1" x14ac:dyDescent="0.2">
      <c r="BC35236" s="6"/>
    </row>
    <row r="35237" spans="55:55" hidden="1" x14ac:dyDescent="0.2">
      <c r="BC35237" s="6"/>
    </row>
    <row r="35238" spans="55:55" hidden="1" x14ac:dyDescent="0.2">
      <c r="BC35238" s="6"/>
    </row>
    <row r="35239" spans="55:55" hidden="1" x14ac:dyDescent="0.2">
      <c r="BC35239" s="6"/>
    </row>
    <row r="35240" spans="55:55" hidden="1" x14ac:dyDescent="0.2">
      <c r="BC35240" s="6"/>
    </row>
    <row r="35241" spans="55:55" hidden="1" x14ac:dyDescent="0.2">
      <c r="BC35241" s="6"/>
    </row>
    <row r="35242" spans="55:55" hidden="1" x14ac:dyDescent="0.2">
      <c r="BC35242" s="6"/>
    </row>
    <row r="35243" spans="55:55" hidden="1" x14ac:dyDescent="0.2">
      <c r="BC35243" s="6"/>
    </row>
    <row r="35244" spans="55:55" hidden="1" x14ac:dyDescent="0.2">
      <c r="BC35244" s="6"/>
    </row>
    <row r="35245" spans="55:55" hidden="1" x14ac:dyDescent="0.2">
      <c r="BC35245" s="6"/>
    </row>
    <row r="35246" spans="55:55" hidden="1" x14ac:dyDescent="0.2">
      <c r="BC35246" s="6"/>
    </row>
    <row r="35247" spans="55:55" hidden="1" x14ac:dyDescent="0.2">
      <c r="BC35247" s="6"/>
    </row>
    <row r="35248" spans="55:55" hidden="1" x14ac:dyDescent="0.2">
      <c r="BC35248" s="6"/>
    </row>
    <row r="35249" spans="55:55" hidden="1" x14ac:dyDescent="0.2">
      <c r="BC35249" s="6"/>
    </row>
    <row r="35250" spans="55:55" hidden="1" x14ac:dyDescent="0.2">
      <c r="BC35250" s="6"/>
    </row>
    <row r="35251" spans="55:55" hidden="1" x14ac:dyDescent="0.2">
      <c r="BC35251" s="6"/>
    </row>
    <row r="35252" spans="55:55" hidden="1" x14ac:dyDescent="0.2">
      <c r="BC35252" s="6"/>
    </row>
    <row r="35253" spans="55:55" hidden="1" x14ac:dyDescent="0.2">
      <c r="BC35253" s="6"/>
    </row>
    <row r="35254" spans="55:55" hidden="1" x14ac:dyDescent="0.2">
      <c r="BC35254" s="6"/>
    </row>
    <row r="35255" spans="55:55" hidden="1" x14ac:dyDescent="0.2">
      <c r="BC35255" s="6"/>
    </row>
    <row r="35256" spans="55:55" hidden="1" x14ac:dyDescent="0.2">
      <c r="BC35256" s="6"/>
    </row>
    <row r="35257" spans="55:55" hidden="1" x14ac:dyDescent="0.2">
      <c r="BC35257" s="6"/>
    </row>
    <row r="35258" spans="55:55" hidden="1" x14ac:dyDescent="0.2">
      <c r="BC35258" s="6"/>
    </row>
    <row r="35259" spans="55:55" hidden="1" x14ac:dyDescent="0.2">
      <c r="BC35259" s="6"/>
    </row>
    <row r="35260" spans="55:55" hidden="1" x14ac:dyDescent="0.2">
      <c r="BC35260" s="6"/>
    </row>
    <row r="35261" spans="55:55" hidden="1" x14ac:dyDescent="0.2">
      <c r="BC35261" s="6"/>
    </row>
    <row r="35262" spans="55:55" hidden="1" x14ac:dyDescent="0.2">
      <c r="BC35262" s="6"/>
    </row>
    <row r="35263" spans="55:55" hidden="1" x14ac:dyDescent="0.2">
      <c r="BC35263" s="6"/>
    </row>
    <row r="35264" spans="55:55" hidden="1" x14ac:dyDescent="0.2">
      <c r="BC35264" s="6"/>
    </row>
    <row r="35265" spans="55:55" hidden="1" x14ac:dyDescent="0.2">
      <c r="BC35265" s="6"/>
    </row>
    <row r="35266" spans="55:55" hidden="1" x14ac:dyDescent="0.2">
      <c r="BC35266" s="6"/>
    </row>
    <row r="35267" spans="55:55" hidden="1" x14ac:dyDescent="0.2">
      <c r="BC35267" s="6"/>
    </row>
    <row r="35268" spans="55:55" hidden="1" x14ac:dyDescent="0.2">
      <c r="BC35268" s="6"/>
    </row>
    <row r="35269" spans="55:55" hidden="1" x14ac:dyDescent="0.2">
      <c r="BC35269" s="6"/>
    </row>
    <row r="35270" spans="55:55" hidden="1" x14ac:dyDescent="0.2">
      <c r="BC35270" s="6"/>
    </row>
    <row r="35271" spans="55:55" hidden="1" x14ac:dyDescent="0.2">
      <c r="BC35271" s="6"/>
    </row>
    <row r="35272" spans="55:55" hidden="1" x14ac:dyDescent="0.2">
      <c r="BC35272" s="6"/>
    </row>
    <row r="35273" spans="55:55" hidden="1" x14ac:dyDescent="0.2">
      <c r="BC35273" s="6"/>
    </row>
    <row r="35274" spans="55:55" hidden="1" x14ac:dyDescent="0.2">
      <c r="BC35274" s="6"/>
    </row>
    <row r="35275" spans="55:55" hidden="1" x14ac:dyDescent="0.2">
      <c r="BC35275" s="6"/>
    </row>
    <row r="35276" spans="55:55" hidden="1" x14ac:dyDescent="0.2">
      <c r="BC35276" s="6"/>
    </row>
    <row r="35277" spans="55:55" hidden="1" x14ac:dyDescent="0.2">
      <c r="BC35277" s="6"/>
    </row>
    <row r="35278" spans="55:55" hidden="1" x14ac:dyDescent="0.2">
      <c r="BC35278" s="6"/>
    </row>
    <row r="35279" spans="55:55" hidden="1" x14ac:dyDescent="0.2">
      <c r="BC35279" s="6"/>
    </row>
    <row r="35280" spans="55:55" hidden="1" x14ac:dyDescent="0.2">
      <c r="BC35280" s="6"/>
    </row>
    <row r="35281" spans="55:55" hidden="1" x14ac:dyDescent="0.2">
      <c r="BC35281" s="6"/>
    </row>
    <row r="35282" spans="55:55" hidden="1" x14ac:dyDescent="0.2">
      <c r="BC35282" s="6"/>
    </row>
    <row r="35283" spans="55:55" hidden="1" x14ac:dyDescent="0.2">
      <c r="BC35283" s="6"/>
    </row>
    <row r="35284" spans="55:55" hidden="1" x14ac:dyDescent="0.2">
      <c r="BC35284" s="6"/>
    </row>
    <row r="35285" spans="55:55" hidden="1" x14ac:dyDescent="0.2">
      <c r="BC35285" s="6"/>
    </row>
    <row r="35286" spans="55:55" hidden="1" x14ac:dyDescent="0.2">
      <c r="BC35286" s="6"/>
    </row>
    <row r="35287" spans="55:55" hidden="1" x14ac:dyDescent="0.2">
      <c r="BC35287" s="6"/>
    </row>
    <row r="35288" spans="55:55" hidden="1" x14ac:dyDescent="0.2">
      <c r="BC35288" s="6"/>
    </row>
    <row r="35289" spans="55:55" hidden="1" x14ac:dyDescent="0.2">
      <c r="BC35289" s="6"/>
    </row>
    <row r="35290" spans="55:55" hidden="1" x14ac:dyDescent="0.2">
      <c r="BC35290" s="6"/>
    </row>
    <row r="35291" spans="55:55" hidden="1" x14ac:dyDescent="0.2">
      <c r="BC35291" s="6"/>
    </row>
    <row r="35292" spans="55:55" hidden="1" x14ac:dyDescent="0.2">
      <c r="BC35292" s="6"/>
    </row>
    <row r="35293" spans="55:55" hidden="1" x14ac:dyDescent="0.2">
      <c r="BC35293" s="6"/>
    </row>
    <row r="35294" spans="55:55" hidden="1" x14ac:dyDescent="0.2">
      <c r="BC35294" s="6"/>
    </row>
    <row r="35295" spans="55:55" hidden="1" x14ac:dyDescent="0.2">
      <c r="BC35295" s="6"/>
    </row>
    <row r="35296" spans="55:55" hidden="1" x14ac:dyDescent="0.2">
      <c r="BC35296" s="6"/>
    </row>
    <row r="35297" spans="55:55" hidden="1" x14ac:dyDescent="0.2">
      <c r="BC35297" s="6"/>
    </row>
    <row r="35298" spans="55:55" hidden="1" x14ac:dyDescent="0.2">
      <c r="BC35298" s="6"/>
    </row>
    <row r="35299" spans="55:55" hidden="1" x14ac:dyDescent="0.2">
      <c r="BC35299" s="6"/>
    </row>
    <row r="35300" spans="55:55" hidden="1" x14ac:dyDescent="0.2">
      <c r="BC35300" s="6"/>
    </row>
    <row r="35301" spans="55:55" hidden="1" x14ac:dyDescent="0.2">
      <c r="BC35301" s="6"/>
    </row>
    <row r="35302" spans="55:55" hidden="1" x14ac:dyDescent="0.2">
      <c r="BC35302" s="6"/>
    </row>
    <row r="35303" spans="55:55" hidden="1" x14ac:dyDescent="0.2">
      <c r="BC35303" s="6"/>
    </row>
    <row r="35304" spans="55:55" hidden="1" x14ac:dyDescent="0.2">
      <c r="BC35304" s="6"/>
    </row>
    <row r="35305" spans="55:55" hidden="1" x14ac:dyDescent="0.2">
      <c r="BC35305" s="6"/>
    </row>
    <row r="35306" spans="55:55" hidden="1" x14ac:dyDescent="0.2">
      <c r="BC35306" s="6"/>
    </row>
    <row r="35307" spans="55:55" hidden="1" x14ac:dyDescent="0.2">
      <c r="BC35307" s="6"/>
    </row>
    <row r="35308" spans="55:55" hidden="1" x14ac:dyDescent="0.2">
      <c r="BC35308" s="6"/>
    </row>
    <row r="35309" spans="55:55" hidden="1" x14ac:dyDescent="0.2">
      <c r="BC35309" s="6"/>
    </row>
    <row r="35310" spans="55:55" hidden="1" x14ac:dyDescent="0.2">
      <c r="BC35310" s="6"/>
    </row>
    <row r="35311" spans="55:55" hidden="1" x14ac:dyDescent="0.2">
      <c r="BC35311" s="6"/>
    </row>
    <row r="35312" spans="55:55" hidden="1" x14ac:dyDescent="0.2">
      <c r="BC35312" s="6"/>
    </row>
    <row r="35313" spans="55:55" hidden="1" x14ac:dyDescent="0.2">
      <c r="BC35313" s="6"/>
    </row>
    <row r="35314" spans="55:55" hidden="1" x14ac:dyDescent="0.2">
      <c r="BC35314" s="6"/>
    </row>
    <row r="35315" spans="55:55" hidden="1" x14ac:dyDescent="0.2">
      <c r="BC35315" s="6"/>
    </row>
    <row r="35316" spans="55:55" hidden="1" x14ac:dyDescent="0.2">
      <c r="BC35316" s="6"/>
    </row>
    <row r="35317" spans="55:55" hidden="1" x14ac:dyDescent="0.2">
      <c r="BC35317" s="6"/>
    </row>
    <row r="35318" spans="55:55" hidden="1" x14ac:dyDescent="0.2">
      <c r="BC35318" s="6"/>
    </row>
    <row r="35319" spans="55:55" hidden="1" x14ac:dyDescent="0.2">
      <c r="BC35319" s="6"/>
    </row>
    <row r="35320" spans="55:55" hidden="1" x14ac:dyDescent="0.2">
      <c r="BC35320" s="6"/>
    </row>
    <row r="35321" spans="55:55" hidden="1" x14ac:dyDescent="0.2">
      <c r="BC35321" s="6"/>
    </row>
    <row r="35322" spans="55:55" hidden="1" x14ac:dyDescent="0.2">
      <c r="BC35322" s="6"/>
    </row>
    <row r="35323" spans="55:55" hidden="1" x14ac:dyDescent="0.2">
      <c r="BC35323" s="6"/>
    </row>
    <row r="35324" spans="55:55" hidden="1" x14ac:dyDescent="0.2">
      <c r="BC35324" s="6"/>
    </row>
    <row r="35325" spans="55:55" hidden="1" x14ac:dyDescent="0.2">
      <c r="BC35325" s="6"/>
    </row>
    <row r="35326" spans="55:55" hidden="1" x14ac:dyDescent="0.2">
      <c r="BC35326" s="6"/>
    </row>
    <row r="35327" spans="55:55" hidden="1" x14ac:dyDescent="0.2">
      <c r="BC35327" s="6"/>
    </row>
    <row r="35328" spans="55:55" hidden="1" x14ac:dyDescent="0.2">
      <c r="BC35328" s="6"/>
    </row>
    <row r="35329" spans="55:55" hidden="1" x14ac:dyDescent="0.2">
      <c r="BC35329" s="6"/>
    </row>
    <row r="35330" spans="55:55" hidden="1" x14ac:dyDescent="0.2">
      <c r="BC35330" s="6"/>
    </row>
    <row r="35331" spans="55:55" hidden="1" x14ac:dyDescent="0.2">
      <c r="BC35331" s="6"/>
    </row>
    <row r="35332" spans="55:55" hidden="1" x14ac:dyDescent="0.2">
      <c r="BC35332" s="6"/>
    </row>
    <row r="35333" spans="55:55" hidden="1" x14ac:dyDescent="0.2">
      <c r="BC35333" s="6"/>
    </row>
    <row r="35334" spans="55:55" hidden="1" x14ac:dyDescent="0.2">
      <c r="BC35334" s="6"/>
    </row>
    <row r="35335" spans="55:55" hidden="1" x14ac:dyDescent="0.2">
      <c r="BC35335" s="6"/>
    </row>
    <row r="35336" spans="55:55" hidden="1" x14ac:dyDescent="0.2">
      <c r="BC35336" s="6"/>
    </row>
    <row r="35337" spans="55:55" hidden="1" x14ac:dyDescent="0.2">
      <c r="BC35337" s="6"/>
    </row>
    <row r="35338" spans="55:55" hidden="1" x14ac:dyDescent="0.2">
      <c r="BC35338" s="6"/>
    </row>
    <row r="35339" spans="55:55" hidden="1" x14ac:dyDescent="0.2">
      <c r="BC35339" s="6"/>
    </row>
    <row r="35340" spans="55:55" hidden="1" x14ac:dyDescent="0.2">
      <c r="BC35340" s="6"/>
    </row>
    <row r="35341" spans="55:55" hidden="1" x14ac:dyDescent="0.2">
      <c r="BC35341" s="6"/>
    </row>
    <row r="35342" spans="55:55" hidden="1" x14ac:dyDescent="0.2">
      <c r="BC35342" s="6"/>
    </row>
    <row r="35343" spans="55:55" hidden="1" x14ac:dyDescent="0.2">
      <c r="BC35343" s="6"/>
    </row>
    <row r="35344" spans="55:55" hidden="1" x14ac:dyDescent="0.2">
      <c r="BC35344" s="6"/>
    </row>
    <row r="35345" spans="55:55" hidden="1" x14ac:dyDescent="0.2">
      <c r="BC35345" s="6"/>
    </row>
    <row r="35346" spans="55:55" hidden="1" x14ac:dyDescent="0.2">
      <c r="BC35346" s="6"/>
    </row>
    <row r="35347" spans="55:55" hidden="1" x14ac:dyDescent="0.2">
      <c r="BC35347" s="6"/>
    </row>
    <row r="35348" spans="55:55" hidden="1" x14ac:dyDescent="0.2">
      <c r="BC35348" s="6"/>
    </row>
    <row r="35349" spans="55:55" hidden="1" x14ac:dyDescent="0.2">
      <c r="BC35349" s="6"/>
    </row>
    <row r="35350" spans="55:55" hidden="1" x14ac:dyDescent="0.2">
      <c r="BC35350" s="6"/>
    </row>
    <row r="35351" spans="55:55" hidden="1" x14ac:dyDescent="0.2">
      <c r="BC35351" s="6"/>
    </row>
    <row r="35352" spans="55:55" hidden="1" x14ac:dyDescent="0.2">
      <c r="BC35352" s="6"/>
    </row>
    <row r="35353" spans="55:55" hidden="1" x14ac:dyDescent="0.2">
      <c r="BC35353" s="6"/>
    </row>
    <row r="35354" spans="55:55" hidden="1" x14ac:dyDescent="0.2">
      <c r="BC35354" s="6"/>
    </row>
    <row r="35355" spans="55:55" hidden="1" x14ac:dyDescent="0.2">
      <c r="BC35355" s="6"/>
    </row>
    <row r="35356" spans="55:55" hidden="1" x14ac:dyDescent="0.2">
      <c r="BC35356" s="6"/>
    </row>
    <row r="35357" spans="55:55" hidden="1" x14ac:dyDescent="0.2">
      <c r="BC35357" s="6"/>
    </row>
    <row r="35358" spans="55:55" hidden="1" x14ac:dyDescent="0.2">
      <c r="BC35358" s="6"/>
    </row>
    <row r="35359" spans="55:55" hidden="1" x14ac:dyDescent="0.2">
      <c r="BC35359" s="6"/>
    </row>
    <row r="35360" spans="55:55" hidden="1" x14ac:dyDescent="0.2">
      <c r="BC35360" s="6"/>
    </row>
    <row r="35361" spans="55:55" hidden="1" x14ac:dyDescent="0.2">
      <c r="BC35361" s="6"/>
    </row>
    <row r="35362" spans="55:55" hidden="1" x14ac:dyDescent="0.2">
      <c r="BC35362" s="6"/>
    </row>
    <row r="35363" spans="55:55" hidden="1" x14ac:dyDescent="0.2">
      <c r="BC35363" s="6"/>
    </row>
    <row r="35364" spans="55:55" hidden="1" x14ac:dyDescent="0.2">
      <c r="BC35364" s="6"/>
    </row>
    <row r="35365" spans="55:55" hidden="1" x14ac:dyDescent="0.2">
      <c r="BC35365" s="6"/>
    </row>
    <row r="35366" spans="55:55" hidden="1" x14ac:dyDescent="0.2">
      <c r="BC35366" s="6"/>
    </row>
    <row r="35367" spans="55:55" hidden="1" x14ac:dyDescent="0.2">
      <c r="BC35367" s="6"/>
    </row>
    <row r="35368" spans="55:55" hidden="1" x14ac:dyDescent="0.2">
      <c r="BC35368" s="6"/>
    </row>
    <row r="35369" spans="55:55" hidden="1" x14ac:dyDescent="0.2">
      <c r="BC35369" s="6"/>
    </row>
    <row r="35370" spans="55:55" hidden="1" x14ac:dyDescent="0.2">
      <c r="BC35370" s="6"/>
    </row>
    <row r="35371" spans="55:55" hidden="1" x14ac:dyDescent="0.2">
      <c r="BC35371" s="6"/>
    </row>
    <row r="35372" spans="55:55" hidden="1" x14ac:dyDescent="0.2">
      <c r="BC35372" s="6"/>
    </row>
    <row r="35373" spans="55:55" hidden="1" x14ac:dyDescent="0.2">
      <c r="BC35373" s="6"/>
    </row>
    <row r="35374" spans="55:55" hidden="1" x14ac:dyDescent="0.2">
      <c r="BC35374" s="6"/>
    </row>
    <row r="35375" spans="55:55" hidden="1" x14ac:dyDescent="0.2">
      <c r="BC35375" s="6"/>
    </row>
    <row r="35376" spans="55:55" hidden="1" x14ac:dyDescent="0.2">
      <c r="BC35376" s="6"/>
    </row>
    <row r="35377" spans="55:55" hidden="1" x14ac:dyDescent="0.2">
      <c r="BC35377" s="6"/>
    </row>
    <row r="35378" spans="55:55" hidden="1" x14ac:dyDescent="0.2">
      <c r="BC35378" s="6"/>
    </row>
    <row r="35379" spans="55:55" hidden="1" x14ac:dyDescent="0.2">
      <c r="BC35379" s="6"/>
    </row>
    <row r="35380" spans="55:55" hidden="1" x14ac:dyDescent="0.2">
      <c r="BC35380" s="6"/>
    </row>
    <row r="35381" spans="55:55" hidden="1" x14ac:dyDescent="0.2">
      <c r="BC35381" s="6"/>
    </row>
    <row r="35382" spans="55:55" hidden="1" x14ac:dyDescent="0.2">
      <c r="BC35382" s="6"/>
    </row>
    <row r="35383" spans="55:55" hidden="1" x14ac:dyDescent="0.2">
      <c r="BC35383" s="6"/>
    </row>
    <row r="35384" spans="55:55" hidden="1" x14ac:dyDescent="0.2">
      <c r="BC35384" s="6"/>
    </row>
    <row r="35385" spans="55:55" hidden="1" x14ac:dyDescent="0.2">
      <c r="BC35385" s="6"/>
    </row>
    <row r="35386" spans="55:55" hidden="1" x14ac:dyDescent="0.2">
      <c r="BC35386" s="6"/>
    </row>
    <row r="35387" spans="55:55" hidden="1" x14ac:dyDescent="0.2">
      <c r="BC35387" s="6"/>
    </row>
    <row r="35388" spans="55:55" hidden="1" x14ac:dyDescent="0.2">
      <c r="BC35388" s="6"/>
    </row>
    <row r="35389" spans="55:55" hidden="1" x14ac:dyDescent="0.2">
      <c r="BC35389" s="6"/>
    </row>
    <row r="35390" spans="55:55" hidden="1" x14ac:dyDescent="0.2">
      <c r="BC35390" s="6"/>
    </row>
    <row r="35391" spans="55:55" hidden="1" x14ac:dyDescent="0.2">
      <c r="BC35391" s="6"/>
    </row>
    <row r="35392" spans="55:55" hidden="1" x14ac:dyDescent="0.2">
      <c r="BC35392" s="6"/>
    </row>
    <row r="35393" spans="55:55" hidden="1" x14ac:dyDescent="0.2">
      <c r="BC35393" s="6"/>
    </row>
    <row r="35394" spans="55:55" hidden="1" x14ac:dyDescent="0.2">
      <c r="BC35394" s="6"/>
    </row>
    <row r="35395" spans="55:55" hidden="1" x14ac:dyDescent="0.2">
      <c r="BC35395" s="6"/>
    </row>
    <row r="35396" spans="55:55" hidden="1" x14ac:dyDescent="0.2">
      <c r="BC35396" s="6"/>
    </row>
    <row r="35397" spans="55:55" hidden="1" x14ac:dyDescent="0.2">
      <c r="BC35397" s="6"/>
    </row>
    <row r="35398" spans="55:55" hidden="1" x14ac:dyDescent="0.2">
      <c r="BC35398" s="6"/>
    </row>
    <row r="35399" spans="55:55" hidden="1" x14ac:dyDescent="0.2">
      <c r="BC35399" s="6"/>
    </row>
    <row r="35400" spans="55:55" hidden="1" x14ac:dyDescent="0.2">
      <c r="BC35400" s="6"/>
    </row>
    <row r="35401" spans="55:55" hidden="1" x14ac:dyDescent="0.2">
      <c r="BC35401" s="6"/>
    </row>
    <row r="35402" spans="55:55" hidden="1" x14ac:dyDescent="0.2">
      <c r="BC35402" s="6"/>
    </row>
    <row r="35403" spans="55:55" hidden="1" x14ac:dyDescent="0.2">
      <c r="BC35403" s="6"/>
    </row>
    <row r="35404" spans="55:55" hidden="1" x14ac:dyDescent="0.2">
      <c r="BC35404" s="6"/>
    </row>
    <row r="35405" spans="55:55" hidden="1" x14ac:dyDescent="0.2">
      <c r="BC35405" s="6"/>
    </row>
    <row r="35406" spans="55:55" hidden="1" x14ac:dyDescent="0.2">
      <c r="BC35406" s="6"/>
    </row>
    <row r="35407" spans="55:55" hidden="1" x14ac:dyDescent="0.2">
      <c r="BC35407" s="6"/>
    </row>
    <row r="35408" spans="55:55" hidden="1" x14ac:dyDescent="0.2">
      <c r="BC35408" s="6"/>
    </row>
    <row r="35409" spans="55:55" hidden="1" x14ac:dyDescent="0.2">
      <c r="BC35409" s="6"/>
    </row>
    <row r="35410" spans="55:55" hidden="1" x14ac:dyDescent="0.2">
      <c r="BC35410" s="6"/>
    </row>
    <row r="35411" spans="55:55" hidden="1" x14ac:dyDescent="0.2">
      <c r="BC35411" s="6"/>
    </row>
    <row r="35412" spans="55:55" hidden="1" x14ac:dyDescent="0.2">
      <c r="BC35412" s="6"/>
    </row>
    <row r="35413" spans="55:55" hidden="1" x14ac:dyDescent="0.2">
      <c r="BC35413" s="6"/>
    </row>
    <row r="35414" spans="55:55" hidden="1" x14ac:dyDescent="0.2">
      <c r="BC35414" s="6"/>
    </row>
    <row r="35415" spans="55:55" hidden="1" x14ac:dyDescent="0.2">
      <c r="BC35415" s="6"/>
    </row>
    <row r="35416" spans="55:55" hidden="1" x14ac:dyDescent="0.2">
      <c r="BC35416" s="6"/>
    </row>
    <row r="35417" spans="55:55" hidden="1" x14ac:dyDescent="0.2">
      <c r="BC35417" s="6"/>
    </row>
    <row r="35418" spans="55:55" hidden="1" x14ac:dyDescent="0.2">
      <c r="BC35418" s="6"/>
    </row>
    <row r="35419" spans="55:55" hidden="1" x14ac:dyDescent="0.2">
      <c r="BC35419" s="6"/>
    </row>
    <row r="35420" spans="55:55" hidden="1" x14ac:dyDescent="0.2">
      <c r="BC35420" s="6"/>
    </row>
    <row r="35421" spans="55:55" hidden="1" x14ac:dyDescent="0.2">
      <c r="BC35421" s="6"/>
    </row>
    <row r="35422" spans="55:55" hidden="1" x14ac:dyDescent="0.2">
      <c r="BC35422" s="6"/>
    </row>
    <row r="35423" spans="55:55" hidden="1" x14ac:dyDescent="0.2">
      <c r="BC35423" s="6"/>
    </row>
    <row r="35424" spans="55:55" hidden="1" x14ac:dyDescent="0.2">
      <c r="BC35424" s="6"/>
    </row>
    <row r="35425" spans="55:55" hidden="1" x14ac:dyDescent="0.2">
      <c r="BC35425" s="6"/>
    </row>
    <row r="35426" spans="55:55" hidden="1" x14ac:dyDescent="0.2">
      <c r="BC35426" s="6"/>
    </row>
    <row r="35427" spans="55:55" hidden="1" x14ac:dyDescent="0.2">
      <c r="BC35427" s="6"/>
    </row>
    <row r="35428" spans="55:55" hidden="1" x14ac:dyDescent="0.2">
      <c r="BC35428" s="6"/>
    </row>
    <row r="35429" spans="55:55" hidden="1" x14ac:dyDescent="0.2">
      <c r="BC35429" s="6"/>
    </row>
    <row r="35430" spans="55:55" hidden="1" x14ac:dyDescent="0.2">
      <c r="BC35430" s="6"/>
    </row>
    <row r="35431" spans="55:55" hidden="1" x14ac:dyDescent="0.2">
      <c r="BC35431" s="6"/>
    </row>
    <row r="35432" spans="55:55" hidden="1" x14ac:dyDescent="0.2">
      <c r="BC35432" s="6"/>
    </row>
    <row r="35433" spans="55:55" hidden="1" x14ac:dyDescent="0.2">
      <c r="BC35433" s="6"/>
    </row>
    <row r="35434" spans="55:55" hidden="1" x14ac:dyDescent="0.2">
      <c r="BC35434" s="6"/>
    </row>
    <row r="35435" spans="55:55" hidden="1" x14ac:dyDescent="0.2">
      <c r="BC35435" s="6"/>
    </row>
    <row r="35436" spans="55:55" hidden="1" x14ac:dyDescent="0.2">
      <c r="BC35436" s="6"/>
    </row>
    <row r="35437" spans="55:55" hidden="1" x14ac:dyDescent="0.2">
      <c r="BC35437" s="6"/>
    </row>
    <row r="35438" spans="55:55" hidden="1" x14ac:dyDescent="0.2">
      <c r="BC35438" s="6"/>
    </row>
    <row r="35439" spans="55:55" hidden="1" x14ac:dyDescent="0.2">
      <c r="BC35439" s="6"/>
    </row>
    <row r="35440" spans="55:55" hidden="1" x14ac:dyDescent="0.2">
      <c r="BC35440" s="6"/>
    </row>
    <row r="35441" spans="55:55" hidden="1" x14ac:dyDescent="0.2">
      <c r="BC35441" s="6"/>
    </row>
    <row r="35442" spans="55:55" hidden="1" x14ac:dyDescent="0.2">
      <c r="BC35442" s="6"/>
    </row>
    <row r="35443" spans="55:55" hidden="1" x14ac:dyDescent="0.2">
      <c r="BC35443" s="6"/>
    </row>
    <row r="35444" spans="55:55" hidden="1" x14ac:dyDescent="0.2">
      <c r="BC35444" s="6"/>
    </row>
    <row r="35445" spans="55:55" hidden="1" x14ac:dyDescent="0.2">
      <c r="BC35445" s="6"/>
    </row>
    <row r="35446" spans="55:55" hidden="1" x14ac:dyDescent="0.2">
      <c r="BC35446" s="6"/>
    </row>
    <row r="35447" spans="55:55" hidden="1" x14ac:dyDescent="0.2">
      <c r="BC35447" s="6"/>
    </row>
    <row r="35448" spans="55:55" hidden="1" x14ac:dyDescent="0.2">
      <c r="BC35448" s="6"/>
    </row>
    <row r="35449" spans="55:55" hidden="1" x14ac:dyDescent="0.2">
      <c r="BC35449" s="6"/>
    </row>
    <row r="35450" spans="55:55" hidden="1" x14ac:dyDescent="0.2">
      <c r="BC35450" s="6"/>
    </row>
    <row r="35451" spans="55:55" hidden="1" x14ac:dyDescent="0.2">
      <c r="BC35451" s="6"/>
    </row>
    <row r="35452" spans="55:55" hidden="1" x14ac:dyDescent="0.2">
      <c r="BC35452" s="6"/>
    </row>
    <row r="35453" spans="55:55" hidden="1" x14ac:dyDescent="0.2">
      <c r="BC35453" s="6"/>
    </row>
    <row r="35454" spans="55:55" hidden="1" x14ac:dyDescent="0.2">
      <c r="BC35454" s="6"/>
    </row>
    <row r="35455" spans="55:55" hidden="1" x14ac:dyDescent="0.2">
      <c r="BC35455" s="6"/>
    </row>
    <row r="35456" spans="55:55" hidden="1" x14ac:dyDescent="0.2">
      <c r="BC35456" s="6"/>
    </row>
    <row r="35457" spans="55:55" hidden="1" x14ac:dyDescent="0.2">
      <c r="BC35457" s="6"/>
    </row>
    <row r="35458" spans="55:55" hidden="1" x14ac:dyDescent="0.2">
      <c r="BC35458" s="6"/>
    </row>
    <row r="35459" spans="55:55" hidden="1" x14ac:dyDescent="0.2">
      <c r="BC35459" s="6"/>
    </row>
    <row r="35460" spans="55:55" hidden="1" x14ac:dyDescent="0.2">
      <c r="BC35460" s="6"/>
    </row>
    <row r="35461" spans="55:55" hidden="1" x14ac:dyDescent="0.2">
      <c r="BC35461" s="6"/>
    </row>
    <row r="35462" spans="55:55" hidden="1" x14ac:dyDescent="0.2">
      <c r="BC35462" s="6"/>
    </row>
    <row r="35463" spans="55:55" hidden="1" x14ac:dyDescent="0.2">
      <c r="BC35463" s="6"/>
    </row>
    <row r="35464" spans="55:55" hidden="1" x14ac:dyDescent="0.2">
      <c r="BC35464" s="6"/>
    </row>
    <row r="35465" spans="55:55" hidden="1" x14ac:dyDescent="0.2">
      <c r="BC35465" s="6"/>
    </row>
    <row r="35466" spans="55:55" hidden="1" x14ac:dyDescent="0.2">
      <c r="BC35466" s="6"/>
    </row>
    <row r="35467" spans="55:55" hidden="1" x14ac:dyDescent="0.2">
      <c r="BC35467" s="6"/>
    </row>
    <row r="35468" spans="55:55" hidden="1" x14ac:dyDescent="0.2">
      <c r="BC35468" s="6"/>
    </row>
    <row r="35469" spans="55:55" hidden="1" x14ac:dyDescent="0.2">
      <c r="BC35469" s="6"/>
    </row>
    <row r="35470" spans="55:55" hidden="1" x14ac:dyDescent="0.2">
      <c r="BC35470" s="6"/>
    </row>
    <row r="35471" spans="55:55" hidden="1" x14ac:dyDescent="0.2">
      <c r="BC35471" s="6"/>
    </row>
    <row r="35472" spans="55:55" hidden="1" x14ac:dyDescent="0.2">
      <c r="BC35472" s="6"/>
    </row>
    <row r="35473" spans="55:55" hidden="1" x14ac:dyDescent="0.2">
      <c r="BC35473" s="6"/>
    </row>
    <row r="35474" spans="55:55" hidden="1" x14ac:dyDescent="0.2">
      <c r="BC35474" s="6"/>
    </row>
    <row r="35475" spans="55:55" hidden="1" x14ac:dyDescent="0.2">
      <c r="BC35475" s="6"/>
    </row>
    <row r="35476" spans="55:55" hidden="1" x14ac:dyDescent="0.2">
      <c r="BC35476" s="6"/>
    </row>
    <row r="35477" spans="55:55" hidden="1" x14ac:dyDescent="0.2">
      <c r="BC35477" s="6"/>
    </row>
    <row r="35478" spans="55:55" hidden="1" x14ac:dyDescent="0.2">
      <c r="BC35478" s="6"/>
    </row>
    <row r="35479" spans="55:55" hidden="1" x14ac:dyDescent="0.2">
      <c r="BC35479" s="6"/>
    </row>
    <row r="35480" spans="55:55" hidden="1" x14ac:dyDescent="0.2">
      <c r="BC35480" s="6"/>
    </row>
    <row r="35481" spans="55:55" hidden="1" x14ac:dyDescent="0.2">
      <c r="BC35481" s="6"/>
    </row>
    <row r="35482" spans="55:55" hidden="1" x14ac:dyDescent="0.2">
      <c r="BC35482" s="6"/>
    </row>
    <row r="35483" spans="55:55" hidden="1" x14ac:dyDescent="0.2">
      <c r="BC35483" s="6"/>
    </row>
    <row r="35484" spans="55:55" hidden="1" x14ac:dyDescent="0.2">
      <c r="BC35484" s="6"/>
    </row>
    <row r="35485" spans="55:55" hidden="1" x14ac:dyDescent="0.2">
      <c r="BC35485" s="6"/>
    </row>
    <row r="35486" spans="55:55" hidden="1" x14ac:dyDescent="0.2">
      <c r="BC35486" s="6"/>
    </row>
    <row r="35487" spans="55:55" hidden="1" x14ac:dyDescent="0.2">
      <c r="BC35487" s="6"/>
    </row>
    <row r="35488" spans="55:55" hidden="1" x14ac:dyDescent="0.2">
      <c r="BC35488" s="6"/>
    </row>
    <row r="35489" spans="55:55" hidden="1" x14ac:dyDescent="0.2">
      <c r="BC35489" s="6"/>
    </row>
    <row r="35490" spans="55:55" hidden="1" x14ac:dyDescent="0.2">
      <c r="BC35490" s="6"/>
    </row>
    <row r="35491" spans="55:55" hidden="1" x14ac:dyDescent="0.2">
      <c r="BC35491" s="6"/>
    </row>
    <row r="35492" spans="55:55" hidden="1" x14ac:dyDescent="0.2">
      <c r="BC35492" s="6"/>
    </row>
    <row r="35493" spans="55:55" hidden="1" x14ac:dyDescent="0.2">
      <c r="BC35493" s="6"/>
    </row>
    <row r="35494" spans="55:55" hidden="1" x14ac:dyDescent="0.2">
      <c r="BC35494" s="6"/>
    </row>
    <row r="35495" spans="55:55" hidden="1" x14ac:dyDescent="0.2">
      <c r="BC35495" s="6"/>
    </row>
    <row r="35496" spans="55:55" hidden="1" x14ac:dyDescent="0.2">
      <c r="BC35496" s="6"/>
    </row>
    <row r="35497" spans="55:55" hidden="1" x14ac:dyDescent="0.2">
      <c r="BC35497" s="6"/>
    </row>
    <row r="35498" spans="55:55" hidden="1" x14ac:dyDescent="0.2">
      <c r="BC35498" s="6"/>
    </row>
    <row r="35499" spans="55:55" hidden="1" x14ac:dyDescent="0.2">
      <c r="BC35499" s="6"/>
    </row>
    <row r="35500" spans="55:55" hidden="1" x14ac:dyDescent="0.2">
      <c r="BC35500" s="6"/>
    </row>
    <row r="35501" spans="55:55" hidden="1" x14ac:dyDescent="0.2">
      <c r="BC35501" s="6"/>
    </row>
    <row r="35502" spans="55:55" hidden="1" x14ac:dyDescent="0.2">
      <c r="BC35502" s="6"/>
    </row>
    <row r="35503" spans="55:55" hidden="1" x14ac:dyDescent="0.2">
      <c r="BC35503" s="6"/>
    </row>
    <row r="35504" spans="55:55" hidden="1" x14ac:dyDescent="0.2">
      <c r="BC35504" s="6"/>
    </row>
    <row r="35505" spans="55:55" hidden="1" x14ac:dyDescent="0.2">
      <c r="BC35505" s="6"/>
    </row>
    <row r="35506" spans="55:55" hidden="1" x14ac:dyDescent="0.2">
      <c r="BC35506" s="6"/>
    </row>
    <row r="35507" spans="55:55" hidden="1" x14ac:dyDescent="0.2">
      <c r="BC35507" s="6"/>
    </row>
    <row r="35508" spans="55:55" hidden="1" x14ac:dyDescent="0.2">
      <c r="BC35508" s="6"/>
    </row>
    <row r="35509" spans="55:55" hidden="1" x14ac:dyDescent="0.2">
      <c r="BC35509" s="6"/>
    </row>
    <row r="35510" spans="55:55" hidden="1" x14ac:dyDescent="0.2">
      <c r="BC35510" s="6"/>
    </row>
    <row r="35511" spans="55:55" hidden="1" x14ac:dyDescent="0.2">
      <c r="BC35511" s="6"/>
    </row>
    <row r="35512" spans="55:55" hidden="1" x14ac:dyDescent="0.2">
      <c r="BC35512" s="6"/>
    </row>
    <row r="35513" spans="55:55" hidden="1" x14ac:dyDescent="0.2">
      <c r="BC35513" s="6"/>
    </row>
    <row r="35514" spans="55:55" hidden="1" x14ac:dyDescent="0.2">
      <c r="BC35514" s="6"/>
    </row>
    <row r="35515" spans="55:55" hidden="1" x14ac:dyDescent="0.2">
      <c r="BC35515" s="6"/>
    </row>
    <row r="35516" spans="55:55" hidden="1" x14ac:dyDescent="0.2">
      <c r="BC35516" s="6"/>
    </row>
    <row r="35517" spans="55:55" hidden="1" x14ac:dyDescent="0.2">
      <c r="BC35517" s="6"/>
    </row>
    <row r="35518" spans="55:55" hidden="1" x14ac:dyDescent="0.2">
      <c r="BC35518" s="6"/>
    </row>
    <row r="35519" spans="55:55" hidden="1" x14ac:dyDescent="0.2">
      <c r="BC35519" s="6"/>
    </row>
    <row r="35520" spans="55:55" hidden="1" x14ac:dyDescent="0.2">
      <c r="BC35520" s="6"/>
    </row>
    <row r="35521" spans="55:55" hidden="1" x14ac:dyDescent="0.2">
      <c r="BC35521" s="6"/>
    </row>
    <row r="35522" spans="55:55" hidden="1" x14ac:dyDescent="0.2">
      <c r="BC35522" s="6"/>
    </row>
    <row r="35523" spans="55:55" hidden="1" x14ac:dyDescent="0.2">
      <c r="BC35523" s="6"/>
    </row>
    <row r="35524" spans="55:55" hidden="1" x14ac:dyDescent="0.2">
      <c r="BC35524" s="6"/>
    </row>
    <row r="35525" spans="55:55" hidden="1" x14ac:dyDescent="0.2">
      <c r="BC35525" s="6"/>
    </row>
    <row r="35526" spans="55:55" hidden="1" x14ac:dyDescent="0.2">
      <c r="BC35526" s="6"/>
    </row>
    <row r="35527" spans="55:55" hidden="1" x14ac:dyDescent="0.2">
      <c r="BC35527" s="6"/>
    </row>
    <row r="35528" spans="55:55" hidden="1" x14ac:dyDescent="0.2">
      <c r="BC35528" s="6"/>
    </row>
    <row r="35529" spans="55:55" hidden="1" x14ac:dyDescent="0.2">
      <c r="BC35529" s="6"/>
    </row>
    <row r="35530" spans="55:55" hidden="1" x14ac:dyDescent="0.2">
      <c r="BC35530" s="6"/>
    </row>
    <row r="35531" spans="55:55" hidden="1" x14ac:dyDescent="0.2">
      <c r="BC35531" s="6"/>
    </row>
    <row r="35532" spans="55:55" hidden="1" x14ac:dyDescent="0.2">
      <c r="BC35532" s="6"/>
    </row>
    <row r="35533" spans="55:55" hidden="1" x14ac:dyDescent="0.2">
      <c r="BC35533" s="6"/>
    </row>
    <row r="35534" spans="55:55" hidden="1" x14ac:dyDescent="0.2">
      <c r="BC35534" s="6"/>
    </row>
    <row r="35535" spans="55:55" hidden="1" x14ac:dyDescent="0.2">
      <c r="BC35535" s="6"/>
    </row>
    <row r="35536" spans="55:55" hidden="1" x14ac:dyDescent="0.2">
      <c r="BC35536" s="6"/>
    </row>
    <row r="35537" spans="55:55" hidden="1" x14ac:dyDescent="0.2">
      <c r="BC35537" s="6"/>
    </row>
    <row r="35538" spans="55:55" hidden="1" x14ac:dyDescent="0.2">
      <c r="BC35538" s="6"/>
    </row>
    <row r="35539" spans="55:55" hidden="1" x14ac:dyDescent="0.2">
      <c r="BC35539" s="6"/>
    </row>
    <row r="35540" spans="55:55" hidden="1" x14ac:dyDescent="0.2">
      <c r="BC35540" s="6"/>
    </row>
    <row r="35541" spans="55:55" hidden="1" x14ac:dyDescent="0.2">
      <c r="BC35541" s="6"/>
    </row>
    <row r="35542" spans="55:55" hidden="1" x14ac:dyDescent="0.2">
      <c r="BC35542" s="6"/>
    </row>
    <row r="35543" spans="55:55" hidden="1" x14ac:dyDescent="0.2">
      <c r="BC35543" s="6"/>
    </row>
    <row r="35544" spans="55:55" hidden="1" x14ac:dyDescent="0.2">
      <c r="BC35544" s="6"/>
    </row>
    <row r="35545" spans="55:55" hidden="1" x14ac:dyDescent="0.2">
      <c r="BC35545" s="6"/>
    </row>
    <row r="35546" spans="55:55" hidden="1" x14ac:dyDescent="0.2">
      <c r="BC35546" s="6"/>
    </row>
    <row r="35547" spans="55:55" hidden="1" x14ac:dyDescent="0.2">
      <c r="BC35547" s="6"/>
    </row>
    <row r="35548" spans="55:55" hidden="1" x14ac:dyDescent="0.2">
      <c r="BC35548" s="6"/>
    </row>
    <row r="35549" spans="55:55" hidden="1" x14ac:dyDescent="0.2">
      <c r="BC35549" s="6"/>
    </row>
    <row r="35550" spans="55:55" hidden="1" x14ac:dyDescent="0.2">
      <c r="BC35550" s="6"/>
    </row>
    <row r="35551" spans="55:55" hidden="1" x14ac:dyDescent="0.2">
      <c r="BC35551" s="6"/>
    </row>
    <row r="35552" spans="55:55" hidden="1" x14ac:dyDescent="0.2">
      <c r="BC35552" s="6"/>
    </row>
    <row r="35553" spans="55:55" hidden="1" x14ac:dyDescent="0.2">
      <c r="BC35553" s="6"/>
    </row>
    <row r="35554" spans="55:55" hidden="1" x14ac:dyDescent="0.2">
      <c r="BC35554" s="6"/>
    </row>
    <row r="35555" spans="55:55" hidden="1" x14ac:dyDescent="0.2">
      <c r="BC35555" s="6"/>
    </row>
    <row r="35556" spans="55:55" hidden="1" x14ac:dyDescent="0.2">
      <c r="BC35556" s="6"/>
    </row>
    <row r="35557" spans="55:55" hidden="1" x14ac:dyDescent="0.2">
      <c r="BC35557" s="6"/>
    </row>
    <row r="35558" spans="55:55" hidden="1" x14ac:dyDescent="0.2">
      <c r="BC35558" s="6"/>
    </row>
    <row r="35559" spans="55:55" hidden="1" x14ac:dyDescent="0.2">
      <c r="BC35559" s="6"/>
    </row>
    <row r="35560" spans="55:55" hidden="1" x14ac:dyDescent="0.2">
      <c r="BC35560" s="6"/>
    </row>
    <row r="35561" spans="55:55" hidden="1" x14ac:dyDescent="0.2">
      <c r="BC35561" s="6"/>
    </row>
    <row r="35562" spans="55:55" hidden="1" x14ac:dyDescent="0.2">
      <c r="BC35562" s="6"/>
    </row>
    <row r="35563" spans="55:55" hidden="1" x14ac:dyDescent="0.2">
      <c r="BC35563" s="6"/>
    </row>
    <row r="35564" spans="55:55" hidden="1" x14ac:dyDescent="0.2">
      <c r="BC35564" s="6"/>
    </row>
    <row r="35565" spans="55:55" hidden="1" x14ac:dyDescent="0.2">
      <c r="BC35565" s="6"/>
    </row>
    <row r="35566" spans="55:55" hidden="1" x14ac:dyDescent="0.2">
      <c r="BC35566" s="6"/>
    </row>
    <row r="35567" spans="55:55" hidden="1" x14ac:dyDescent="0.2">
      <c r="BC35567" s="6"/>
    </row>
    <row r="35568" spans="55:55" hidden="1" x14ac:dyDescent="0.2">
      <c r="BC35568" s="6"/>
    </row>
    <row r="35569" spans="55:55" hidden="1" x14ac:dyDescent="0.2">
      <c r="BC35569" s="6"/>
    </row>
    <row r="35570" spans="55:55" hidden="1" x14ac:dyDescent="0.2">
      <c r="BC35570" s="6"/>
    </row>
    <row r="35571" spans="55:55" hidden="1" x14ac:dyDescent="0.2">
      <c r="BC35571" s="6"/>
    </row>
    <row r="35572" spans="55:55" hidden="1" x14ac:dyDescent="0.2">
      <c r="BC35572" s="6"/>
    </row>
    <row r="35573" spans="55:55" hidden="1" x14ac:dyDescent="0.2">
      <c r="BC35573" s="6"/>
    </row>
    <row r="35574" spans="55:55" hidden="1" x14ac:dyDescent="0.2">
      <c r="BC35574" s="6"/>
    </row>
    <row r="35575" spans="55:55" hidden="1" x14ac:dyDescent="0.2">
      <c r="BC35575" s="6"/>
    </row>
    <row r="35576" spans="55:55" hidden="1" x14ac:dyDescent="0.2">
      <c r="BC35576" s="6"/>
    </row>
    <row r="35577" spans="55:55" hidden="1" x14ac:dyDescent="0.2">
      <c r="BC35577" s="6"/>
    </row>
    <row r="35578" spans="55:55" hidden="1" x14ac:dyDescent="0.2">
      <c r="BC35578" s="6"/>
    </row>
    <row r="35579" spans="55:55" hidden="1" x14ac:dyDescent="0.2">
      <c r="BC35579" s="6"/>
    </row>
    <row r="35580" spans="55:55" hidden="1" x14ac:dyDescent="0.2">
      <c r="BC35580" s="6"/>
    </row>
    <row r="35581" spans="55:55" hidden="1" x14ac:dyDescent="0.2">
      <c r="BC35581" s="6"/>
    </row>
    <row r="35582" spans="55:55" hidden="1" x14ac:dyDescent="0.2">
      <c r="BC35582" s="6"/>
    </row>
    <row r="35583" spans="55:55" hidden="1" x14ac:dyDescent="0.2">
      <c r="BC35583" s="6"/>
    </row>
    <row r="35584" spans="55:55" hidden="1" x14ac:dyDescent="0.2">
      <c r="BC35584" s="6"/>
    </row>
    <row r="35585" spans="55:55" hidden="1" x14ac:dyDescent="0.2">
      <c r="BC35585" s="6"/>
    </row>
    <row r="35586" spans="55:55" hidden="1" x14ac:dyDescent="0.2">
      <c r="BC35586" s="6"/>
    </row>
    <row r="35587" spans="55:55" hidden="1" x14ac:dyDescent="0.2">
      <c r="BC35587" s="6"/>
    </row>
    <row r="35588" spans="55:55" hidden="1" x14ac:dyDescent="0.2">
      <c r="BC35588" s="6"/>
    </row>
    <row r="35589" spans="55:55" hidden="1" x14ac:dyDescent="0.2">
      <c r="BC35589" s="6"/>
    </row>
    <row r="35590" spans="55:55" hidden="1" x14ac:dyDescent="0.2">
      <c r="BC35590" s="6"/>
    </row>
    <row r="35591" spans="55:55" hidden="1" x14ac:dyDescent="0.2">
      <c r="BC35591" s="6"/>
    </row>
    <row r="35592" spans="55:55" hidden="1" x14ac:dyDescent="0.2">
      <c r="BC35592" s="6"/>
    </row>
    <row r="35593" spans="55:55" hidden="1" x14ac:dyDescent="0.2">
      <c r="BC35593" s="6"/>
    </row>
    <row r="35594" spans="55:55" hidden="1" x14ac:dyDescent="0.2">
      <c r="BC35594" s="6"/>
    </row>
    <row r="35595" spans="55:55" hidden="1" x14ac:dyDescent="0.2">
      <c r="BC35595" s="6"/>
    </row>
    <row r="35596" spans="55:55" hidden="1" x14ac:dyDescent="0.2">
      <c r="BC35596" s="6"/>
    </row>
    <row r="35597" spans="55:55" hidden="1" x14ac:dyDescent="0.2">
      <c r="BC35597" s="6"/>
    </row>
    <row r="35598" spans="55:55" hidden="1" x14ac:dyDescent="0.2">
      <c r="BC35598" s="6"/>
    </row>
    <row r="35599" spans="55:55" hidden="1" x14ac:dyDescent="0.2">
      <c r="BC35599" s="6"/>
    </row>
    <row r="35600" spans="55:55" hidden="1" x14ac:dyDescent="0.2">
      <c r="BC35600" s="6"/>
    </row>
    <row r="35601" spans="55:55" hidden="1" x14ac:dyDescent="0.2">
      <c r="BC35601" s="6"/>
    </row>
    <row r="35602" spans="55:55" hidden="1" x14ac:dyDescent="0.2">
      <c r="BC35602" s="6"/>
    </row>
    <row r="35603" spans="55:55" hidden="1" x14ac:dyDescent="0.2">
      <c r="BC35603" s="6"/>
    </row>
    <row r="35604" spans="55:55" hidden="1" x14ac:dyDescent="0.2">
      <c r="BC35604" s="6"/>
    </row>
    <row r="35605" spans="55:55" hidden="1" x14ac:dyDescent="0.2">
      <c r="BC35605" s="6"/>
    </row>
    <row r="35606" spans="55:55" hidden="1" x14ac:dyDescent="0.2">
      <c r="BC35606" s="6"/>
    </row>
    <row r="35607" spans="55:55" hidden="1" x14ac:dyDescent="0.2">
      <c r="BC35607" s="6"/>
    </row>
    <row r="35608" spans="55:55" hidden="1" x14ac:dyDescent="0.2">
      <c r="BC35608" s="6"/>
    </row>
    <row r="35609" spans="55:55" hidden="1" x14ac:dyDescent="0.2">
      <c r="BC35609" s="6"/>
    </row>
    <row r="35610" spans="55:55" hidden="1" x14ac:dyDescent="0.2">
      <c r="BC35610" s="6"/>
    </row>
    <row r="35611" spans="55:55" hidden="1" x14ac:dyDescent="0.2">
      <c r="BC35611" s="6"/>
    </row>
    <row r="35612" spans="55:55" hidden="1" x14ac:dyDescent="0.2">
      <c r="BC35612" s="6"/>
    </row>
    <row r="35613" spans="55:55" hidden="1" x14ac:dyDescent="0.2">
      <c r="BC35613" s="6"/>
    </row>
    <row r="35614" spans="55:55" hidden="1" x14ac:dyDescent="0.2">
      <c r="BC35614" s="6"/>
    </row>
    <row r="35615" spans="55:55" hidden="1" x14ac:dyDescent="0.2">
      <c r="BC35615" s="6"/>
    </row>
    <row r="35616" spans="55:55" hidden="1" x14ac:dyDescent="0.2">
      <c r="BC35616" s="6"/>
    </row>
    <row r="35617" spans="55:55" hidden="1" x14ac:dyDescent="0.2">
      <c r="BC35617" s="6"/>
    </row>
    <row r="35618" spans="55:55" hidden="1" x14ac:dyDescent="0.2">
      <c r="BC35618" s="6"/>
    </row>
    <row r="35619" spans="55:55" hidden="1" x14ac:dyDescent="0.2">
      <c r="BC35619" s="6"/>
    </row>
    <row r="35620" spans="55:55" hidden="1" x14ac:dyDescent="0.2">
      <c r="BC35620" s="6"/>
    </row>
    <row r="35621" spans="55:55" hidden="1" x14ac:dyDescent="0.2">
      <c r="BC35621" s="6"/>
    </row>
    <row r="35622" spans="55:55" hidden="1" x14ac:dyDescent="0.2">
      <c r="BC35622" s="6"/>
    </row>
    <row r="35623" spans="55:55" hidden="1" x14ac:dyDescent="0.2">
      <c r="BC35623" s="6"/>
    </row>
    <row r="35624" spans="55:55" hidden="1" x14ac:dyDescent="0.2">
      <c r="BC35624" s="6"/>
    </row>
    <row r="35625" spans="55:55" hidden="1" x14ac:dyDescent="0.2">
      <c r="BC35625" s="6"/>
    </row>
    <row r="35626" spans="55:55" hidden="1" x14ac:dyDescent="0.2">
      <c r="BC35626" s="6"/>
    </row>
    <row r="35627" spans="55:55" hidden="1" x14ac:dyDescent="0.2">
      <c r="BC35627" s="6"/>
    </row>
    <row r="35628" spans="55:55" hidden="1" x14ac:dyDescent="0.2">
      <c r="BC35628" s="6"/>
    </row>
    <row r="35629" spans="55:55" hidden="1" x14ac:dyDescent="0.2">
      <c r="BC35629" s="6"/>
    </row>
    <row r="35630" spans="55:55" hidden="1" x14ac:dyDescent="0.2">
      <c r="BC35630" s="6"/>
    </row>
    <row r="35631" spans="55:55" hidden="1" x14ac:dyDescent="0.2">
      <c r="BC35631" s="6"/>
    </row>
    <row r="35632" spans="55:55" hidden="1" x14ac:dyDescent="0.2">
      <c r="BC35632" s="6"/>
    </row>
    <row r="35633" spans="55:55" hidden="1" x14ac:dyDescent="0.2">
      <c r="BC35633" s="6"/>
    </row>
    <row r="35634" spans="55:55" hidden="1" x14ac:dyDescent="0.2">
      <c r="BC35634" s="6"/>
    </row>
    <row r="35635" spans="55:55" hidden="1" x14ac:dyDescent="0.2">
      <c r="BC35635" s="6"/>
    </row>
    <row r="35636" spans="55:55" hidden="1" x14ac:dyDescent="0.2">
      <c r="BC35636" s="6"/>
    </row>
    <row r="35637" spans="55:55" hidden="1" x14ac:dyDescent="0.2">
      <c r="BC35637" s="6"/>
    </row>
    <row r="35638" spans="55:55" hidden="1" x14ac:dyDescent="0.2">
      <c r="BC35638" s="6"/>
    </row>
    <row r="35639" spans="55:55" hidden="1" x14ac:dyDescent="0.2">
      <c r="BC35639" s="6"/>
    </row>
    <row r="35640" spans="55:55" hidden="1" x14ac:dyDescent="0.2">
      <c r="BC35640" s="6"/>
    </row>
    <row r="35641" spans="55:55" hidden="1" x14ac:dyDescent="0.2">
      <c r="BC35641" s="6"/>
    </row>
    <row r="35642" spans="55:55" hidden="1" x14ac:dyDescent="0.2">
      <c r="BC35642" s="6"/>
    </row>
    <row r="35643" spans="55:55" hidden="1" x14ac:dyDescent="0.2">
      <c r="BC35643" s="6"/>
    </row>
    <row r="35644" spans="55:55" hidden="1" x14ac:dyDescent="0.2">
      <c r="BC35644" s="6"/>
    </row>
    <row r="35645" spans="55:55" hidden="1" x14ac:dyDescent="0.2">
      <c r="BC35645" s="6"/>
    </row>
    <row r="35646" spans="55:55" hidden="1" x14ac:dyDescent="0.2">
      <c r="BC35646" s="6"/>
    </row>
    <row r="35647" spans="55:55" hidden="1" x14ac:dyDescent="0.2">
      <c r="BC35647" s="6"/>
    </row>
    <row r="35648" spans="55:55" hidden="1" x14ac:dyDescent="0.2">
      <c r="BC35648" s="6"/>
    </row>
    <row r="35649" spans="55:55" hidden="1" x14ac:dyDescent="0.2">
      <c r="BC35649" s="6"/>
    </row>
    <row r="35650" spans="55:55" hidden="1" x14ac:dyDescent="0.2">
      <c r="BC35650" s="6"/>
    </row>
    <row r="35651" spans="55:55" hidden="1" x14ac:dyDescent="0.2">
      <c r="BC35651" s="6"/>
    </row>
    <row r="35652" spans="55:55" hidden="1" x14ac:dyDescent="0.2">
      <c r="BC35652" s="6"/>
    </row>
    <row r="35653" spans="55:55" hidden="1" x14ac:dyDescent="0.2">
      <c r="BC35653" s="6"/>
    </row>
    <row r="35654" spans="55:55" hidden="1" x14ac:dyDescent="0.2">
      <c r="BC35654" s="6"/>
    </row>
    <row r="35655" spans="55:55" hidden="1" x14ac:dyDescent="0.2">
      <c r="BC35655" s="6"/>
    </row>
    <row r="35656" spans="55:55" hidden="1" x14ac:dyDescent="0.2">
      <c r="BC35656" s="6"/>
    </row>
    <row r="35657" spans="55:55" hidden="1" x14ac:dyDescent="0.2">
      <c r="BC35657" s="6"/>
    </row>
    <row r="35658" spans="55:55" hidden="1" x14ac:dyDescent="0.2">
      <c r="BC35658" s="6"/>
    </row>
    <row r="35659" spans="55:55" hidden="1" x14ac:dyDescent="0.2">
      <c r="BC35659" s="6"/>
    </row>
    <row r="35660" spans="55:55" hidden="1" x14ac:dyDescent="0.2">
      <c r="BC35660" s="6"/>
    </row>
    <row r="35661" spans="55:55" hidden="1" x14ac:dyDescent="0.2">
      <c r="BC35661" s="6"/>
    </row>
    <row r="35662" spans="55:55" hidden="1" x14ac:dyDescent="0.2">
      <c r="BC35662" s="6"/>
    </row>
    <row r="35663" spans="55:55" hidden="1" x14ac:dyDescent="0.2">
      <c r="BC35663" s="6"/>
    </row>
    <row r="35664" spans="55:55" hidden="1" x14ac:dyDescent="0.2">
      <c r="BC35664" s="6"/>
    </row>
    <row r="35665" spans="55:55" hidden="1" x14ac:dyDescent="0.2">
      <c r="BC35665" s="6"/>
    </row>
    <row r="35666" spans="55:55" hidden="1" x14ac:dyDescent="0.2">
      <c r="BC35666" s="6"/>
    </row>
    <row r="35667" spans="55:55" hidden="1" x14ac:dyDescent="0.2">
      <c r="BC35667" s="6"/>
    </row>
    <row r="35668" spans="55:55" hidden="1" x14ac:dyDescent="0.2">
      <c r="BC35668" s="6"/>
    </row>
    <row r="35669" spans="55:55" hidden="1" x14ac:dyDescent="0.2">
      <c r="BC35669" s="6"/>
    </row>
    <row r="35670" spans="55:55" hidden="1" x14ac:dyDescent="0.2">
      <c r="BC35670" s="6"/>
    </row>
    <row r="35671" spans="55:55" hidden="1" x14ac:dyDescent="0.2">
      <c r="BC35671" s="6"/>
    </row>
    <row r="35672" spans="55:55" hidden="1" x14ac:dyDescent="0.2">
      <c r="BC35672" s="6"/>
    </row>
    <row r="35673" spans="55:55" hidden="1" x14ac:dyDescent="0.2">
      <c r="BC35673" s="6"/>
    </row>
    <row r="35674" spans="55:55" hidden="1" x14ac:dyDescent="0.2">
      <c r="BC35674" s="6"/>
    </row>
    <row r="35675" spans="55:55" hidden="1" x14ac:dyDescent="0.2">
      <c r="BC35675" s="6"/>
    </row>
    <row r="35676" spans="55:55" hidden="1" x14ac:dyDescent="0.2">
      <c r="BC35676" s="6"/>
    </row>
    <row r="35677" spans="55:55" hidden="1" x14ac:dyDescent="0.2">
      <c r="BC35677" s="6"/>
    </row>
    <row r="35678" spans="55:55" hidden="1" x14ac:dyDescent="0.2">
      <c r="BC35678" s="6"/>
    </row>
    <row r="35679" spans="55:55" hidden="1" x14ac:dyDescent="0.2">
      <c r="BC35679" s="6"/>
    </row>
    <row r="35680" spans="55:55" hidden="1" x14ac:dyDescent="0.2">
      <c r="BC35680" s="6"/>
    </row>
    <row r="35681" spans="55:55" hidden="1" x14ac:dyDescent="0.2">
      <c r="BC35681" s="6"/>
    </row>
    <row r="35682" spans="55:55" hidden="1" x14ac:dyDescent="0.2">
      <c r="BC35682" s="6"/>
    </row>
    <row r="35683" spans="55:55" hidden="1" x14ac:dyDescent="0.2">
      <c r="BC35683" s="6"/>
    </row>
    <row r="35684" spans="55:55" hidden="1" x14ac:dyDescent="0.2">
      <c r="BC35684" s="6"/>
    </row>
    <row r="35685" spans="55:55" hidden="1" x14ac:dyDescent="0.2">
      <c r="BC35685" s="6"/>
    </row>
    <row r="35686" spans="55:55" hidden="1" x14ac:dyDescent="0.2">
      <c r="BC35686" s="6"/>
    </row>
    <row r="35687" spans="55:55" hidden="1" x14ac:dyDescent="0.2">
      <c r="BC35687" s="6"/>
    </row>
    <row r="35688" spans="55:55" hidden="1" x14ac:dyDescent="0.2">
      <c r="BC35688" s="6"/>
    </row>
    <row r="35689" spans="55:55" hidden="1" x14ac:dyDescent="0.2">
      <c r="BC35689" s="6"/>
    </row>
    <row r="35690" spans="55:55" hidden="1" x14ac:dyDescent="0.2">
      <c r="BC35690" s="6"/>
    </row>
    <row r="35691" spans="55:55" hidden="1" x14ac:dyDescent="0.2">
      <c r="BC35691" s="6"/>
    </row>
    <row r="35692" spans="55:55" hidden="1" x14ac:dyDescent="0.2">
      <c r="BC35692" s="6"/>
    </row>
    <row r="35693" spans="55:55" hidden="1" x14ac:dyDescent="0.2">
      <c r="BC35693" s="6"/>
    </row>
    <row r="35694" spans="55:55" hidden="1" x14ac:dyDescent="0.2">
      <c r="BC35694" s="6"/>
    </row>
    <row r="35695" spans="55:55" hidden="1" x14ac:dyDescent="0.2">
      <c r="BC35695" s="6"/>
    </row>
    <row r="35696" spans="55:55" hidden="1" x14ac:dyDescent="0.2">
      <c r="BC35696" s="6"/>
    </row>
    <row r="35697" spans="55:55" hidden="1" x14ac:dyDescent="0.2">
      <c r="BC35697" s="6"/>
    </row>
    <row r="35698" spans="55:55" hidden="1" x14ac:dyDescent="0.2">
      <c r="BC35698" s="6"/>
    </row>
    <row r="35699" spans="55:55" hidden="1" x14ac:dyDescent="0.2">
      <c r="BC35699" s="6"/>
    </row>
    <row r="35700" spans="55:55" hidden="1" x14ac:dyDescent="0.2">
      <c r="BC35700" s="6"/>
    </row>
    <row r="35701" spans="55:55" hidden="1" x14ac:dyDescent="0.2">
      <c r="BC35701" s="6"/>
    </row>
    <row r="35702" spans="55:55" hidden="1" x14ac:dyDescent="0.2">
      <c r="BC35702" s="6"/>
    </row>
    <row r="35703" spans="55:55" hidden="1" x14ac:dyDescent="0.2">
      <c r="BC35703" s="6"/>
    </row>
    <row r="35704" spans="55:55" hidden="1" x14ac:dyDescent="0.2">
      <c r="BC35704" s="6"/>
    </row>
    <row r="35705" spans="55:55" hidden="1" x14ac:dyDescent="0.2">
      <c r="BC35705" s="6"/>
    </row>
    <row r="35706" spans="55:55" hidden="1" x14ac:dyDescent="0.2">
      <c r="BC35706" s="6"/>
    </row>
    <row r="35707" spans="55:55" hidden="1" x14ac:dyDescent="0.2">
      <c r="BC35707" s="6"/>
    </row>
    <row r="35708" spans="55:55" hidden="1" x14ac:dyDescent="0.2">
      <c r="BC35708" s="6"/>
    </row>
    <row r="35709" spans="55:55" hidden="1" x14ac:dyDescent="0.2">
      <c r="BC35709" s="6"/>
    </row>
    <row r="35710" spans="55:55" hidden="1" x14ac:dyDescent="0.2">
      <c r="BC35710" s="6"/>
    </row>
    <row r="35711" spans="55:55" hidden="1" x14ac:dyDescent="0.2">
      <c r="BC35711" s="6"/>
    </row>
    <row r="35712" spans="55:55" hidden="1" x14ac:dyDescent="0.2">
      <c r="BC35712" s="6"/>
    </row>
    <row r="35713" spans="55:55" hidden="1" x14ac:dyDescent="0.2">
      <c r="BC35713" s="6"/>
    </row>
    <row r="35714" spans="55:55" hidden="1" x14ac:dyDescent="0.2">
      <c r="BC35714" s="6"/>
    </row>
    <row r="35715" spans="55:55" hidden="1" x14ac:dyDescent="0.2">
      <c r="BC35715" s="6"/>
    </row>
    <row r="35716" spans="55:55" hidden="1" x14ac:dyDescent="0.2">
      <c r="BC35716" s="6"/>
    </row>
    <row r="35717" spans="55:55" hidden="1" x14ac:dyDescent="0.2">
      <c r="BC35717" s="6"/>
    </row>
    <row r="35718" spans="55:55" hidden="1" x14ac:dyDescent="0.2">
      <c r="BC35718" s="6"/>
    </row>
    <row r="35719" spans="55:55" hidden="1" x14ac:dyDescent="0.2">
      <c r="BC35719" s="6"/>
    </row>
    <row r="35720" spans="55:55" hidden="1" x14ac:dyDescent="0.2">
      <c r="BC35720" s="6"/>
    </row>
    <row r="35721" spans="55:55" hidden="1" x14ac:dyDescent="0.2">
      <c r="BC35721" s="6"/>
    </row>
    <row r="35722" spans="55:55" hidden="1" x14ac:dyDescent="0.2">
      <c r="BC35722" s="6"/>
    </row>
    <row r="35723" spans="55:55" hidden="1" x14ac:dyDescent="0.2">
      <c r="BC35723" s="6"/>
    </row>
    <row r="35724" spans="55:55" hidden="1" x14ac:dyDescent="0.2">
      <c r="BC35724" s="6"/>
    </row>
    <row r="35725" spans="55:55" hidden="1" x14ac:dyDescent="0.2">
      <c r="BC35725" s="6"/>
    </row>
    <row r="35726" spans="55:55" hidden="1" x14ac:dyDescent="0.2">
      <c r="BC35726" s="6"/>
    </row>
    <row r="35727" spans="55:55" hidden="1" x14ac:dyDescent="0.2">
      <c r="BC35727" s="6"/>
    </row>
    <row r="35728" spans="55:55" hidden="1" x14ac:dyDescent="0.2">
      <c r="BC35728" s="6"/>
    </row>
    <row r="35729" spans="55:55" hidden="1" x14ac:dyDescent="0.2">
      <c r="BC35729" s="6"/>
    </row>
    <row r="35730" spans="55:55" hidden="1" x14ac:dyDescent="0.2">
      <c r="BC35730" s="6"/>
    </row>
    <row r="35731" spans="55:55" hidden="1" x14ac:dyDescent="0.2">
      <c r="BC35731" s="6"/>
    </row>
    <row r="35732" spans="55:55" hidden="1" x14ac:dyDescent="0.2">
      <c r="BC35732" s="6"/>
    </row>
    <row r="35733" spans="55:55" hidden="1" x14ac:dyDescent="0.2">
      <c r="BC35733" s="6"/>
    </row>
    <row r="35734" spans="55:55" hidden="1" x14ac:dyDescent="0.2">
      <c r="BC35734" s="6"/>
    </row>
    <row r="35735" spans="55:55" hidden="1" x14ac:dyDescent="0.2">
      <c r="BC35735" s="6"/>
    </row>
    <row r="35736" spans="55:55" hidden="1" x14ac:dyDescent="0.2">
      <c r="BC35736" s="6"/>
    </row>
    <row r="35737" spans="55:55" hidden="1" x14ac:dyDescent="0.2">
      <c r="BC35737" s="6"/>
    </row>
    <row r="35738" spans="55:55" hidden="1" x14ac:dyDescent="0.2">
      <c r="BC35738" s="6"/>
    </row>
    <row r="35739" spans="55:55" hidden="1" x14ac:dyDescent="0.2">
      <c r="BC35739" s="6"/>
    </row>
    <row r="35740" spans="55:55" hidden="1" x14ac:dyDescent="0.2">
      <c r="BC35740" s="6"/>
    </row>
    <row r="35741" spans="55:55" hidden="1" x14ac:dyDescent="0.2">
      <c r="BC35741" s="6"/>
    </row>
    <row r="35742" spans="55:55" hidden="1" x14ac:dyDescent="0.2">
      <c r="BC35742" s="6"/>
    </row>
    <row r="35743" spans="55:55" hidden="1" x14ac:dyDescent="0.2">
      <c r="BC35743" s="6"/>
    </row>
    <row r="35744" spans="55:55" hidden="1" x14ac:dyDescent="0.2">
      <c r="BC35744" s="6"/>
    </row>
    <row r="35745" spans="55:55" hidden="1" x14ac:dyDescent="0.2">
      <c r="BC35745" s="6"/>
    </row>
    <row r="35746" spans="55:55" hidden="1" x14ac:dyDescent="0.2">
      <c r="BC35746" s="6"/>
    </row>
    <row r="35747" spans="55:55" hidden="1" x14ac:dyDescent="0.2">
      <c r="BC35747" s="6"/>
    </row>
    <row r="35748" spans="55:55" hidden="1" x14ac:dyDescent="0.2">
      <c r="BC35748" s="6"/>
    </row>
    <row r="35749" spans="55:55" hidden="1" x14ac:dyDescent="0.2">
      <c r="BC35749" s="6"/>
    </row>
    <row r="35750" spans="55:55" hidden="1" x14ac:dyDescent="0.2">
      <c r="BC35750" s="6"/>
    </row>
    <row r="35751" spans="55:55" hidden="1" x14ac:dyDescent="0.2">
      <c r="BC35751" s="6"/>
    </row>
    <row r="35752" spans="55:55" hidden="1" x14ac:dyDescent="0.2">
      <c r="BC35752" s="6"/>
    </row>
    <row r="35753" spans="55:55" hidden="1" x14ac:dyDescent="0.2">
      <c r="BC35753" s="6"/>
    </row>
    <row r="35754" spans="55:55" hidden="1" x14ac:dyDescent="0.2">
      <c r="BC35754" s="6"/>
    </row>
    <row r="35755" spans="55:55" hidden="1" x14ac:dyDescent="0.2">
      <c r="BC35755" s="6"/>
    </row>
    <row r="35756" spans="55:55" hidden="1" x14ac:dyDescent="0.2">
      <c r="BC35756" s="6"/>
    </row>
    <row r="35757" spans="55:55" hidden="1" x14ac:dyDescent="0.2">
      <c r="BC35757" s="6"/>
    </row>
    <row r="35758" spans="55:55" hidden="1" x14ac:dyDescent="0.2">
      <c r="BC35758" s="6"/>
    </row>
    <row r="35759" spans="55:55" hidden="1" x14ac:dyDescent="0.2">
      <c r="BC35759" s="6"/>
    </row>
    <row r="35760" spans="55:55" hidden="1" x14ac:dyDescent="0.2">
      <c r="BC35760" s="6"/>
    </row>
    <row r="35761" spans="55:55" hidden="1" x14ac:dyDescent="0.2">
      <c r="BC35761" s="6"/>
    </row>
    <row r="35762" spans="55:55" hidden="1" x14ac:dyDescent="0.2">
      <c r="BC35762" s="6"/>
    </row>
    <row r="35763" spans="55:55" hidden="1" x14ac:dyDescent="0.2">
      <c r="BC35763" s="6"/>
    </row>
    <row r="35764" spans="55:55" hidden="1" x14ac:dyDescent="0.2">
      <c r="BC35764" s="6"/>
    </row>
    <row r="35765" spans="55:55" hidden="1" x14ac:dyDescent="0.2">
      <c r="BC35765" s="6"/>
    </row>
    <row r="35766" spans="55:55" hidden="1" x14ac:dyDescent="0.2">
      <c r="BC35766" s="6"/>
    </row>
    <row r="35767" spans="55:55" hidden="1" x14ac:dyDescent="0.2">
      <c r="BC35767" s="6"/>
    </row>
    <row r="35768" spans="55:55" hidden="1" x14ac:dyDescent="0.2">
      <c r="BC35768" s="6"/>
    </row>
    <row r="35769" spans="55:55" hidden="1" x14ac:dyDescent="0.2">
      <c r="BC35769" s="6"/>
    </row>
    <row r="35770" spans="55:55" hidden="1" x14ac:dyDescent="0.2">
      <c r="BC35770" s="6"/>
    </row>
    <row r="35771" spans="55:55" hidden="1" x14ac:dyDescent="0.2">
      <c r="BC35771" s="6"/>
    </row>
    <row r="35772" spans="55:55" hidden="1" x14ac:dyDescent="0.2">
      <c r="BC35772" s="6"/>
    </row>
    <row r="35773" spans="55:55" hidden="1" x14ac:dyDescent="0.2">
      <c r="BC35773" s="6"/>
    </row>
    <row r="35774" spans="55:55" hidden="1" x14ac:dyDescent="0.2">
      <c r="BC35774" s="6"/>
    </row>
    <row r="35775" spans="55:55" hidden="1" x14ac:dyDescent="0.2">
      <c r="BC35775" s="6"/>
    </row>
    <row r="35776" spans="55:55" hidden="1" x14ac:dyDescent="0.2">
      <c r="BC35776" s="6"/>
    </row>
    <row r="35777" spans="55:55" hidden="1" x14ac:dyDescent="0.2">
      <c r="BC35777" s="6"/>
    </row>
    <row r="35778" spans="55:55" hidden="1" x14ac:dyDescent="0.2">
      <c r="BC35778" s="6"/>
    </row>
    <row r="35779" spans="55:55" hidden="1" x14ac:dyDescent="0.2">
      <c r="BC35779" s="6"/>
    </row>
    <row r="35780" spans="55:55" hidden="1" x14ac:dyDescent="0.2">
      <c r="BC35780" s="6"/>
    </row>
    <row r="35781" spans="55:55" hidden="1" x14ac:dyDescent="0.2">
      <c r="BC35781" s="6"/>
    </row>
    <row r="35782" spans="55:55" hidden="1" x14ac:dyDescent="0.2">
      <c r="BC35782" s="6"/>
    </row>
    <row r="35783" spans="55:55" hidden="1" x14ac:dyDescent="0.2">
      <c r="BC35783" s="6"/>
    </row>
    <row r="35784" spans="55:55" hidden="1" x14ac:dyDescent="0.2">
      <c r="BC35784" s="6"/>
    </row>
    <row r="35785" spans="55:55" hidden="1" x14ac:dyDescent="0.2">
      <c r="BC35785" s="6"/>
    </row>
    <row r="35786" spans="55:55" hidden="1" x14ac:dyDescent="0.2">
      <c r="BC35786" s="6"/>
    </row>
    <row r="35787" spans="55:55" hidden="1" x14ac:dyDescent="0.2">
      <c r="BC35787" s="6"/>
    </row>
    <row r="35788" spans="55:55" hidden="1" x14ac:dyDescent="0.2">
      <c r="BC35788" s="6"/>
    </row>
    <row r="35789" spans="55:55" hidden="1" x14ac:dyDescent="0.2">
      <c r="BC35789" s="6"/>
    </row>
    <row r="35790" spans="55:55" hidden="1" x14ac:dyDescent="0.2">
      <c r="BC35790" s="6"/>
    </row>
    <row r="35791" spans="55:55" hidden="1" x14ac:dyDescent="0.2">
      <c r="BC35791" s="6"/>
    </row>
    <row r="35792" spans="55:55" hidden="1" x14ac:dyDescent="0.2">
      <c r="BC35792" s="6"/>
    </row>
    <row r="35793" spans="55:55" hidden="1" x14ac:dyDescent="0.2">
      <c r="BC35793" s="6"/>
    </row>
    <row r="35794" spans="55:55" hidden="1" x14ac:dyDescent="0.2">
      <c r="BC35794" s="6"/>
    </row>
    <row r="35795" spans="55:55" hidden="1" x14ac:dyDescent="0.2">
      <c r="BC35795" s="6"/>
    </row>
    <row r="35796" spans="55:55" hidden="1" x14ac:dyDescent="0.2">
      <c r="BC35796" s="6"/>
    </row>
    <row r="35797" spans="55:55" hidden="1" x14ac:dyDescent="0.2">
      <c r="BC35797" s="6"/>
    </row>
    <row r="35798" spans="55:55" hidden="1" x14ac:dyDescent="0.2">
      <c r="BC35798" s="6"/>
    </row>
    <row r="35799" spans="55:55" hidden="1" x14ac:dyDescent="0.2">
      <c r="BC35799" s="6"/>
    </row>
    <row r="35800" spans="55:55" hidden="1" x14ac:dyDescent="0.2">
      <c r="BC35800" s="6"/>
    </row>
    <row r="35801" spans="55:55" hidden="1" x14ac:dyDescent="0.2">
      <c r="BC35801" s="6"/>
    </row>
    <row r="35802" spans="55:55" hidden="1" x14ac:dyDescent="0.2">
      <c r="BC35802" s="6"/>
    </row>
    <row r="35803" spans="55:55" hidden="1" x14ac:dyDescent="0.2">
      <c r="BC35803" s="6"/>
    </row>
    <row r="35804" spans="55:55" hidden="1" x14ac:dyDescent="0.2">
      <c r="BC35804" s="6"/>
    </row>
    <row r="35805" spans="55:55" hidden="1" x14ac:dyDescent="0.2">
      <c r="BC35805" s="6"/>
    </row>
    <row r="35806" spans="55:55" hidden="1" x14ac:dyDescent="0.2">
      <c r="BC35806" s="6"/>
    </row>
    <row r="35807" spans="55:55" hidden="1" x14ac:dyDescent="0.2">
      <c r="BC35807" s="6"/>
    </row>
    <row r="35808" spans="55:55" hidden="1" x14ac:dyDescent="0.2">
      <c r="BC35808" s="6"/>
    </row>
    <row r="35809" spans="55:55" hidden="1" x14ac:dyDescent="0.2">
      <c r="BC35809" s="6"/>
    </row>
    <row r="35810" spans="55:55" hidden="1" x14ac:dyDescent="0.2">
      <c r="BC35810" s="6"/>
    </row>
    <row r="35811" spans="55:55" hidden="1" x14ac:dyDescent="0.2">
      <c r="BC35811" s="6"/>
    </row>
    <row r="35812" spans="55:55" hidden="1" x14ac:dyDescent="0.2">
      <c r="BC35812" s="6"/>
    </row>
    <row r="35813" spans="55:55" hidden="1" x14ac:dyDescent="0.2">
      <c r="BC35813" s="6"/>
    </row>
    <row r="35814" spans="55:55" hidden="1" x14ac:dyDescent="0.2">
      <c r="BC35814" s="6"/>
    </row>
    <row r="35815" spans="55:55" hidden="1" x14ac:dyDescent="0.2">
      <c r="BC35815" s="6"/>
    </row>
    <row r="35816" spans="55:55" hidden="1" x14ac:dyDescent="0.2">
      <c r="BC35816" s="6"/>
    </row>
    <row r="35817" spans="55:55" hidden="1" x14ac:dyDescent="0.2">
      <c r="BC35817" s="6"/>
    </row>
    <row r="35818" spans="55:55" hidden="1" x14ac:dyDescent="0.2">
      <c r="BC35818" s="6"/>
    </row>
    <row r="35819" spans="55:55" hidden="1" x14ac:dyDescent="0.2">
      <c r="BC35819" s="6"/>
    </row>
    <row r="35820" spans="55:55" hidden="1" x14ac:dyDescent="0.2">
      <c r="BC35820" s="6"/>
    </row>
    <row r="35821" spans="55:55" hidden="1" x14ac:dyDescent="0.2">
      <c r="BC35821" s="6"/>
    </row>
    <row r="35822" spans="55:55" hidden="1" x14ac:dyDescent="0.2">
      <c r="BC35822" s="6"/>
    </row>
    <row r="35823" spans="55:55" hidden="1" x14ac:dyDescent="0.2">
      <c r="BC35823" s="6"/>
    </row>
    <row r="35824" spans="55:55" hidden="1" x14ac:dyDescent="0.2">
      <c r="BC35824" s="6"/>
    </row>
    <row r="35825" spans="55:55" hidden="1" x14ac:dyDescent="0.2">
      <c r="BC35825" s="6"/>
    </row>
    <row r="35826" spans="55:55" hidden="1" x14ac:dyDescent="0.2">
      <c r="BC35826" s="6"/>
    </row>
    <row r="35827" spans="55:55" hidden="1" x14ac:dyDescent="0.2">
      <c r="BC35827" s="6"/>
    </row>
    <row r="35828" spans="55:55" hidden="1" x14ac:dyDescent="0.2">
      <c r="BC35828" s="6"/>
    </row>
    <row r="35829" spans="55:55" hidden="1" x14ac:dyDescent="0.2">
      <c r="BC35829" s="6"/>
    </row>
    <row r="35830" spans="55:55" hidden="1" x14ac:dyDescent="0.2">
      <c r="BC35830" s="6"/>
    </row>
    <row r="35831" spans="55:55" hidden="1" x14ac:dyDescent="0.2">
      <c r="BC35831" s="6"/>
    </row>
    <row r="35832" spans="55:55" hidden="1" x14ac:dyDescent="0.2">
      <c r="BC35832" s="6"/>
    </row>
    <row r="35833" spans="55:55" hidden="1" x14ac:dyDescent="0.2">
      <c r="BC35833" s="6"/>
    </row>
    <row r="35834" spans="55:55" hidden="1" x14ac:dyDescent="0.2">
      <c r="BC35834" s="6"/>
    </row>
    <row r="35835" spans="55:55" hidden="1" x14ac:dyDescent="0.2">
      <c r="BC35835" s="6"/>
    </row>
    <row r="35836" spans="55:55" hidden="1" x14ac:dyDescent="0.2">
      <c r="BC35836" s="6"/>
    </row>
    <row r="35837" spans="55:55" hidden="1" x14ac:dyDescent="0.2">
      <c r="BC35837" s="6"/>
    </row>
    <row r="35838" spans="55:55" hidden="1" x14ac:dyDescent="0.2">
      <c r="BC35838" s="6"/>
    </row>
    <row r="35839" spans="55:55" hidden="1" x14ac:dyDescent="0.2">
      <c r="BC35839" s="6"/>
    </row>
    <row r="35840" spans="55:55" hidden="1" x14ac:dyDescent="0.2">
      <c r="BC35840" s="6"/>
    </row>
    <row r="35841" spans="55:55" hidden="1" x14ac:dyDescent="0.2">
      <c r="BC35841" s="6"/>
    </row>
    <row r="35842" spans="55:55" hidden="1" x14ac:dyDescent="0.2">
      <c r="BC35842" s="6"/>
    </row>
    <row r="35843" spans="55:55" hidden="1" x14ac:dyDescent="0.2">
      <c r="BC35843" s="6"/>
    </row>
    <row r="35844" spans="55:55" hidden="1" x14ac:dyDescent="0.2">
      <c r="BC35844" s="6"/>
    </row>
    <row r="35845" spans="55:55" hidden="1" x14ac:dyDescent="0.2">
      <c r="BC35845" s="6"/>
    </row>
    <row r="35846" spans="55:55" hidden="1" x14ac:dyDescent="0.2">
      <c r="BC35846" s="6"/>
    </row>
    <row r="35847" spans="55:55" hidden="1" x14ac:dyDescent="0.2">
      <c r="BC35847" s="6"/>
    </row>
    <row r="35848" spans="55:55" hidden="1" x14ac:dyDescent="0.2">
      <c r="BC35848" s="6"/>
    </row>
    <row r="35849" spans="55:55" hidden="1" x14ac:dyDescent="0.2">
      <c r="BC35849" s="6"/>
    </row>
    <row r="35850" spans="55:55" hidden="1" x14ac:dyDescent="0.2">
      <c r="BC35850" s="6"/>
    </row>
    <row r="35851" spans="55:55" hidden="1" x14ac:dyDescent="0.2">
      <c r="BC35851" s="6"/>
    </row>
    <row r="35852" spans="55:55" hidden="1" x14ac:dyDescent="0.2">
      <c r="BC35852" s="6"/>
    </row>
    <row r="35853" spans="55:55" hidden="1" x14ac:dyDescent="0.2">
      <c r="BC35853" s="6"/>
    </row>
    <row r="35854" spans="55:55" hidden="1" x14ac:dyDescent="0.2">
      <c r="BC35854" s="6"/>
    </row>
    <row r="35855" spans="55:55" hidden="1" x14ac:dyDescent="0.2">
      <c r="BC35855" s="6"/>
    </row>
    <row r="35856" spans="55:55" hidden="1" x14ac:dyDescent="0.2">
      <c r="BC35856" s="6"/>
    </row>
    <row r="35857" spans="55:55" hidden="1" x14ac:dyDescent="0.2">
      <c r="BC35857" s="6"/>
    </row>
    <row r="35858" spans="55:55" hidden="1" x14ac:dyDescent="0.2">
      <c r="BC35858" s="6"/>
    </row>
    <row r="35859" spans="55:55" hidden="1" x14ac:dyDescent="0.2">
      <c r="BC35859" s="6"/>
    </row>
    <row r="35860" spans="55:55" hidden="1" x14ac:dyDescent="0.2">
      <c r="BC35860" s="6"/>
    </row>
    <row r="35861" spans="55:55" hidden="1" x14ac:dyDescent="0.2">
      <c r="BC35861" s="6"/>
    </row>
    <row r="35862" spans="55:55" hidden="1" x14ac:dyDescent="0.2">
      <c r="BC35862" s="6"/>
    </row>
    <row r="35863" spans="55:55" hidden="1" x14ac:dyDescent="0.2">
      <c r="BC35863" s="6"/>
    </row>
    <row r="35864" spans="55:55" hidden="1" x14ac:dyDescent="0.2">
      <c r="BC35864" s="6"/>
    </row>
    <row r="35865" spans="55:55" hidden="1" x14ac:dyDescent="0.2">
      <c r="BC35865" s="6"/>
    </row>
    <row r="35866" spans="55:55" hidden="1" x14ac:dyDescent="0.2">
      <c r="BC35866" s="6"/>
    </row>
    <row r="35867" spans="55:55" hidden="1" x14ac:dyDescent="0.2">
      <c r="BC35867" s="6"/>
    </row>
    <row r="35868" spans="55:55" hidden="1" x14ac:dyDescent="0.2">
      <c r="BC35868" s="6"/>
    </row>
    <row r="35869" spans="55:55" hidden="1" x14ac:dyDescent="0.2">
      <c r="BC35869" s="6"/>
    </row>
    <row r="35870" spans="55:55" hidden="1" x14ac:dyDescent="0.2">
      <c r="BC35870" s="6"/>
    </row>
    <row r="35871" spans="55:55" hidden="1" x14ac:dyDescent="0.2">
      <c r="BC35871" s="6"/>
    </row>
    <row r="35872" spans="55:55" hidden="1" x14ac:dyDescent="0.2">
      <c r="BC35872" s="6"/>
    </row>
    <row r="35873" spans="55:55" hidden="1" x14ac:dyDescent="0.2">
      <c r="BC35873" s="6"/>
    </row>
    <row r="35874" spans="55:55" hidden="1" x14ac:dyDescent="0.2">
      <c r="BC35874" s="6"/>
    </row>
    <row r="35875" spans="55:55" hidden="1" x14ac:dyDescent="0.2">
      <c r="BC35875" s="6"/>
    </row>
    <row r="35876" spans="55:55" hidden="1" x14ac:dyDescent="0.2">
      <c r="BC35876" s="6"/>
    </row>
    <row r="35877" spans="55:55" hidden="1" x14ac:dyDescent="0.2">
      <c r="BC35877" s="6"/>
    </row>
    <row r="35878" spans="55:55" hidden="1" x14ac:dyDescent="0.2">
      <c r="BC35878" s="6"/>
    </row>
    <row r="35879" spans="55:55" hidden="1" x14ac:dyDescent="0.2">
      <c r="BC35879" s="6"/>
    </row>
    <row r="35880" spans="55:55" hidden="1" x14ac:dyDescent="0.2">
      <c r="BC35880" s="6"/>
    </row>
    <row r="35881" spans="55:55" hidden="1" x14ac:dyDescent="0.2">
      <c r="BC35881" s="6"/>
    </row>
    <row r="35882" spans="55:55" hidden="1" x14ac:dyDescent="0.2">
      <c r="BC35882" s="6"/>
    </row>
    <row r="35883" spans="55:55" hidden="1" x14ac:dyDescent="0.2">
      <c r="BC35883" s="6"/>
    </row>
    <row r="35884" spans="55:55" hidden="1" x14ac:dyDescent="0.2">
      <c r="BC35884" s="6"/>
    </row>
    <row r="35885" spans="55:55" hidden="1" x14ac:dyDescent="0.2">
      <c r="BC35885" s="6"/>
    </row>
    <row r="35886" spans="55:55" hidden="1" x14ac:dyDescent="0.2">
      <c r="BC35886" s="6"/>
    </row>
    <row r="35887" spans="55:55" hidden="1" x14ac:dyDescent="0.2">
      <c r="BC35887" s="6"/>
    </row>
    <row r="35888" spans="55:55" hidden="1" x14ac:dyDescent="0.2">
      <c r="BC35888" s="6"/>
    </row>
    <row r="35889" spans="55:55" hidden="1" x14ac:dyDescent="0.2">
      <c r="BC35889" s="6"/>
    </row>
    <row r="35890" spans="55:55" hidden="1" x14ac:dyDescent="0.2">
      <c r="BC35890" s="6"/>
    </row>
    <row r="35891" spans="55:55" hidden="1" x14ac:dyDescent="0.2">
      <c r="BC35891" s="6"/>
    </row>
    <row r="35892" spans="55:55" hidden="1" x14ac:dyDescent="0.2">
      <c r="BC35892" s="6"/>
    </row>
    <row r="35893" spans="55:55" hidden="1" x14ac:dyDescent="0.2">
      <c r="BC35893" s="6"/>
    </row>
    <row r="35894" spans="55:55" hidden="1" x14ac:dyDescent="0.2">
      <c r="BC35894" s="6"/>
    </row>
    <row r="35895" spans="55:55" hidden="1" x14ac:dyDescent="0.2">
      <c r="BC35895" s="6"/>
    </row>
    <row r="35896" spans="55:55" hidden="1" x14ac:dyDescent="0.2">
      <c r="BC35896" s="6"/>
    </row>
    <row r="35897" spans="55:55" hidden="1" x14ac:dyDescent="0.2">
      <c r="BC35897" s="6"/>
    </row>
    <row r="35898" spans="55:55" hidden="1" x14ac:dyDescent="0.2">
      <c r="BC35898" s="6"/>
    </row>
    <row r="35899" spans="55:55" hidden="1" x14ac:dyDescent="0.2">
      <c r="BC35899" s="6"/>
    </row>
    <row r="35900" spans="55:55" hidden="1" x14ac:dyDescent="0.2">
      <c r="BC35900" s="6"/>
    </row>
    <row r="35901" spans="55:55" hidden="1" x14ac:dyDescent="0.2">
      <c r="BC35901" s="6"/>
    </row>
    <row r="35902" spans="55:55" hidden="1" x14ac:dyDescent="0.2">
      <c r="BC35902" s="6"/>
    </row>
    <row r="35903" spans="55:55" hidden="1" x14ac:dyDescent="0.2">
      <c r="BC35903" s="6"/>
    </row>
    <row r="35904" spans="55:55" hidden="1" x14ac:dyDescent="0.2">
      <c r="BC35904" s="6"/>
    </row>
    <row r="35905" spans="55:55" hidden="1" x14ac:dyDescent="0.2">
      <c r="BC35905" s="6"/>
    </row>
    <row r="35906" spans="55:55" hidden="1" x14ac:dyDescent="0.2">
      <c r="BC35906" s="6"/>
    </row>
    <row r="35907" spans="55:55" hidden="1" x14ac:dyDescent="0.2">
      <c r="BC35907" s="6"/>
    </row>
    <row r="35908" spans="55:55" hidden="1" x14ac:dyDescent="0.2">
      <c r="BC35908" s="6"/>
    </row>
    <row r="35909" spans="55:55" hidden="1" x14ac:dyDescent="0.2">
      <c r="BC35909" s="6"/>
    </row>
    <row r="35910" spans="55:55" hidden="1" x14ac:dyDescent="0.2">
      <c r="BC35910" s="6"/>
    </row>
    <row r="35911" spans="55:55" hidden="1" x14ac:dyDescent="0.2">
      <c r="BC35911" s="6"/>
    </row>
    <row r="35912" spans="55:55" hidden="1" x14ac:dyDescent="0.2">
      <c r="BC35912" s="6"/>
    </row>
    <row r="35913" spans="55:55" hidden="1" x14ac:dyDescent="0.2">
      <c r="BC35913" s="6"/>
    </row>
    <row r="35914" spans="55:55" hidden="1" x14ac:dyDescent="0.2">
      <c r="BC35914" s="6"/>
    </row>
    <row r="35915" spans="55:55" hidden="1" x14ac:dyDescent="0.2">
      <c r="BC35915" s="6"/>
    </row>
    <row r="35916" spans="55:55" hidden="1" x14ac:dyDescent="0.2">
      <c r="BC35916" s="6"/>
    </row>
    <row r="35917" spans="55:55" hidden="1" x14ac:dyDescent="0.2">
      <c r="BC35917" s="6"/>
    </row>
    <row r="35918" spans="55:55" hidden="1" x14ac:dyDescent="0.2">
      <c r="BC35918" s="6"/>
    </row>
    <row r="35919" spans="55:55" hidden="1" x14ac:dyDescent="0.2">
      <c r="BC35919" s="6"/>
    </row>
    <row r="35920" spans="55:55" hidden="1" x14ac:dyDescent="0.2">
      <c r="BC35920" s="6"/>
    </row>
    <row r="35921" spans="55:55" hidden="1" x14ac:dyDescent="0.2">
      <c r="BC35921" s="6"/>
    </row>
    <row r="35922" spans="55:55" hidden="1" x14ac:dyDescent="0.2">
      <c r="BC35922" s="6"/>
    </row>
    <row r="35923" spans="55:55" hidden="1" x14ac:dyDescent="0.2">
      <c r="BC35923" s="6"/>
    </row>
    <row r="35924" spans="55:55" hidden="1" x14ac:dyDescent="0.2">
      <c r="BC35924" s="6"/>
    </row>
    <row r="35925" spans="55:55" hidden="1" x14ac:dyDescent="0.2">
      <c r="BC35925" s="6"/>
    </row>
    <row r="35926" spans="55:55" hidden="1" x14ac:dyDescent="0.2">
      <c r="BC35926" s="6"/>
    </row>
    <row r="35927" spans="55:55" hidden="1" x14ac:dyDescent="0.2">
      <c r="BC35927" s="6"/>
    </row>
    <row r="35928" spans="55:55" hidden="1" x14ac:dyDescent="0.2">
      <c r="BC35928" s="6"/>
    </row>
    <row r="35929" spans="55:55" hidden="1" x14ac:dyDescent="0.2">
      <c r="BC35929" s="6"/>
    </row>
    <row r="35930" spans="55:55" hidden="1" x14ac:dyDescent="0.2">
      <c r="BC35930" s="6"/>
    </row>
    <row r="35931" spans="55:55" hidden="1" x14ac:dyDescent="0.2">
      <c r="BC35931" s="6"/>
    </row>
    <row r="35932" spans="55:55" hidden="1" x14ac:dyDescent="0.2">
      <c r="BC35932" s="6"/>
    </row>
    <row r="35933" spans="55:55" hidden="1" x14ac:dyDescent="0.2">
      <c r="BC35933" s="6"/>
    </row>
    <row r="35934" spans="55:55" hidden="1" x14ac:dyDescent="0.2">
      <c r="BC35934" s="6"/>
    </row>
    <row r="35935" spans="55:55" hidden="1" x14ac:dyDescent="0.2">
      <c r="BC35935" s="6"/>
    </row>
    <row r="35936" spans="55:55" hidden="1" x14ac:dyDescent="0.2">
      <c r="BC35936" s="6"/>
    </row>
    <row r="35937" spans="55:55" hidden="1" x14ac:dyDescent="0.2">
      <c r="BC35937" s="6"/>
    </row>
    <row r="35938" spans="55:55" hidden="1" x14ac:dyDescent="0.2">
      <c r="BC35938" s="6"/>
    </row>
    <row r="35939" spans="55:55" hidden="1" x14ac:dyDescent="0.2">
      <c r="BC35939" s="6"/>
    </row>
    <row r="35940" spans="55:55" hidden="1" x14ac:dyDescent="0.2">
      <c r="BC35940" s="6"/>
    </row>
    <row r="35941" spans="55:55" hidden="1" x14ac:dyDescent="0.2">
      <c r="BC35941" s="6"/>
    </row>
    <row r="35942" spans="55:55" hidden="1" x14ac:dyDescent="0.2">
      <c r="BC35942" s="6"/>
    </row>
    <row r="35943" spans="55:55" hidden="1" x14ac:dyDescent="0.2">
      <c r="BC35943" s="6"/>
    </row>
    <row r="35944" spans="55:55" hidden="1" x14ac:dyDescent="0.2">
      <c r="BC35944" s="6"/>
    </row>
    <row r="35945" spans="55:55" hidden="1" x14ac:dyDescent="0.2">
      <c r="BC35945" s="6"/>
    </row>
    <row r="35946" spans="55:55" hidden="1" x14ac:dyDescent="0.2">
      <c r="BC35946" s="6"/>
    </row>
    <row r="35947" spans="55:55" hidden="1" x14ac:dyDescent="0.2">
      <c r="BC35947" s="6"/>
    </row>
    <row r="35948" spans="55:55" hidden="1" x14ac:dyDescent="0.2">
      <c r="BC35948" s="6"/>
    </row>
    <row r="35949" spans="55:55" hidden="1" x14ac:dyDescent="0.2">
      <c r="BC35949" s="6"/>
    </row>
    <row r="35950" spans="55:55" hidden="1" x14ac:dyDescent="0.2">
      <c r="BC35950" s="6"/>
    </row>
    <row r="35951" spans="55:55" hidden="1" x14ac:dyDescent="0.2">
      <c r="BC35951" s="6"/>
    </row>
    <row r="35952" spans="55:55" hidden="1" x14ac:dyDescent="0.2">
      <c r="BC35952" s="6"/>
    </row>
    <row r="35953" spans="55:55" hidden="1" x14ac:dyDescent="0.2">
      <c r="BC35953" s="6"/>
    </row>
    <row r="35954" spans="55:55" hidden="1" x14ac:dyDescent="0.2">
      <c r="BC35954" s="6"/>
    </row>
    <row r="35955" spans="55:55" hidden="1" x14ac:dyDescent="0.2">
      <c r="BC35955" s="6"/>
    </row>
    <row r="35956" spans="55:55" hidden="1" x14ac:dyDescent="0.2">
      <c r="BC35956" s="6"/>
    </row>
    <row r="35957" spans="55:55" hidden="1" x14ac:dyDescent="0.2">
      <c r="BC35957" s="6"/>
    </row>
    <row r="35958" spans="55:55" hidden="1" x14ac:dyDescent="0.2">
      <c r="BC35958" s="6"/>
    </row>
    <row r="35959" spans="55:55" hidden="1" x14ac:dyDescent="0.2">
      <c r="BC35959" s="6"/>
    </row>
    <row r="35960" spans="55:55" hidden="1" x14ac:dyDescent="0.2">
      <c r="BC35960" s="6"/>
    </row>
    <row r="35961" spans="55:55" hidden="1" x14ac:dyDescent="0.2">
      <c r="BC35961" s="6"/>
    </row>
    <row r="35962" spans="55:55" hidden="1" x14ac:dyDescent="0.2">
      <c r="BC35962" s="6"/>
    </row>
    <row r="35963" spans="55:55" hidden="1" x14ac:dyDescent="0.2">
      <c r="BC35963" s="6"/>
    </row>
    <row r="35964" spans="55:55" hidden="1" x14ac:dyDescent="0.2">
      <c r="BC35964" s="6"/>
    </row>
    <row r="35965" spans="55:55" hidden="1" x14ac:dyDescent="0.2">
      <c r="BC35965" s="6"/>
    </row>
    <row r="35966" spans="55:55" hidden="1" x14ac:dyDescent="0.2">
      <c r="BC35966" s="6"/>
    </row>
    <row r="35967" spans="55:55" hidden="1" x14ac:dyDescent="0.2">
      <c r="BC35967" s="6"/>
    </row>
    <row r="35968" spans="55:55" hidden="1" x14ac:dyDescent="0.2">
      <c r="BC35968" s="6"/>
    </row>
    <row r="35969" spans="55:55" hidden="1" x14ac:dyDescent="0.2">
      <c r="BC35969" s="6"/>
    </row>
    <row r="35970" spans="55:55" hidden="1" x14ac:dyDescent="0.2">
      <c r="BC35970" s="6"/>
    </row>
    <row r="35971" spans="55:55" hidden="1" x14ac:dyDescent="0.2">
      <c r="BC35971" s="6"/>
    </row>
    <row r="35972" spans="55:55" hidden="1" x14ac:dyDescent="0.2">
      <c r="BC35972" s="6"/>
    </row>
    <row r="35973" spans="55:55" hidden="1" x14ac:dyDescent="0.2">
      <c r="BC35973" s="6"/>
    </row>
    <row r="35974" spans="55:55" hidden="1" x14ac:dyDescent="0.2">
      <c r="BC35974" s="6"/>
    </row>
    <row r="35975" spans="55:55" hidden="1" x14ac:dyDescent="0.2">
      <c r="BC35975" s="6"/>
    </row>
    <row r="35976" spans="55:55" hidden="1" x14ac:dyDescent="0.2">
      <c r="BC35976" s="6"/>
    </row>
    <row r="35977" spans="55:55" hidden="1" x14ac:dyDescent="0.2">
      <c r="BC35977" s="6"/>
    </row>
    <row r="35978" spans="55:55" hidden="1" x14ac:dyDescent="0.2">
      <c r="BC35978" s="6"/>
    </row>
    <row r="35979" spans="55:55" hidden="1" x14ac:dyDescent="0.2">
      <c r="BC35979" s="6"/>
    </row>
    <row r="35980" spans="55:55" hidden="1" x14ac:dyDescent="0.2">
      <c r="BC35980" s="6"/>
    </row>
    <row r="35981" spans="55:55" hidden="1" x14ac:dyDescent="0.2">
      <c r="BC35981" s="6"/>
    </row>
    <row r="35982" spans="55:55" hidden="1" x14ac:dyDescent="0.2">
      <c r="BC35982" s="6"/>
    </row>
    <row r="35983" spans="55:55" hidden="1" x14ac:dyDescent="0.2">
      <c r="BC35983" s="6"/>
    </row>
    <row r="35984" spans="55:55" hidden="1" x14ac:dyDescent="0.2">
      <c r="BC35984" s="6"/>
    </row>
    <row r="35985" spans="55:55" hidden="1" x14ac:dyDescent="0.2">
      <c r="BC35985" s="6"/>
    </row>
    <row r="35986" spans="55:55" hidden="1" x14ac:dyDescent="0.2">
      <c r="BC35986" s="6"/>
    </row>
    <row r="35987" spans="55:55" hidden="1" x14ac:dyDescent="0.2">
      <c r="BC35987" s="6"/>
    </row>
    <row r="35988" spans="55:55" hidden="1" x14ac:dyDescent="0.2">
      <c r="BC35988" s="6"/>
    </row>
    <row r="35989" spans="55:55" hidden="1" x14ac:dyDescent="0.2">
      <c r="BC35989" s="6"/>
    </row>
    <row r="35990" spans="55:55" hidden="1" x14ac:dyDescent="0.2">
      <c r="BC35990" s="6"/>
    </row>
    <row r="35991" spans="55:55" hidden="1" x14ac:dyDescent="0.2">
      <c r="BC35991" s="6"/>
    </row>
    <row r="35992" spans="55:55" hidden="1" x14ac:dyDescent="0.2">
      <c r="BC35992" s="6"/>
    </row>
    <row r="35993" spans="55:55" hidden="1" x14ac:dyDescent="0.2">
      <c r="BC35993" s="6"/>
    </row>
    <row r="35994" spans="55:55" hidden="1" x14ac:dyDescent="0.2">
      <c r="BC35994" s="6"/>
    </row>
    <row r="35995" spans="55:55" hidden="1" x14ac:dyDescent="0.2">
      <c r="BC35995" s="6"/>
    </row>
    <row r="35996" spans="55:55" hidden="1" x14ac:dyDescent="0.2">
      <c r="BC35996" s="6"/>
    </row>
    <row r="35997" spans="55:55" hidden="1" x14ac:dyDescent="0.2">
      <c r="BC35997" s="6"/>
    </row>
    <row r="35998" spans="55:55" hidden="1" x14ac:dyDescent="0.2">
      <c r="BC35998" s="6"/>
    </row>
    <row r="35999" spans="55:55" hidden="1" x14ac:dyDescent="0.2">
      <c r="BC35999" s="6"/>
    </row>
    <row r="36000" spans="55:55" hidden="1" x14ac:dyDescent="0.2">
      <c r="BC36000" s="6"/>
    </row>
    <row r="36001" spans="55:55" hidden="1" x14ac:dyDescent="0.2">
      <c r="BC36001" s="6"/>
    </row>
    <row r="36002" spans="55:55" hidden="1" x14ac:dyDescent="0.2">
      <c r="BC36002" s="6"/>
    </row>
    <row r="36003" spans="55:55" hidden="1" x14ac:dyDescent="0.2">
      <c r="BC36003" s="6"/>
    </row>
    <row r="36004" spans="55:55" hidden="1" x14ac:dyDescent="0.2">
      <c r="BC36004" s="6"/>
    </row>
    <row r="36005" spans="55:55" hidden="1" x14ac:dyDescent="0.2">
      <c r="BC36005" s="6"/>
    </row>
    <row r="36006" spans="55:55" hidden="1" x14ac:dyDescent="0.2">
      <c r="BC36006" s="6"/>
    </row>
    <row r="36007" spans="55:55" hidden="1" x14ac:dyDescent="0.2">
      <c r="BC36007" s="6"/>
    </row>
    <row r="36008" spans="55:55" hidden="1" x14ac:dyDescent="0.2">
      <c r="BC36008" s="6"/>
    </row>
    <row r="36009" spans="55:55" hidden="1" x14ac:dyDescent="0.2">
      <c r="BC36009" s="6"/>
    </row>
    <row r="36010" spans="55:55" hidden="1" x14ac:dyDescent="0.2">
      <c r="BC36010" s="6"/>
    </row>
    <row r="36011" spans="55:55" hidden="1" x14ac:dyDescent="0.2">
      <c r="BC36011" s="6"/>
    </row>
    <row r="36012" spans="55:55" hidden="1" x14ac:dyDescent="0.2">
      <c r="BC36012" s="6"/>
    </row>
    <row r="36013" spans="55:55" hidden="1" x14ac:dyDescent="0.2">
      <c r="BC36013" s="6"/>
    </row>
    <row r="36014" spans="55:55" hidden="1" x14ac:dyDescent="0.2">
      <c r="BC36014" s="6"/>
    </row>
    <row r="36015" spans="55:55" hidden="1" x14ac:dyDescent="0.2">
      <c r="BC36015" s="6"/>
    </row>
    <row r="36016" spans="55:55" hidden="1" x14ac:dyDescent="0.2">
      <c r="BC36016" s="6"/>
    </row>
    <row r="36017" spans="55:55" hidden="1" x14ac:dyDescent="0.2">
      <c r="BC36017" s="6"/>
    </row>
    <row r="36018" spans="55:55" hidden="1" x14ac:dyDescent="0.2">
      <c r="BC36018" s="6"/>
    </row>
    <row r="36019" spans="55:55" hidden="1" x14ac:dyDescent="0.2">
      <c r="BC36019" s="6"/>
    </row>
    <row r="36020" spans="55:55" hidden="1" x14ac:dyDescent="0.2">
      <c r="BC36020" s="6"/>
    </row>
    <row r="36021" spans="55:55" hidden="1" x14ac:dyDescent="0.2">
      <c r="BC36021" s="6"/>
    </row>
    <row r="36022" spans="55:55" hidden="1" x14ac:dyDescent="0.2">
      <c r="BC36022" s="6"/>
    </row>
    <row r="36023" spans="55:55" hidden="1" x14ac:dyDescent="0.2">
      <c r="BC36023" s="6"/>
    </row>
    <row r="36024" spans="55:55" hidden="1" x14ac:dyDescent="0.2">
      <c r="BC36024" s="6"/>
    </row>
    <row r="36025" spans="55:55" hidden="1" x14ac:dyDescent="0.2">
      <c r="BC36025" s="6"/>
    </row>
    <row r="36026" spans="55:55" hidden="1" x14ac:dyDescent="0.2">
      <c r="BC36026" s="6"/>
    </row>
    <row r="36027" spans="55:55" hidden="1" x14ac:dyDescent="0.2">
      <c r="BC36027" s="6"/>
    </row>
    <row r="36028" spans="55:55" hidden="1" x14ac:dyDescent="0.2">
      <c r="BC36028" s="6"/>
    </row>
    <row r="36029" spans="55:55" hidden="1" x14ac:dyDescent="0.2">
      <c r="BC36029" s="6"/>
    </row>
    <row r="36030" spans="55:55" hidden="1" x14ac:dyDescent="0.2">
      <c r="BC36030" s="6"/>
    </row>
    <row r="36031" spans="55:55" hidden="1" x14ac:dyDescent="0.2">
      <c r="BC36031" s="6"/>
    </row>
    <row r="36032" spans="55:55" hidden="1" x14ac:dyDescent="0.2">
      <c r="BC36032" s="6"/>
    </row>
    <row r="36033" spans="55:55" hidden="1" x14ac:dyDescent="0.2">
      <c r="BC36033" s="6"/>
    </row>
    <row r="36034" spans="55:55" hidden="1" x14ac:dyDescent="0.2">
      <c r="BC36034" s="6"/>
    </row>
    <row r="36035" spans="55:55" hidden="1" x14ac:dyDescent="0.2">
      <c r="BC36035" s="6"/>
    </row>
    <row r="36036" spans="55:55" hidden="1" x14ac:dyDescent="0.2">
      <c r="BC36036" s="6"/>
    </row>
    <row r="36037" spans="55:55" hidden="1" x14ac:dyDescent="0.2">
      <c r="BC36037" s="6"/>
    </row>
    <row r="36038" spans="55:55" hidden="1" x14ac:dyDescent="0.2">
      <c r="BC36038" s="6"/>
    </row>
    <row r="36039" spans="55:55" hidden="1" x14ac:dyDescent="0.2">
      <c r="BC36039" s="6"/>
    </row>
    <row r="36040" spans="55:55" hidden="1" x14ac:dyDescent="0.2">
      <c r="BC36040" s="6"/>
    </row>
    <row r="36041" spans="55:55" hidden="1" x14ac:dyDescent="0.2">
      <c r="BC36041" s="6"/>
    </row>
    <row r="36042" spans="55:55" hidden="1" x14ac:dyDescent="0.2">
      <c r="BC36042" s="6"/>
    </row>
    <row r="36043" spans="55:55" hidden="1" x14ac:dyDescent="0.2">
      <c r="BC36043" s="6"/>
    </row>
    <row r="36044" spans="55:55" hidden="1" x14ac:dyDescent="0.2">
      <c r="BC36044" s="6"/>
    </row>
    <row r="36045" spans="55:55" hidden="1" x14ac:dyDescent="0.2">
      <c r="BC36045" s="6"/>
    </row>
    <row r="36046" spans="55:55" hidden="1" x14ac:dyDescent="0.2">
      <c r="BC36046" s="6"/>
    </row>
    <row r="36047" spans="55:55" hidden="1" x14ac:dyDescent="0.2">
      <c r="BC36047" s="6"/>
    </row>
    <row r="36048" spans="55:55" hidden="1" x14ac:dyDescent="0.2">
      <c r="BC36048" s="6"/>
    </row>
    <row r="36049" spans="55:55" hidden="1" x14ac:dyDescent="0.2">
      <c r="BC36049" s="6"/>
    </row>
    <row r="36050" spans="55:55" hidden="1" x14ac:dyDescent="0.2">
      <c r="BC36050" s="6"/>
    </row>
    <row r="36051" spans="55:55" hidden="1" x14ac:dyDescent="0.2">
      <c r="BC36051" s="6"/>
    </row>
    <row r="36052" spans="55:55" hidden="1" x14ac:dyDescent="0.2">
      <c r="BC36052" s="6"/>
    </row>
    <row r="36053" spans="55:55" hidden="1" x14ac:dyDescent="0.2">
      <c r="BC36053" s="6"/>
    </row>
    <row r="36054" spans="55:55" hidden="1" x14ac:dyDescent="0.2">
      <c r="BC36054" s="6"/>
    </row>
    <row r="36055" spans="55:55" hidden="1" x14ac:dyDescent="0.2">
      <c r="BC36055" s="6"/>
    </row>
    <row r="36056" spans="55:55" hidden="1" x14ac:dyDescent="0.2">
      <c r="BC36056" s="6"/>
    </row>
    <row r="36057" spans="55:55" hidden="1" x14ac:dyDescent="0.2">
      <c r="BC36057" s="6"/>
    </row>
    <row r="36058" spans="55:55" hidden="1" x14ac:dyDescent="0.2">
      <c r="BC36058" s="6"/>
    </row>
    <row r="36059" spans="55:55" hidden="1" x14ac:dyDescent="0.2">
      <c r="BC36059" s="6"/>
    </row>
    <row r="36060" spans="55:55" hidden="1" x14ac:dyDescent="0.2">
      <c r="BC36060" s="6"/>
    </row>
    <row r="36061" spans="55:55" hidden="1" x14ac:dyDescent="0.2">
      <c r="BC36061" s="6"/>
    </row>
    <row r="36062" spans="55:55" hidden="1" x14ac:dyDescent="0.2">
      <c r="BC36062" s="6"/>
    </row>
    <row r="36063" spans="55:55" hidden="1" x14ac:dyDescent="0.2">
      <c r="BC36063" s="6"/>
    </row>
    <row r="36064" spans="55:55" hidden="1" x14ac:dyDescent="0.2">
      <c r="BC36064" s="6"/>
    </row>
    <row r="36065" spans="55:55" hidden="1" x14ac:dyDescent="0.2">
      <c r="BC36065" s="6"/>
    </row>
    <row r="36066" spans="55:55" hidden="1" x14ac:dyDescent="0.2">
      <c r="BC36066" s="6"/>
    </row>
    <row r="36067" spans="55:55" hidden="1" x14ac:dyDescent="0.2">
      <c r="BC36067" s="6"/>
    </row>
    <row r="36068" spans="55:55" hidden="1" x14ac:dyDescent="0.2">
      <c r="BC36068" s="6"/>
    </row>
    <row r="36069" spans="55:55" hidden="1" x14ac:dyDescent="0.2">
      <c r="BC36069" s="6"/>
    </row>
    <row r="36070" spans="55:55" hidden="1" x14ac:dyDescent="0.2">
      <c r="BC36070" s="6"/>
    </row>
    <row r="36071" spans="55:55" hidden="1" x14ac:dyDescent="0.2">
      <c r="BC36071" s="6"/>
    </row>
    <row r="36072" spans="55:55" hidden="1" x14ac:dyDescent="0.2">
      <c r="BC36072" s="6"/>
    </row>
    <row r="36073" spans="55:55" hidden="1" x14ac:dyDescent="0.2">
      <c r="BC36073" s="6"/>
    </row>
    <row r="36074" spans="55:55" hidden="1" x14ac:dyDescent="0.2">
      <c r="BC36074" s="6"/>
    </row>
    <row r="36075" spans="55:55" hidden="1" x14ac:dyDescent="0.2">
      <c r="BC36075" s="6"/>
    </row>
    <row r="36076" spans="55:55" hidden="1" x14ac:dyDescent="0.2">
      <c r="BC36076" s="6"/>
    </row>
    <row r="36077" spans="55:55" hidden="1" x14ac:dyDescent="0.2">
      <c r="BC36077" s="6"/>
    </row>
    <row r="36078" spans="55:55" hidden="1" x14ac:dyDescent="0.2">
      <c r="BC36078" s="6"/>
    </row>
    <row r="36079" spans="55:55" hidden="1" x14ac:dyDescent="0.2">
      <c r="BC36079" s="6"/>
    </row>
    <row r="36080" spans="55:55" hidden="1" x14ac:dyDescent="0.2">
      <c r="BC36080" s="6"/>
    </row>
    <row r="36081" spans="55:55" hidden="1" x14ac:dyDescent="0.2">
      <c r="BC36081" s="6"/>
    </row>
    <row r="36082" spans="55:55" hidden="1" x14ac:dyDescent="0.2">
      <c r="BC36082" s="6"/>
    </row>
    <row r="36083" spans="55:55" hidden="1" x14ac:dyDescent="0.2">
      <c r="BC36083" s="6"/>
    </row>
    <row r="36084" spans="55:55" hidden="1" x14ac:dyDescent="0.2">
      <c r="BC36084" s="6"/>
    </row>
    <row r="36085" spans="55:55" hidden="1" x14ac:dyDescent="0.2">
      <c r="BC36085" s="6"/>
    </row>
    <row r="36086" spans="55:55" hidden="1" x14ac:dyDescent="0.2">
      <c r="BC36086" s="6"/>
    </row>
    <row r="36087" spans="55:55" hidden="1" x14ac:dyDescent="0.2">
      <c r="BC36087" s="6"/>
    </row>
    <row r="36088" spans="55:55" hidden="1" x14ac:dyDescent="0.2">
      <c r="BC36088" s="6"/>
    </row>
    <row r="36089" spans="55:55" hidden="1" x14ac:dyDescent="0.2">
      <c r="BC36089" s="6"/>
    </row>
    <row r="36090" spans="55:55" hidden="1" x14ac:dyDescent="0.2">
      <c r="BC36090" s="6"/>
    </row>
    <row r="36091" spans="55:55" hidden="1" x14ac:dyDescent="0.2">
      <c r="BC36091" s="6"/>
    </row>
    <row r="36092" spans="55:55" hidden="1" x14ac:dyDescent="0.2">
      <c r="BC36092" s="6"/>
    </row>
    <row r="36093" spans="55:55" hidden="1" x14ac:dyDescent="0.2">
      <c r="BC36093" s="6"/>
    </row>
    <row r="36094" spans="55:55" hidden="1" x14ac:dyDescent="0.2">
      <c r="BC36094" s="6"/>
    </row>
    <row r="36095" spans="55:55" hidden="1" x14ac:dyDescent="0.2">
      <c r="BC36095" s="6"/>
    </row>
    <row r="36096" spans="55:55" hidden="1" x14ac:dyDescent="0.2">
      <c r="BC36096" s="6"/>
    </row>
    <row r="36097" spans="55:55" hidden="1" x14ac:dyDescent="0.2">
      <c r="BC36097" s="6"/>
    </row>
    <row r="36098" spans="55:55" hidden="1" x14ac:dyDescent="0.2">
      <c r="BC36098" s="6"/>
    </row>
    <row r="36099" spans="55:55" hidden="1" x14ac:dyDescent="0.2">
      <c r="BC36099" s="6"/>
    </row>
    <row r="36100" spans="55:55" hidden="1" x14ac:dyDescent="0.2">
      <c r="BC36100" s="6"/>
    </row>
    <row r="36101" spans="55:55" hidden="1" x14ac:dyDescent="0.2">
      <c r="BC36101" s="6"/>
    </row>
    <row r="36102" spans="55:55" hidden="1" x14ac:dyDescent="0.2">
      <c r="BC36102" s="6"/>
    </row>
    <row r="36103" spans="55:55" hidden="1" x14ac:dyDescent="0.2">
      <c r="BC36103" s="6"/>
    </row>
    <row r="36104" spans="55:55" hidden="1" x14ac:dyDescent="0.2">
      <c r="BC36104" s="6"/>
    </row>
    <row r="36105" spans="55:55" hidden="1" x14ac:dyDescent="0.2">
      <c r="BC36105" s="6"/>
    </row>
    <row r="36106" spans="55:55" hidden="1" x14ac:dyDescent="0.2">
      <c r="BC36106" s="6"/>
    </row>
    <row r="36107" spans="55:55" hidden="1" x14ac:dyDescent="0.2">
      <c r="BC36107" s="6"/>
    </row>
    <row r="36108" spans="55:55" hidden="1" x14ac:dyDescent="0.2">
      <c r="BC36108" s="6"/>
    </row>
    <row r="36109" spans="55:55" hidden="1" x14ac:dyDescent="0.2">
      <c r="BC36109" s="6"/>
    </row>
    <row r="36110" spans="55:55" hidden="1" x14ac:dyDescent="0.2">
      <c r="BC36110" s="6"/>
    </row>
    <row r="36111" spans="55:55" hidden="1" x14ac:dyDescent="0.2">
      <c r="BC36111" s="6"/>
    </row>
    <row r="36112" spans="55:55" hidden="1" x14ac:dyDescent="0.2">
      <c r="BC36112" s="6"/>
    </row>
    <row r="36113" spans="55:55" hidden="1" x14ac:dyDescent="0.2">
      <c r="BC36113" s="6"/>
    </row>
    <row r="36114" spans="55:55" hidden="1" x14ac:dyDescent="0.2">
      <c r="BC36114" s="6"/>
    </row>
    <row r="36115" spans="55:55" hidden="1" x14ac:dyDescent="0.2">
      <c r="BC36115" s="6"/>
    </row>
    <row r="36116" spans="55:55" hidden="1" x14ac:dyDescent="0.2">
      <c r="BC36116" s="6"/>
    </row>
    <row r="36117" spans="55:55" hidden="1" x14ac:dyDescent="0.2">
      <c r="BC36117" s="6"/>
    </row>
    <row r="36118" spans="55:55" hidden="1" x14ac:dyDescent="0.2">
      <c r="BC36118" s="6"/>
    </row>
    <row r="36119" spans="55:55" hidden="1" x14ac:dyDescent="0.2">
      <c r="BC36119" s="6"/>
    </row>
    <row r="36120" spans="55:55" hidden="1" x14ac:dyDescent="0.2">
      <c r="BC36120" s="6"/>
    </row>
    <row r="36121" spans="55:55" hidden="1" x14ac:dyDescent="0.2">
      <c r="BC36121" s="6"/>
    </row>
    <row r="36122" spans="55:55" hidden="1" x14ac:dyDescent="0.2">
      <c r="BC36122" s="6"/>
    </row>
    <row r="36123" spans="55:55" hidden="1" x14ac:dyDescent="0.2">
      <c r="BC36123" s="6"/>
    </row>
    <row r="36124" spans="55:55" hidden="1" x14ac:dyDescent="0.2">
      <c r="BC36124" s="6"/>
    </row>
    <row r="36125" spans="55:55" hidden="1" x14ac:dyDescent="0.2">
      <c r="BC36125" s="6"/>
    </row>
    <row r="36126" spans="55:55" hidden="1" x14ac:dyDescent="0.2">
      <c r="BC36126" s="6"/>
    </row>
    <row r="36127" spans="55:55" hidden="1" x14ac:dyDescent="0.2">
      <c r="BC36127" s="6"/>
    </row>
    <row r="36128" spans="55:55" hidden="1" x14ac:dyDescent="0.2">
      <c r="BC36128" s="6"/>
    </row>
    <row r="36129" spans="55:55" hidden="1" x14ac:dyDescent="0.2">
      <c r="BC36129" s="6"/>
    </row>
    <row r="36130" spans="55:55" hidden="1" x14ac:dyDescent="0.2">
      <c r="BC36130" s="6"/>
    </row>
    <row r="36131" spans="55:55" hidden="1" x14ac:dyDescent="0.2">
      <c r="BC36131" s="6"/>
    </row>
    <row r="36132" spans="55:55" hidden="1" x14ac:dyDescent="0.2">
      <c r="BC36132" s="6"/>
    </row>
    <row r="36133" spans="55:55" hidden="1" x14ac:dyDescent="0.2">
      <c r="BC36133" s="6"/>
    </row>
    <row r="36134" spans="55:55" hidden="1" x14ac:dyDescent="0.2">
      <c r="BC36134" s="6"/>
    </row>
    <row r="36135" spans="55:55" hidden="1" x14ac:dyDescent="0.2">
      <c r="BC36135" s="6"/>
    </row>
    <row r="36136" spans="55:55" hidden="1" x14ac:dyDescent="0.2">
      <c r="BC36136" s="6"/>
    </row>
    <row r="36137" spans="55:55" hidden="1" x14ac:dyDescent="0.2">
      <c r="BC36137" s="6"/>
    </row>
    <row r="36138" spans="55:55" hidden="1" x14ac:dyDescent="0.2">
      <c r="BC36138" s="6"/>
    </row>
    <row r="36139" spans="55:55" hidden="1" x14ac:dyDescent="0.2">
      <c r="BC36139" s="6"/>
    </row>
    <row r="36140" spans="55:55" hidden="1" x14ac:dyDescent="0.2">
      <c r="BC36140" s="6"/>
    </row>
    <row r="36141" spans="55:55" hidden="1" x14ac:dyDescent="0.2">
      <c r="BC36141" s="6"/>
    </row>
    <row r="36142" spans="55:55" hidden="1" x14ac:dyDescent="0.2">
      <c r="BC36142" s="6"/>
    </row>
    <row r="36143" spans="55:55" hidden="1" x14ac:dyDescent="0.2">
      <c r="BC36143" s="6"/>
    </row>
    <row r="36144" spans="55:55" hidden="1" x14ac:dyDescent="0.2">
      <c r="BC36144" s="6"/>
    </row>
    <row r="36145" spans="55:55" hidden="1" x14ac:dyDescent="0.2">
      <c r="BC36145" s="6"/>
    </row>
    <row r="36146" spans="55:55" hidden="1" x14ac:dyDescent="0.2">
      <c r="BC36146" s="6"/>
    </row>
    <row r="36147" spans="55:55" hidden="1" x14ac:dyDescent="0.2">
      <c r="BC36147" s="6"/>
    </row>
    <row r="36148" spans="55:55" hidden="1" x14ac:dyDescent="0.2">
      <c r="BC36148" s="6"/>
    </row>
    <row r="36149" spans="55:55" hidden="1" x14ac:dyDescent="0.2">
      <c r="BC36149" s="6"/>
    </row>
    <row r="36150" spans="55:55" hidden="1" x14ac:dyDescent="0.2">
      <c r="BC36150" s="6"/>
    </row>
    <row r="36151" spans="55:55" hidden="1" x14ac:dyDescent="0.2">
      <c r="BC36151" s="6"/>
    </row>
    <row r="36152" spans="55:55" hidden="1" x14ac:dyDescent="0.2">
      <c r="BC36152" s="6"/>
    </row>
    <row r="36153" spans="55:55" hidden="1" x14ac:dyDescent="0.2">
      <c r="BC36153" s="6"/>
    </row>
    <row r="36154" spans="55:55" hidden="1" x14ac:dyDescent="0.2">
      <c r="BC36154" s="6"/>
    </row>
    <row r="36155" spans="55:55" hidden="1" x14ac:dyDescent="0.2">
      <c r="BC36155" s="6"/>
    </row>
    <row r="36156" spans="55:55" hidden="1" x14ac:dyDescent="0.2">
      <c r="BC36156" s="6"/>
    </row>
    <row r="36157" spans="55:55" hidden="1" x14ac:dyDescent="0.2">
      <c r="BC36157" s="6"/>
    </row>
    <row r="36158" spans="55:55" hidden="1" x14ac:dyDescent="0.2">
      <c r="BC36158" s="6"/>
    </row>
    <row r="36159" spans="55:55" hidden="1" x14ac:dyDescent="0.2">
      <c r="BC36159" s="6"/>
    </row>
    <row r="36160" spans="55:55" hidden="1" x14ac:dyDescent="0.2">
      <c r="BC36160" s="6"/>
    </row>
    <row r="36161" spans="55:55" hidden="1" x14ac:dyDescent="0.2">
      <c r="BC36161" s="6"/>
    </row>
    <row r="36162" spans="55:55" hidden="1" x14ac:dyDescent="0.2">
      <c r="BC36162" s="6"/>
    </row>
    <row r="36163" spans="55:55" hidden="1" x14ac:dyDescent="0.2">
      <c r="BC36163" s="6"/>
    </row>
    <row r="36164" spans="55:55" hidden="1" x14ac:dyDescent="0.2">
      <c r="BC36164" s="6"/>
    </row>
    <row r="36165" spans="55:55" hidden="1" x14ac:dyDescent="0.2">
      <c r="BC36165" s="6"/>
    </row>
    <row r="36166" spans="55:55" hidden="1" x14ac:dyDescent="0.2">
      <c r="BC36166" s="6"/>
    </row>
    <row r="36167" spans="55:55" hidden="1" x14ac:dyDescent="0.2">
      <c r="BC36167" s="6"/>
    </row>
    <row r="36168" spans="55:55" hidden="1" x14ac:dyDescent="0.2">
      <c r="BC36168" s="6"/>
    </row>
    <row r="36169" spans="55:55" hidden="1" x14ac:dyDescent="0.2">
      <c r="BC36169" s="6"/>
    </row>
    <row r="36170" spans="55:55" hidden="1" x14ac:dyDescent="0.2">
      <c r="BC36170" s="6"/>
    </row>
    <row r="36171" spans="55:55" hidden="1" x14ac:dyDescent="0.2">
      <c r="BC36171" s="6"/>
    </row>
    <row r="36172" spans="55:55" hidden="1" x14ac:dyDescent="0.2">
      <c r="BC36172" s="6"/>
    </row>
    <row r="36173" spans="55:55" hidden="1" x14ac:dyDescent="0.2">
      <c r="BC36173" s="6"/>
    </row>
    <row r="36174" spans="55:55" hidden="1" x14ac:dyDescent="0.2">
      <c r="BC36174" s="6"/>
    </row>
    <row r="36175" spans="55:55" hidden="1" x14ac:dyDescent="0.2">
      <c r="BC36175" s="6"/>
    </row>
    <row r="36176" spans="55:55" hidden="1" x14ac:dyDescent="0.2">
      <c r="BC36176" s="6"/>
    </row>
    <row r="36177" spans="55:55" hidden="1" x14ac:dyDescent="0.2">
      <c r="BC36177" s="6"/>
    </row>
    <row r="36178" spans="55:55" hidden="1" x14ac:dyDescent="0.2">
      <c r="BC36178" s="6"/>
    </row>
    <row r="36179" spans="55:55" hidden="1" x14ac:dyDescent="0.2">
      <c r="BC36179" s="6"/>
    </row>
    <row r="36180" spans="55:55" hidden="1" x14ac:dyDescent="0.2">
      <c r="BC36180" s="6"/>
    </row>
    <row r="36181" spans="55:55" hidden="1" x14ac:dyDescent="0.2">
      <c r="BC36181" s="6"/>
    </row>
    <row r="36182" spans="55:55" hidden="1" x14ac:dyDescent="0.2">
      <c r="BC36182" s="6"/>
    </row>
    <row r="36183" spans="55:55" hidden="1" x14ac:dyDescent="0.2">
      <c r="BC36183" s="6"/>
    </row>
    <row r="36184" spans="55:55" hidden="1" x14ac:dyDescent="0.2">
      <c r="BC36184" s="6"/>
    </row>
    <row r="36185" spans="55:55" hidden="1" x14ac:dyDescent="0.2">
      <c r="BC36185" s="6"/>
    </row>
    <row r="36186" spans="55:55" hidden="1" x14ac:dyDescent="0.2">
      <c r="BC36186" s="6"/>
    </row>
    <row r="36187" spans="55:55" hidden="1" x14ac:dyDescent="0.2">
      <c r="BC36187" s="6"/>
    </row>
    <row r="36188" spans="55:55" hidden="1" x14ac:dyDescent="0.2">
      <c r="BC36188" s="6"/>
    </row>
    <row r="36189" spans="55:55" hidden="1" x14ac:dyDescent="0.2">
      <c r="BC36189" s="6"/>
    </row>
    <row r="36190" spans="55:55" hidden="1" x14ac:dyDescent="0.2">
      <c r="BC36190" s="6"/>
    </row>
    <row r="36191" spans="55:55" hidden="1" x14ac:dyDescent="0.2">
      <c r="BC36191" s="6"/>
    </row>
    <row r="36192" spans="55:55" hidden="1" x14ac:dyDescent="0.2">
      <c r="BC36192" s="6"/>
    </row>
    <row r="36193" spans="55:55" hidden="1" x14ac:dyDescent="0.2">
      <c r="BC36193" s="6"/>
    </row>
    <row r="36194" spans="55:55" hidden="1" x14ac:dyDescent="0.2">
      <c r="BC36194" s="6"/>
    </row>
    <row r="36195" spans="55:55" hidden="1" x14ac:dyDescent="0.2">
      <c r="BC36195" s="6"/>
    </row>
    <row r="36196" spans="55:55" hidden="1" x14ac:dyDescent="0.2">
      <c r="BC36196" s="6"/>
    </row>
    <row r="36197" spans="55:55" hidden="1" x14ac:dyDescent="0.2">
      <c r="BC36197" s="6"/>
    </row>
    <row r="36198" spans="55:55" hidden="1" x14ac:dyDescent="0.2">
      <c r="BC36198" s="6"/>
    </row>
    <row r="36199" spans="55:55" hidden="1" x14ac:dyDescent="0.2">
      <c r="BC36199" s="6"/>
    </row>
    <row r="36200" spans="55:55" hidden="1" x14ac:dyDescent="0.2">
      <c r="BC36200" s="6"/>
    </row>
    <row r="36201" spans="55:55" hidden="1" x14ac:dyDescent="0.2">
      <c r="BC36201" s="6"/>
    </row>
    <row r="36202" spans="55:55" hidden="1" x14ac:dyDescent="0.2">
      <c r="BC36202" s="6"/>
    </row>
    <row r="36203" spans="55:55" hidden="1" x14ac:dyDescent="0.2">
      <c r="BC36203" s="6"/>
    </row>
    <row r="36204" spans="55:55" hidden="1" x14ac:dyDescent="0.2">
      <c r="BC36204" s="6"/>
    </row>
    <row r="36205" spans="55:55" hidden="1" x14ac:dyDescent="0.2">
      <c r="BC36205" s="6"/>
    </row>
    <row r="36206" spans="55:55" hidden="1" x14ac:dyDescent="0.2">
      <c r="BC36206" s="6"/>
    </row>
    <row r="36207" spans="55:55" hidden="1" x14ac:dyDescent="0.2">
      <c r="BC36207" s="6"/>
    </row>
    <row r="36208" spans="55:55" hidden="1" x14ac:dyDescent="0.2">
      <c r="BC36208" s="6"/>
    </row>
    <row r="36209" spans="55:55" hidden="1" x14ac:dyDescent="0.2">
      <c r="BC36209" s="6"/>
    </row>
    <row r="36210" spans="55:55" hidden="1" x14ac:dyDescent="0.2">
      <c r="BC36210" s="6"/>
    </row>
    <row r="36211" spans="55:55" hidden="1" x14ac:dyDescent="0.2">
      <c r="BC36211" s="6"/>
    </row>
    <row r="36212" spans="55:55" hidden="1" x14ac:dyDescent="0.2">
      <c r="BC36212" s="6"/>
    </row>
    <row r="36213" spans="55:55" hidden="1" x14ac:dyDescent="0.2">
      <c r="BC36213" s="6"/>
    </row>
    <row r="36214" spans="55:55" hidden="1" x14ac:dyDescent="0.2">
      <c r="BC36214" s="6"/>
    </row>
    <row r="36215" spans="55:55" hidden="1" x14ac:dyDescent="0.2">
      <c r="BC36215" s="6"/>
    </row>
    <row r="36216" spans="55:55" hidden="1" x14ac:dyDescent="0.2">
      <c r="BC36216" s="6"/>
    </row>
    <row r="36217" spans="55:55" hidden="1" x14ac:dyDescent="0.2">
      <c r="BC36217" s="6"/>
    </row>
    <row r="36218" spans="55:55" hidden="1" x14ac:dyDescent="0.2">
      <c r="BC36218" s="6"/>
    </row>
    <row r="36219" spans="55:55" hidden="1" x14ac:dyDescent="0.2">
      <c r="BC36219" s="6"/>
    </row>
    <row r="36220" spans="55:55" hidden="1" x14ac:dyDescent="0.2">
      <c r="BC36220" s="6"/>
    </row>
    <row r="36221" spans="55:55" hidden="1" x14ac:dyDescent="0.2">
      <c r="BC36221" s="6"/>
    </row>
    <row r="36222" spans="55:55" hidden="1" x14ac:dyDescent="0.2">
      <c r="BC36222" s="6"/>
    </row>
    <row r="36223" spans="55:55" hidden="1" x14ac:dyDescent="0.2">
      <c r="BC36223" s="6"/>
    </row>
    <row r="36224" spans="55:55" hidden="1" x14ac:dyDescent="0.2">
      <c r="BC36224" s="6"/>
    </row>
    <row r="36225" spans="55:55" hidden="1" x14ac:dyDescent="0.2">
      <c r="BC36225" s="6"/>
    </row>
    <row r="36226" spans="55:55" hidden="1" x14ac:dyDescent="0.2">
      <c r="BC36226" s="6"/>
    </row>
    <row r="36227" spans="55:55" hidden="1" x14ac:dyDescent="0.2">
      <c r="BC36227" s="6"/>
    </row>
    <row r="36228" spans="55:55" hidden="1" x14ac:dyDescent="0.2">
      <c r="BC36228" s="6"/>
    </row>
    <row r="36229" spans="55:55" hidden="1" x14ac:dyDescent="0.2">
      <c r="BC36229" s="6"/>
    </row>
    <row r="36230" spans="55:55" hidden="1" x14ac:dyDescent="0.2">
      <c r="BC36230" s="6"/>
    </row>
    <row r="36231" spans="55:55" hidden="1" x14ac:dyDescent="0.2">
      <c r="BC36231" s="6"/>
    </row>
    <row r="36232" spans="55:55" hidden="1" x14ac:dyDescent="0.2">
      <c r="BC36232" s="6"/>
    </row>
    <row r="36233" spans="55:55" hidden="1" x14ac:dyDescent="0.2">
      <c r="BC36233" s="6"/>
    </row>
    <row r="36234" spans="55:55" hidden="1" x14ac:dyDescent="0.2">
      <c r="BC36234" s="6"/>
    </row>
    <row r="36235" spans="55:55" hidden="1" x14ac:dyDescent="0.2">
      <c r="BC36235" s="6"/>
    </row>
    <row r="36236" spans="55:55" hidden="1" x14ac:dyDescent="0.2">
      <c r="BC36236" s="6"/>
    </row>
    <row r="36237" spans="55:55" hidden="1" x14ac:dyDescent="0.2">
      <c r="BC36237" s="6"/>
    </row>
    <row r="36238" spans="55:55" hidden="1" x14ac:dyDescent="0.2">
      <c r="BC36238" s="6"/>
    </row>
    <row r="36239" spans="55:55" hidden="1" x14ac:dyDescent="0.2">
      <c r="BC36239" s="6"/>
    </row>
    <row r="36240" spans="55:55" hidden="1" x14ac:dyDescent="0.2">
      <c r="BC36240" s="6"/>
    </row>
    <row r="36241" spans="55:55" hidden="1" x14ac:dyDescent="0.2">
      <c r="BC36241" s="6"/>
    </row>
    <row r="36242" spans="55:55" hidden="1" x14ac:dyDescent="0.2">
      <c r="BC36242" s="6"/>
    </row>
    <row r="36243" spans="55:55" hidden="1" x14ac:dyDescent="0.2">
      <c r="BC36243" s="6"/>
    </row>
    <row r="36244" spans="55:55" hidden="1" x14ac:dyDescent="0.2">
      <c r="BC36244" s="6"/>
    </row>
    <row r="36245" spans="55:55" hidden="1" x14ac:dyDescent="0.2">
      <c r="BC36245" s="6"/>
    </row>
    <row r="36246" spans="55:55" hidden="1" x14ac:dyDescent="0.2">
      <c r="BC36246" s="6"/>
    </row>
    <row r="36247" spans="55:55" hidden="1" x14ac:dyDescent="0.2">
      <c r="BC36247" s="6"/>
    </row>
    <row r="36248" spans="55:55" hidden="1" x14ac:dyDescent="0.2">
      <c r="BC36248" s="6"/>
    </row>
    <row r="36249" spans="55:55" hidden="1" x14ac:dyDescent="0.2">
      <c r="BC36249" s="6"/>
    </row>
    <row r="36250" spans="55:55" hidden="1" x14ac:dyDescent="0.2">
      <c r="BC36250" s="6"/>
    </row>
    <row r="36251" spans="55:55" hidden="1" x14ac:dyDescent="0.2">
      <c r="BC36251" s="6"/>
    </row>
    <row r="36252" spans="55:55" hidden="1" x14ac:dyDescent="0.2">
      <c r="BC36252" s="6"/>
    </row>
    <row r="36253" spans="55:55" hidden="1" x14ac:dyDescent="0.2">
      <c r="BC36253" s="6"/>
    </row>
    <row r="36254" spans="55:55" hidden="1" x14ac:dyDescent="0.2">
      <c r="BC36254" s="6"/>
    </row>
    <row r="36255" spans="55:55" hidden="1" x14ac:dyDescent="0.2">
      <c r="BC36255" s="6"/>
    </row>
    <row r="36256" spans="55:55" hidden="1" x14ac:dyDescent="0.2">
      <c r="BC36256" s="6"/>
    </row>
    <row r="36257" spans="55:55" hidden="1" x14ac:dyDescent="0.2">
      <c r="BC36257" s="6"/>
    </row>
    <row r="36258" spans="55:55" hidden="1" x14ac:dyDescent="0.2">
      <c r="BC36258" s="6"/>
    </row>
    <row r="36259" spans="55:55" hidden="1" x14ac:dyDescent="0.2">
      <c r="BC36259" s="6"/>
    </row>
    <row r="36260" spans="55:55" hidden="1" x14ac:dyDescent="0.2">
      <c r="BC36260" s="6"/>
    </row>
    <row r="36261" spans="55:55" hidden="1" x14ac:dyDescent="0.2">
      <c r="BC36261" s="6"/>
    </row>
    <row r="36262" spans="55:55" hidden="1" x14ac:dyDescent="0.2">
      <c r="BC36262" s="6"/>
    </row>
    <row r="36263" spans="55:55" hidden="1" x14ac:dyDescent="0.2">
      <c r="BC36263" s="6"/>
    </row>
    <row r="36264" spans="55:55" hidden="1" x14ac:dyDescent="0.2">
      <c r="BC36264" s="6"/>
    </row>
    <row r="36265" spans="55:55" hidden="1" x14ac:dyDescent="0.2">
      <c r="BC36265" s="6"/>
    </row>
    <row r="36266" spans="55:55" hidden="1" x14ac:dyDescent="0.2">
      <c r="BC36266" s="6"/>
    </row>
    <row r="36267" spans="55:55" hidden="1" x14ac:dyDescent="0.2">
      <c r="BC36267" s="6"/>
    </row>
    <row r="36268" spans="55:55" hidden="1" x14ac:dyDescent="0.2">
      <c r="BC36268" s="6"/>
    </row>
    <row r="36269" spans="55:55" hidden="1" x14ac:dyDescent="0.2">
      <c r="BC36269" s="6"/>
    </row>
    <row r="36270" spans="55:55" hidden="1" x14ac:dyDescent="0.2">
      <c r="BC36270" s="6"/>
    </row>
    <row r="36271" spans="55:55" hidden="1" x14ac:dyDescent="0.2">
      <c r="BC36271" s="6"/>
    </row>
    <row r="36272" spans="55:55" hidden="1" x14ac:dyDescent="0.2">
      <c r="BC36272" s="6"/>
    </row>
    <row r="36273" spans="55:55" hidden="1" x14ac:dyDescent="0.2">
      <c r="BC36273" s="6"/>
    </row>
    <row r="36274" spans="55:55" hidden="1" x14ac:dyDescent="0.2">
      <c r="BC36274" s="6"/>
    </row>
    <row r="36275" spans="55:55" hidden="1" x14ac:dyDescent="0.2">
      <c r="BC36275" s="6"/>
    </row>
    <row r="36276" spans="55:55" hidden="1" x14ac:dyDescent="0.2">
      <c r="BC36276" s="6"/>
    </row>
    <row r="36277" spans="55:55" hidden="1" x14ac:dyDescent="0.2">
      <c r="BC36277" s="6"/>
    </row>
    <row r="36278" spans="55:55" hidden="1" x14ac:dyDescent="0.2">
      <c r="BC36278" s="6"/>
    </row>
    <row r="36279" spans="55:55" hidden="1" x14ac:dyDescent="0.2">
      <c r="BC36279" s="6"/>
    </row>
    <row r="36280" spans="55:55" hidden="1" x14ac:dyDescent="0.2">
      <c r="BC36280" s="6"/>
    </row>
    <row r="36281" spans="55:55" hidden="1" x14ac:dyDescent="0.2">
      <c r="BC36281" s="6"/>
    </row>
    <row r="36282" spans="55:55" hidden="1" x14ac:dyDescent="0.2">
      <c r="BC36282" s="6"/>
    </row>
    <row r="36283" spans="55:55" hidden="1" x14ac:dyDescent="0.2">
      <c r="BC36283" s="6"/>
    </row>
    <row r="36284" spans="55:55" hidden="1" x14ac:dyDescent="0.2">
      <c r="BC36284" s="6"/>
    </row>
    <row r="36285" spans="55:55" hidden="1" x14ac:dyDescent="0.2">
      <c r="BC36285" s="6"/>
    </row>
    <row r="36286" spans="55:55" hidden="1" x14ac:dyDescent="0.2">
      <c r="BC36286" s="6"/>
    </row>
    <row r="36287" spans="55:55" hidden="1" x14ac:dyDescent="0.2">
      <c r="BC36287" s="6"/>
    </row>
    <row r="36288" spans="55:55" hidden="1" x14ac:dyDescent="0.2">
      <c r="BC36288" s="6"/>
    </row>
    <row r="36289" spans="55:55" hidden="1" x14ac:dyDescent="0.2">
      <c r="BC36289" s="6"/>
    </row>
    <row r="36290" spans="55:55" hidden="1" x14ac:dyDescent="0.2">
      <c r="BC36290" s="6"/>
    </row>
    <row r="36291" spans="55:55" hidden="1" x14ac:dyDescent="0.2">
      <c r="BC36291" s="6"/>
    </row>
    <row r="36292" spans="55:55" hidden="1" x14ac:dyDescent="0.2">
      <c r="BC36292" s="6"/>
    </row>
    <row r="36293" spans="55:55" hidden="1" x14ac:dyDescent="0.2">
      <c r="BC36293" s="6"/>
    </row>
    <row r="36294" spans="55:55" hidden="1" x14ac:dyDescent="0.2">
      <c r="BC36294" s="6"/>
    </row>
    <row r="36295" spans="55:55" hidden="1" x14ac:dyDescent="0.2">
      <c r="BC36295" s="6"/>
    </row>
    <row r="36296" spans="55:55" hidden="1" x14ac:dyDescent="0.2">
      <c r="BC36296" s="6"/>
    </row>
    <row r="36297" spans="55:55" hidden="1" x14ac:dyDescent="0.2">
      <c r="BC36297" s="6"/>
    </row>
    <row r="36298" spans="55:55" hidden="1" x14ac:dyDescent="0.2">
      <c r="BC36298" s="6"/>
    </row>
    <row r="36299" spans="55:55" hidden="1" x14ac:dyDescent="0.2">
      <c r="BC36299" s="6"/>
    </row>
    <row r="36300" spans="55:55" hidden="1" x14ac:dyDescent="0.2">
      <c r="BC36300" s="6"/>
    </row>
    <row r="36301" spans="55:55" hidden="1" x14ac:dyDescent="0.2">
      <c r="BC36301" s="6"/>
    </row>
    <row r="36302" spans="55:55" hidden="1" x14ac:dyDescent="0.2">
      <c r="BC36302" s="6"/>
    </row>
    <row r="36303" spans="55:55" hidden="1" x14ac:dyDescent="0.2">
      <c r="BC36303" s="6"/>
    </row>
    <row r="36304" spans="55:55" hidden="1" x14ac:dyDescent="0.2">
      <c r="BC36304" s="6"/>
    </row>
    <row r="36305" spans="55:55" hidden="1" x14ac:dyDescent="0.2">
      <c r="BC36305" s="6"/>
    </row>
    <row r="36306" spans="55:55" hidden="1" x14ac:dyDescent="0.2">
      <c r="BC36306" s="6"/>
    </row>
    <row r="36307" spans="55:55" hidden="1" x14ac:dyDescent="0.2">
      <c r="BC36307" s="6"/>
    </row>
    <row r="36308" spans="55:55" hidden="1" x14ac:dyDescent="0.2">
      <c r="BC36308" s="6"/>
    </row>
    <row r="36309" spans="55:55" hidden="1" x14ac:dyDescent="0.2">
      <c r="BC36309" s="6"/>
    </row>
    <row r="36310" spans="55:55" hidden="1" x14ac:dyDescent="0.2">
      <c r="BC36310" s="6"/>
    </row>
    <row r="36311" spans="55:55" hidden="1" x14ac:dyDescent="0.2">
      <c r="BC36311" s="6"/>
    </row>
    <row r="36312" spans="55:55" hidden="1" x14ac:dyDescent="0.2">
      <c r="BC36312" s="6"/>
    </row>
    <row r="36313" spans="55:55" hidden="1" x14ac:dyDescent="0.2">
      <c r="BC36313" s="6"/>
    </row>
    <row r="36314" spans="55:55" hidden="1" x14ac:dyDescent="0.2">
      <c r="BC36314" s="6"/>
    </row>
    <row r="36315" spans="55:55" hidden="1" x14ac:dyDescent="0.2">
      <c r="BC36315" s="6"/>
    </row>
    <row r="36316" spans="55:55" hidden="1" x14ac:dyDescent="0.2">
      <c r="BC36316" s="6"/>
    </row>
    <row r="36317" spans="55:55" hidden="1" x14ac:dyDescent="0.2">
      <c r="BC36317" s="6"/>
    </row>
    <row r="36318" spans="55:55" hidden="1" x14ac:dyDescent="0.2">
      <c r="BC36318" s="6"/>
    </row>
    <row r="36319" spans="55:55" hidden="1" x14ac:dyDescent="0.2">
      <c r="BC36319" s="6"/>
    </row>
    <row r="36320" spans="55:55" hidden="1" x14ac:dyDescent="0.2">
      <c r="BC36320" s="6"/>
    </row>
    <row r="36321" spans="55:55" hidden="1" x14ac:dyDescent="0.2">
      <c r="BC36321" s="6"/>
    </row>
    <row r="36322" spans="55:55" hidden="1" x14ac:dyDescent="0.2">
      <c r="BC36322" s="6"/>
    </row>
    <row r="36323" spans="55:55" hidden="1" x14ac:dyDescent="0.2">
      <c r="BC36323" s="6"/>
    </row>
    <row r="36324" spans="55:55" hidden="1" x14ac:dyDescent="0.2">
      <c r="BC36324" s="6"/>
    </row>
    <row r="36325" spans="55:55" hidden="1" x14ac:dyDescent="0.2">
      <c r="BC36325" s="6"/>
    </row>
    <row r="36326" spans="55:55" hidden="1" x14ac:dyDescent="0.2">
      <c r="BC36326" s="6"/>
    </row>
    <row r="36327" spans="55:55" hidden="1" x14ac:dyDescent="0.2">
      <c r="BC36327" s="6"/>
    </row>
    <row r="36328" spans="55:55" hidden="1" x14ac:dyDescent="0.2">
      <c r="BC36328" s="6"/>
    </row>
    <row r="36329" spans="55:55" hidden="1" x14ac:dyDescent="0.2">
      <c r="BC36329" s="6"/>
    </row>
    <row r="36330" spans="55:55" hidden="1" x14ac:dyDescent="0.2">
      <c r="BC36330" s="6"/>
    </row>
    <row r="36331" spans="55:55" hidden="1" x14ac:dyDescent="0.2">
      <c r="BC36331" s="6"/>
    </row>
    <row r="36332" spans="55:55" hidden="1" x14ac:dyDescent="0.2">
      <c r="BC36332" s="6"/>
    </row>
    <row r="36333" spans="55:55" hidden="1" x14ac:dyDescent="0.2">
      <c r="BC36333" s="6"/>
    </row>
    <row r="36334" spans="55:55" hidden="1" x14ac:dyDescent="0.2">
      <c r="BC36334" s="6"/>
    </row>
    <row r="36335" spans="55:55" hidden="1" x14ac:dyDescent="0.2">
      <c r="BC36335" s="6"/>
    </row>
    <row r="36336" spans="55:55" hidden="1" x14ac:dyDescent="0.2">
      <c r="BC36336" s="6"/>
    </row>
    <row r="36337" spans="55:55" hidden="1" x14ac:dyDescent="0.2">
      <c r="BC36337" s="6"/>
    </row>
    <row r="36338" spans="55:55" hidden="1" x14ac:dyDescent="0.2">
      <c r="BC36338" s="6"/>
    </row>
    <row r="36339" spans="55:55" hidden="1" x14ac:dyDescent="0.2">
      <c r="BC36339" s="6"/>
    </row>
    <row r="36340" spans="55:55" hidden="1" x14ac:dyDescent="0.2">
      <c r="BC36340" s="6"/>
    </row>
    <row r="36341" spans="55:55" hidden="1" x14ac:dyDescent="0.2">
      <c r="BC36341" s="6"/>
    </row>
    <row r="36342" spans="55:55" hidden="1" x14ac:dyDescent="0.2">
      <c r="BC36342" s="6"/>
    </row>
    <row r="36343" spans="55:55" hidden="1" x14ac:dyDescent="0.2">
      <c r="BC36343" s="6"/>
    </row>
    <row r="36344" spans="55:55" hidden="1" x14ac:dyDescent="0.2">
      <c r="BC36344" s="6"/>
    </row>
    <row r="36345" spans="55:55" hidden="1" x14ac:dyDescent="0.2">
      <c r="BC36345" s="6"/>
    </row>
    <row r="36346" spans="55:55" hidden="1" x14ac:dyDescent="0.2">
      <c r="BC36346" s="6"/>
    </row>
    <row r="36347" spans="55:55" hidden="1" x14ac:dyDescent="0.2">
      <c r="BC36347" s="6"/>
    </row>
    <row r="36348" spans="55:55" hidden="1" x14ac:dyDescent="0.2">
      <c r="BC36348" s="6"/>
    </row>
    <row r="36349" spans="55:55" hidden="1" x14ac:dyDescent="0.2">
      <c r="BC36349" s="6"/>
    </row>
    <row r="36350" spans="55:55" hidden="1" x14ac:dyDescent="0.2">
      <c r="BC36350" s="6"/>
    </row>
    <row r="36351" spans="55:55" hidden="1" x14ac:dyDescent="0.2">
      <c r="BC36351" s="6"/>
    </row>
    <row r="36352" spans="55:55" hidden="1" x14ac:dyDescent="0.2">
      <c r="BC36352" s="6"/>
    </row>
    <row r="36353" spans="55:55" hidden="1" x14ac:dyDescent="0.2">
      <c r="BC36353" s="6"/>
    </row>
    <row r="36354" spans="55:55" hidden="1" x14ac:dyDescent="0.2">
      <c r="BC36354" s="6"/>
    </row>
    <row r="36355" spans="55:55" hidden="1" x14ac:dyDescent="0.2">
      <c r="BC36355" s="6"/>
    </row>
    <row r="36356" spans="55:55" hidden="1" x14ac:dyDescent="0.2">
      <c r="BC36356" s="6"/>
    </row>
    <row r="36357" spans="55:55" hidden="1" x14ac:dyDescent="0.2">
      <c r="BC36357" s="6"/>
    </row>
    <row r="36358" spans="55:55" hidden="1" x14ac:dyDescent="0.2">
      <c r="BC36358" s="6"/>
    </row>
    <row r="36359" spans="55:55" hidden="1" x14ac:dyDescent="0.2">
      <c r="BC36359" s="6"/>
    </row>
    <row r="36360" spans="55:55" hidden="1" x14ac:dyDescent="0.2">
      <c r="BC36360" s="6"/>
    </row>
    <row r="36361" spans="55:55" hidden="1" x14ac:dyDescent="0.2">
      <c r="BC36361" s="6"/>
    </row>
    <row r="36362" spans="55:55" hidden="1" x14ac:dyDescent="0.2">
      <c r="BC36362" s="6"/>
    </row>
    <row r="36363" spans="55:55" hidden="1" x14ac:dyDescent="0.2">
      <c r="BC36363" s="6"/>
    </row>
    <row r="36364" spans="55:55" hidden="1" x14ac:dyDescent="0.2">
      <c r="BC36364" s="6"/>
    </row>
    <row r="36365" spans="55:55" hidden="1" x14ac:dyDescent="0.2">
      <c r="BC36365" s="6"/>
    </row>
    <row r="36366" spans="55:55" hidden="1" x14ac:dyDescent="0.2">
      <c r="BC36366" s="6"/>
    </row>
    <row r="36367" spans="55:55" hidden="1" x14ac:dyDescent="0.2">
      <c r="BC36367" s="6"/>
    </row>
    <row r="36368" spans="55:55" hidden="1" x14ac:dyDescent="0.2">
      <c r="BC36368" s="6"/>
    </row>
    <row r="36369" spans="55:55" hidden="1" x14ac:dyDescent="0.2">
      <c r="BC36369" s="6"/>
    </row>
    <row r="36370" spans="55:55" hidden="1" x14ac:dyDescent="0.2">
      <c r="BC36370" s="6"/>
    </row>
    <row r="36371" spans="55:55" hidden="1" x14ac:dyDescent="0.2">
      <c r="BC36371" s="6"/>
    </row>
    <row r="36372" spans="55:55" hidden="1" x14ac:dyDescent="0.2">
      <c r="BC36372" s="6"/>
    </row>
    <row r="36373" spans="55:55" hidden="1" x14ac:dyDescent="0.2">
      <c r="BC36373" s="6"/>
    </row>
    <row r="36374" spans="55:55" hidden="1" x14ac:dyDescent="0.2">
      <c r="BC36374" s="6"/>
    </row>
    <row r="36375" spans="55:55" hidden="1" x14ac:dyDescent="0.2">
      <c r="BC36375" s="6"/>
    </row>
    <row r="36376" spans="55:55" hidden="1" x14ac:dyDescent="0.2">
      <c r="BC36376" s="6"/>
    </row>
    <row r="36377" spans="55:55" hidden="1" x14ac:dyDescent="0.2">
      <c r="BC36377" s="6"/>
    </row>
    <row r="36378" spans="55:55" hidden="1" x14ac:dyDescent="0.2">
      <c r="BC36378" s="6"/>
    </row>
    <row r="36379" spans="55:55" hidden="1" x14ac:dyDescent="0.2">
      <c r="BC36379" s="6"/>
    </row>
    <row r="36380" spans="55:55" hidden="1" x14ac:dyDescent="0.2">
      <c r="BC36380" s="6"/>
    </row>
    <row r="36381" spans="55:55" hidden="1" x14ac:dyDescent="0.2">
      <c r="BC36381" s="6"/>
    </row>
    <row r="36382" spans="55:55" hidden="1" x14ac:dyDescent="0.2">
      <c r="BC36382" s="6"/>
    </row>
    <row r="36383" spans="55:55" hidden="1" x14ac:dyDescent="0.2">
      <c r="BC36383" s="6"/>
    </row>
    <row r="36384" spans="55:55" hidden="1" x14ac:dyDescent="0.2">
      <c r="BC36384" s="6"/>
    </row>
    <row r="36385" spans="55:55" hidden="1" x14ac:dyDescent="0.2">
      <c r="BC36385" s="6"/>
    </row>
    <row r="36386" spans="55:55" hidden="1" x14ac:dyDescent="0.2">
      <c r="BC36386" s="6"/>
    </row>
    <row r="36387" spans="55:55" hidden="1" x14ac:dyDescent="0.2">
      <c r="BC36387" s="6"/>
    </row>
    <row r="36388" spans="55:55" hidden="1" x14ac:dyDescent="0.2">
      <c r="BC36388" s="6"/>
    </row>
    <row r="36389" spans="55:55" hidden="1" x14ac:dyDescent="0.2">
      <c r="BC36389" s="6"/>
    </row>
    <row r="36390" spans="55:55" hidden="1" x14ac:dyDescent="0.2">
      <c r="BC36390" s="6"/>
    </row>
    <row r="36391" spans="55:55" hidden="1" x14ac:dyDescent="0.2">
      <c r="BC36391" s="6"/>
    </row>
    <row r="36392" spans="55:55" hidden="1" x14ac:dyDescent="0.2">
      <c r="BC36392" s="6"/>
    </row>
    <row r="36393" spans="55:55" hidden="1" x14ac:dyDescent="0.2">
      <c r="BC36393" s="6"/>
    </row>
    <row r="36394" spans="55:55" hidden="1" x14ac:dyDescent="0.2">
      <c r="BC36394" s="6"/>
    </row>
    <row r="36395" spans="55:55" hidden="1" x14ac:dyDescent="0.2">
      <c r="BC36395" s="6"/>
    </row>
    <row r="36396" spans="55:55" hidden="1" x14ac:dyDescent="0.2">
      <c r="BC36396" s="6"/>
    </row>
    <row r="36397" spans="55:55" hidden="1" x14ac:dyDescent="0.2">
      <c r="BC36397" s="6"/>
    </row>
    <row r="36398" spans="55:55" hidden="1" x14ac:dyDescent="0.2">
      <c r="BC36398" s="6"/>
    </row>
    <row r="36399" spans="55:55" hidden="1" x14ac:dyDescent="0.2">
      <c r="BC36399" s="6"/>
    </row>
    <row r="36400" spans="55:55" hidden="1" x14ac:dyDescent="0.2">
      <c r="BC36400" s="6"/>
    </row>
    <row r="36401" spans="55:55" hidden="1" x14ac:dyDescent="0.2">
      <c r="BC36401" s="6"/>
    </row>
    <row r="36402" spans="55:55" hidden="1" x14ac:dyDescent="0.2">
      <c r="BC36402" s="6"/>
    </row>
    <row r="36403" spans="55:55" hidden="1" x14ac:dyDescent="0.2">
      <c r="BC36403" s="6"/>
    </row>
    <row r="36404" spans="55:55" hidden="1" x14ac:dyDescent="0.2">
      <c r="BC36404" s="6"/>
    </row>
    <row r="36405" spans="55:55" hidden="1" x14ac:dyDescent="0.2">
      <c r="BC36405" s="6"/>
    </row>
    <row r="36406" spans="55:55" hidden="1" x14ac:dyDescent="0.2">
      <c r="BC36406" s="6"/>
    </row>
    <row r="36407" spans="55:55" hidden="1" x14ac:dyDescent="0.2">
      <c r="BC36407" s="6"/>
    </row>
    <row r="36408" spans="55:55" hidden="1" x14ac:dyDescent="0.2">
      <c r="BC36408" s="6"/>
    </row>
    <row r="36409" spans="55:55" hidden="1" x14ac:dyDescent="0.2">
      <c r="BC36409" s="6"/>
    </row>
    <row r="36410" spans="55:55" hidden="1" x14ac:dyDescent="0.2">
      <c r="BC36410" s="6"/>
    </row>
    <row r="36411" spans="55:55" hidden="1" x14ac:dyDescent="0.2">
      <c r="BC36411" s="6"/>
    </row>
    <row r="36412" spans="55:55" hidden="1" x14ac:dyDescent="0.2">
      <c r="BC36412" s="6"/>
    </row>
    <row r="36413" spans="55:55" hidden="1" x14ac:dyDescent="0.2">
      <c r="BC36413" s="6"/>
    </row>
    <row r="36414" spans="55:55" hidden="1" x14ac:dyDescent="0.2">
      <c r="BC36414" s="6"/>
    </row>
    <row r="36415" spans="55:55" hidden="1" x14ac:dyDescent="0.2">
      <c r="BC36415" s="6"/>
    </row>
    <row r="36416" spans="55:55" hidden="1" x14ac:dyDescent="0.2">
      <c r="BC36416" s="6"/>
    </row>
    <row r="36417" spans="55:55" hidden="1" x14ac:dyDescent="0.2">
      <c r="BC36417" s="6"/>
    </row>
    <row r="36418" spans="55:55" hidden="1" x14ac:dyDescent="0.2">
      <c r="BC36418" s="6"/>
    </row>
    <row r="36419" spans="55:55" hidden="1" x14ac:dyDescent="0.2">
      <c r="BC36419" s="6"/>
    </row>
    <row r="36420" spans="55:55" hidden="1" x14ac:dyDescent="0.2">
      <c r="BC36420" s="6"/>
    </row>
    <row r="36421" spans="55:55" hidden="1" x14ac:dyDescent="0.2">
      <c r="BC36421" s="6"/>
    </row>
    <row r="36422" spans="55:55" hidden="1" x14ac:dyDescent="0.2">
      <c r="BC36422" s="6"/>
    </row>
    <row r="36423" spans="55:55" hidden="1" x14ac:dyDescent="0.2">
      <c r="BC36423" s="6"/>
    </row>
    <row r="36424" spans="55:55" hidden="1" x14ac:dyDescent="0.2">
      <c r="BC36424" s="6"/>
    </row>
    <row r="36425" spans="55:55" hidden="1" x14ac:dyDescent="0.2">
      <c r="BC36425" s="6"/>
    </row>
    <row r="36426" spans="55:55" hidden="1" x14ac:dyDescent="0.2">
      <c r="BC36426" s="6"/>
    </row>
    <row r="36427" spans="55:55" hidden="1" x14ac:dyDescent="0.2">
      <c r="BC36427" s="6"/>
    </row>
    <row r="36428" spans="55:55" hidden="1" x14ac:dyDescent="0.2">
      <c r="BC36428" s="6"/>
    </row>
    <row r="36429" spans="55:55" hidden="1" x14ac:dyDescent="0.2">
      <c r="BC36429" s="6"/>
    </row>
    <row r="36430" spans="55:55" hidden="1" x14ac:dyDescent="0.2">
      <c r="BC36430" s="6"/>
    </row>
    <row r="36431" spans="55:55" hidden="1" x14ac:dyDescent="0.2">
      <c r="BC36431" s="6"/>
    </row>
    <row r="36432" spans="55:55" hidden="1" x14ac:dyDescent="0.2">
      <c r="BC36432" s="6"/>
    </row>
    <row r="36433" spans="55:55" hidden="1" x14ac:dyDescent="0.2">
      <c r="BC36433" s="6"/>
    </row>
    <row r="36434" spans="55:55" hidden="1" x14ac:dyDescent="0.2">
      <c r="BC36434" s="6"/>
    </row>
    <row r="36435" spans="55:55" hidden="1" x14ac:dyDescent="0.2">
      <c r="BC36435" s="6"/>
    </row>
    <row r="36436" spans="55:55" hidden="1" x14ac:dyDescent="0.2">
      <c r="BC36436" s="6"/>
    </row>
    <row r="36437" spans="55:55" hidden="1" x14ac:dyDescent="0.2">
      <c r="BC36437" s="6"/>
    </row>
    <row r="36438" spans="55:55" hidden="1" x14ac:dyDescent="0.2">
      <c r="BC36438" s="6"/>
    </row>
    <row r="36439" spans="55:55" hidden="1" x14ac:dyDescent="0.2">
      <c r="BC36439" s="6"/>
    </row>
    <row r="36440" spans="55:55" hidden="1" x14ac:dyDescent="0.2">
      <c r="BC36440" s="6"/>
    </row>
    <row r="36441" spans="55:55" hidden="1" x14ac:dyDescent="0.2">
      <c r="BC36441" s="6"/>
    </row>
    <row r="36442" spans="55:55" hidden="1" x14ac:dyDescent="0.2">
      <c r="BC36442" s="6"/>
    </row>
    <row r="36443" spans="55:55" hidden="1" x14ac:dyDescent="0.2">
      <c r="BC36443" s="6"/>
    </row>
    <row r="36444" spans="55:55" hidden="1" x14ac:dyDescent="0.2">
      <c r="BC36444" s="6"/>
    </row>
    <row r="36445" spans="55:55" hidden="1" x14ac:dyDescent="0.2">
      <c r="BC36445" s="6"/>
    </row>
    <row r="36446" spans="55:55" hidden="1" x14ac:dyDescent="0.2">
      <c r="BC36446" s="6"/>
    </row>
    <row r="36447" spans="55:55" hidden="1" x14ac:dyDescent="0.2">
      <c r="BC36447" s="6"/>
    </row>
    <row r="36448" spans="55:55" hidden="1" x14ac:dyDescent="0.2">
      <c r="BC36448" s="6"/>
    </row>
    <row r="36449" spans="55:55" hidden="1" x14ac:dyDescent="0.2">
      <c r="BC36449" s="6"/>
    </row>
    <row r="36450" spans="55:55" hidden="1" x14ac:dyDescent="0.2">
      <c r="BC36450" s="6"/>
    </row>
    <row r="36451" spans="55:55" hidden="1" x14ac:dyDescent="0.2">
      <c r="BC36451" s="6"/>
    </row>
    <row r="36452" spans="55:55" hidden="1" x14ac:dyDescent="0.2">
      <c r="BC36452" s="6"/>
    </row>
    <row r="36453" spans="55:55" hidden="1" x14ac:dyDescent="0.2">
      <c r="BC36453" s="6"/>
    </row>
    <row r="36454" spans="55:55" hidden="1" x14ac:dyDescent="0.2">
      <c r="BC36454" s="6"/>
    </row>
    <row r="36455" spans="55:55" hidden="1" x14ac:dyDescent="0.2">
      <c r="BC36455" s="6"/>
    </row>
    <row r="36456" spans="55:55" hidden="1" x14ac:dyDescent="0.2">
      <c r="BC36456" s="6"/>
    </row>
    <row r="36457" spans="55:55" hidden="1" x14ac:dyDescent="0.2">
      <c r="BC36457" s="6"/>
    </row>
    <row r="36458" spans="55:55" hidden="1" x14ac:dyDescent="0.2">
      <c r="BC36458" s="6"/>
    </row>
    <row r="36459" spans="55:55" hidden="1" x14ac:dyDescent="0.2">
      <c r="BC36459" s="6"/>
    </row>
    <row r="36460" spans="55:55" hidden="1" x14ac:dyDescent="0.2">
      <c r="BC36460" s="6"/>
    </row>
    <row r="36461" spans="55:55" hidden="1" x14ac:dyDescent="0.2">
      <c r="BC36461" s="6"/>
    </row>
    <row r="36462" spans="55:55" hidden="1" x14ac:dyDescent="0.2">
      <c r="BC36462" s="6"/>
    </row>
    <row r="36463" spans="55:55" hidden="1" x14ac:dyDescent="0.2">
      <c r="BC36463" s="6"/>
    </row>
    <row r="36464" spans="55:55" hidden="1" x14ac:dyDescent="0.2">
      <c r="BC36464" s="6"/>
    </row>
    <row r="36465" spans="55:55" hidden="1" x14ac:dyDescent="0.2">
      <c r="BC36465" s="6"/>
    </row>
    <row r="36466" spans="55:55" hidden="1" x14ac:dyDescent="0.2">
      <c r="BC36466" s="6"/>
    </row>
    <row r="36467" spans="55:55" hidden="1" x14ac:dyDescent="0.2">
      <c r="BC36467" s="6"/>
    </row>
    <row r="36468" spans="55:55" hidden="1" x14ac:dyDescent="0.2">
      <c r="BC36468" s="6"/>
    </row>
    <row r="36469" spans="55:55" hidden="1" x14ac:dyDescent="0.2">
      <c r="BC36469" s="6"/>
    </row>
    <row r="36470" spans="55:55" hidden="1" x14ac:dyDescent="0.2">
      <c r="BC36470" s="6"/>
    </row>
    <row r="36471" spans="55:55" hidden="1" x14ac:dyDescent="0.2">
      <c r="BC36471" s="6"/>
    </row>
    <row r="36472" spans="55:55" hidden="1" x14ac:dyDescent="0.2">
      <c r="BC36472" s="6"/>
    </row>
    <row r="36473" spans="55:55" hidden="1" x14ac:dyDescent="0.2">
      <c r="BC36473" s="6"/>
    </row>
    <row r="36474" spans="55:55" hidden="1" x14ac:dyDescent="0.2">
      <c r="BC36474" s="6"/>
    </row>
    <row r="36475" spans="55:55" hidden="1" x14ac:dyDescent="0.2">
      <c r="BC36475" s="6"/>
    </row>
    <row r="36476" spans="55:55" hidden="1" x14ac:dyDescent="0.2">
      <c r="BC36476" s="6"/>
    </row>
    <row r="36477" spans="55:55" hidden="1" x14ac:dyDescent="0.2">
      <c r="BC36477" s="6"/>
    </row>
    <row r="36478" spans="55:55" hidden="1" x14ac:dyDescent="0.2">
      <c r="BC36478" s="6"/>
    </row>
    <row r="36479" spans="55:55" hidden="1" x14ac:dyDescent="0.2">
      <c r="BC36479" s="6"/>
    </row>
    <row r="36480" spans="55:55" hidden="1" x14ac:dyDescent="0.2">
      <c r="BC36480" s="6"/>
    </row>
    <row r="36481" spans="55:55" hidden="1" x14ac:dyDescent="0.2">
      <c r="BC36481" s="6"/>
    </row>
    <row r="36482" spans="55:55" hidden="1" x14ac:dyDescent="0.2">
      <c r="BC36482" s="6"/>
    </row>
    <row r="36483" spans="55:55" hidden="1" x14ac:dyDescent="0.2">
      <c r="BC36483" s="6"/>
    </row>
    <row r="36484" spans="55:55" hidden="1" x14ac:dyDescent="0.2">
      <c r="BC36484" s="6"/>
    </row>
    <row r="36485" spans="55:55" hidden="1" x14ac:dyDescent="0.2">
      <c r="BC36485" s="6"/>
    </row>
    <row r="36486" spans="55:55" hidden="1" x14ac:dyDescent="0.2">
      <c r="BC36486" s="6"/>
    </row>
    <row r="36487" spans="55:55" hidden="1" x14ac:dyDescent="0.2">
      <c r="BC36487" s="6"/>
    </row>
    <row r="36488" spans="55:55" hidden="1" x14ac:dyDescent="0.2">
      <c r="BC36488" s="6"/>
    </row>
    <row r="36489" spans="55:55" hidden="1" x14ac:dyDescent="0.2">
      <c r="BC36489" s="6"/>
    </row>
    <row r="36490" spans="55:55" hidden="1" x14ac:dyDescent="0.2">
      <c r="BC36490" s="6"/>
    </row>
    <row r="36491" spans="55:55" hidden="1" x14ac:dyDescent="0.2">
      <c r="BC36491" s="6"/>
    </row>
    <row r="36492" spans="55:55" hidden="1" x14ac:dyDescent="0.2">
      <c r="BC36492" s="6"/>
    </row>
    <row r="36493" spans="55:55" hidden="1" x14ac:dyDescent="0.2">
      <c r="BC36493" s="6"/>
    </row>
    <row r="36494" spans="55:55" hidden="1" x14ac:dyDescent="0.2">
      <c r="BC36494" s="6"/>
    </row>
    <row r="36495" spans="55:55" hidden="1" x14ac:dyDescent="0.2">
      <c r="BC36495" s="6"/>
    </row>
    <row r="36496" spans="55:55" hidden="1" x14ac:dyDescent="0.2">
      <c r="BC36496" s="6"/>
    </row>
    <row r="36497" spans="55:55" hidden="1" x14ac:dyDescent="0.2">
      <c r="BC36497" s="6"/>
    </row>
    <row r="36498" spans="55:55" hidden="1" x14ac:dyDescent="0.2">
      <c r="BC36498" s="6"/>
    </row>
    <row r="36499" spans="55:55" hidden="1" x14ac:dyDescent="0.2">
      <c r="BC36499" s="6"/>
    </row>
    <row r="36500" spans="55:55" hidden="1" x14ac:dyDescent="0.2">
      <c r="BC36500" s="6"/>
    </row>
    <row r="36501" spans="55:55" hidden="1" x14ac:dyDescent="0.2">
      <c r="BC36501" s="6"/>
    </row>
    <row r="36502" spans="55:55" hidden="1" x14ac:dyDescent="0.2">
      <c r="BC36502" s="6"/>
    </row>
    <row r="36503" spans="55:55" hidden="1" x14ac:dyDescent="0.2">
      <c r="BC36503" s="6"/>
    </row>
    <row r="36504" spans="55:55" hidden="1" x14ac:dyDescent="0.2">
      <c r="BC36504" s="6"/>
    </row>
    <row r="36505" spans="55:55" hidden="1" x14ac:dyDescent="0.2">
      <c r="BC36505" s="6"/>
    </row>
    <row r="36506" spans="55:55" hidden="1" x14ac:dyDescent="0.2">
      <c r="BC36506" s="6"/>
    </row>
    <row r="36507" spans="55:55" hidden="1" x14ac:dyDescent="0.2">
      <c r="BC36507" s="6"/>
    </row>
    <row r="36508" spans="55:55" hidden="1" x14ac:dyDescent="0.2">
      <c r="BC36508" s="6"/>
    </row>
    <row r="36509" spans="55:55" hidden="1" x14ac:dyDescent="0.2">
      <c r="BC36509" s="6"/>
    </row>
    <row r="36510" spans="55:55" hidden="1" x14ac:dyDescent="0.2">
      <c r="BC36510" s="6"/>
    </row>
    <row r="36511" spans="55:55" hidden="1" x14ac:dyDescent="0.2">
      <c r="BC36511" s="6"/>
    </row>
    <row r="36512" spans="55:55" hidden="1" x14ac:dyDescent="0.2">
      <c r="BC36512" s="6"/>
    </row>
    <row r="36513" spans="55:55" hidden="1" x14ac:dyDescent="0.2">
      <c r="BC36513" s="6"/>
    </row>
    <row r="36514" spans="55:55" hidden="1" x14ac:dyDescent="0.2">
      <c r="BC36514" s="6"/>
    </row>
    <row r="36515" spans="55:55" hidden="1" x14ac:dyDescent="0.2">
      <c r="BC36515" s="6"/>
    </row>
    <row r="36516" spans="55:55" hidden="1" x14ac:dyDescent="0.2">
      <c r="BC36516" s="6"/>
    </row>
    <row r="36517" spans="55:55" hidden="1" x14ac:dyDescent="0.2">
      <c r="BC36517" s="6"/>
    </row>
    <row r="36518" spans="55:55" hidden="1" x14ac:dyDescent="0.2">
      <c r="BC36518" s="6"/>
    </row>
    <row r="36519" spans="55:55" hidden="1" x14ac:dyDescent="0.2">
      <c r="BC36519" s="6"/>
    </row>
    <row r="36520" spans="55:55" hidden="1" x14ac:dyDescent="0.2">
      <c r="BC36520" s="6"/>
    </row>
    <row r="36521" spans="55:55" hidden="1" x14ac:dyDescent="0.2">
      <c r="BC36521" s="6"/>
    </row>
    <row r="36522" spans="55:55" hidden="1" x14ac:dyDescent="0.2">
      <c r="BC36522" s="6"/>
    </row>
    <row r="36523" spans="55:55" hidden="1" x14ac:dyDescent="0.2">
      <c r="BC36523" s="6"/>
    </row>
    <row r="36524" spans="55:55" hidden="1" x14ac:dyDescent="0.2">
      <c r="BC36524" s="6"/>
    </row>
    <row r="36525" spans="55:55" hidden="1" x14ac:dyDescent="0.2">
      <c r="BC36525" s="6"/>
    </row>
    <row r="36526" spans="55:55" hidden="1" x14ac:dyDescent="0.2">
      <c r="BC36526" s="6"/>
    </row>
    <row r="36527" spans="55:55" hidden="1" x14ac:dyDescent="0.2">
      <c r="BC36527" s="6"/>
    </row>
    <row r="36528" spans="55:55" hidden="1" x14ac:dyDescent="0.2">
      <c r="BC36528" s="6"/>
    </row>
    <row r="36529" spans="55:55" hidden="1" x14ac:dyDescent="0.2">
      <c r="BC36529" s="6"/>
    </row>
    <row r="36530" spans="55:55" hidden="1" x14ac:dyDescent="0.2">
      <c r="BC36530" s="6"/>
    </row>
    <row r="36531" spans="55:55" hidden="1" x14ac:dyDescent="0.2">
      <c r="BC36531" s="6"/>
    </row>
    <row r="36532" spans="55:55" hidden="1" x14ac:dyDescent="0.2">
      <c r="BC36532" s="6"/>
    </row>
    <row r="36533" spans="55:55" hidden="1" x14ac:dyDescent="0.2">
      <c r="BC36533" s="6"/>
    </row>
    <row r="36534" spans="55:55" hidden="1" x14ac:dyDescent="0.2">
      <c r="BC36534" s="6"/>
    </row>
    <row r="36535" spans="55:55" hidden="1" x14ac:dyDescent="0.2">
      <c r="BC36535" s="6"/>
    </row>
    <row r="36536" spans="55:55" hidden="1" x14ac:dyDescent="0.2">
      <c r="BC36536" s="6"/>
    </row>
    <row r="36537" spans="55:55" hidden="1" x14ac:dyDescent="0.2">
      <c r="BC36537" s="6"/>
    </row>
    <row r="36538" spans="55:55" hidden="1" x14ac:dyDescent="0.2">
      <c r="BC36538" s="6"/>
    </row>
    <row r="36539" spans="55:55" hidden="1" x14ac:dyDescent="0.2">
      <c r="BC36539" s="6"/>
    </row>
    <row r="36540" spans="55:55" hidden="1" x14ac:dyDescent="0.2">
      <c r="BC36540" s="6"/>
    </row>
    <row r="36541" spans="55:55" hidden="1" x14ac:dyDescent="0.2">
      <c r="BC36541" s="6"/>
    </row>
    <row r="36542" spans="55:55" hidden="1" x14ac:dyDescent="0.2">
      <c r="BC36542" s="6"/>
    </row>
    <row r="36543" spans="55:55" hidden="1" x14ac:dyDescent="0.2">
      <c r="BC36543" s="6"/>
    </row>
    <row r="36544" spans="55:55" hidden="1" x14ac:dyDescent="0.2">
      <c r="BC36544" s="6"/>
    </row>
    <row r="36545" spans="55:55" hidden="1" x14ac:dyDescent="0.2">
      <c r="BC36545" s="6"/>
    </row>
    <row r="36546" spans="55:55" hidden="1" x14ac:dyDescent="0.2">
      <c r="BC36546" s="6"/>
    </row>
    <row r="36547" spans="55:55" hidden="1" x14ac:dyDescent="0.2">
      <c r="BC36547" s="6"/>
    </row>
    <row r="36548" spans="55:55" hidden="1" x14ac:dyDescent="0.2">
      <c r="BC36548" s="6"/>
    </row>
    <row r="36549" spans="55:55" hidden="1" x14ac:dyDescent="0.2">
      <c r="BC36549" s="6"/>
    </row>
    <row r="36550" spans="55:55" hidden="1" x14ac:dyDescent="0.2">
      <c r="BC36550" s="6"/>
    </row>
    <row r="36551" spans="55:55" hidden="1" x14ac:dyDescent="0.2">
      <c r="BC36551" s="6"/>
    </row>
    <row r="36552" spans="55:55" hidden="1" x14ac:dyDescent="0.2">
      <c r="BC36552" s="6"/>
    </row>
    <row r="36553" spans="55:55" hidden="1" x14ac:dyDescent="0.2">
      <c r="BC36553" s="6"/>
    </row>
    <row r="36554" spans="55:55" hidden="1" x14ac:dyDescent="0.2">
      <c r="BC36554" s="6"/>
    </row>
    <row r="36555" spans="55:55" hidden="1" x14ac:dyDescent="0.2">
      <c r="BC36555" s="6"/>
    </row>
    <row r="36556" spans="55:55" hidden="1" x14ac:dyDescent="0.2">
      <c r="BC36556" s="6"/>
    </row>
    <row r="36557" spans="55:55" hidden="1" x14ac:dyDescent="0.2">
      <c r="BC36557" s="6"/>
    </row>
    <row r="36558" spans="55:55" hidden="1" x14ac:dyDescent="0.2">
      <c r="BC36558" s="6"/>
    </row>
    <row r="36559" spans="55:55" hidden="1" x14ac:dyDescent="0.2">
      <c r="BC36559" s="6"/>
    </row>
    <row r="36560" spans="55:55" hidden="1" x14ac:dyDescent="0.2">
      <c r="BC36560" s="6"/>
    </row>
    <row r="36561" spans="55:55" hidden="1" x14ac:dyDescent="0.2">
      <c r="BC36561" s="6"/>
    </row>
    <row r="36562" spans="55:55" hidden="1" x14ac:dyDescent="0.2">
      <c r="BC36562" s="6"/>
    </row>
    <row r="36563" spans="55:55" hidden="1" x14ac:dyDescent="0.2">
      <c r="BC36563" s="6"/>
    </row>
    <row r="36564" spans="55:55" hidden="1" x14ac:dyDescent="0.2">
      <c r="BC36564" s="6"/>
    </row>
    <row r="36565" spans="55:55" hidden="1" x14ac:dyDescent="0.2">
      <c r="BC36565" s="6"/>
    </row>
    <row r="36566" spans="55:55" hidden="1" x14ac:dyDescent="0.2">
      <c r="BC36566" s="6"/>
    </row>
    <row r="36567" spans="55:55" hidden="1" x14ac:dyDescent="0.2">
      <c r="BC36567" s="6"/>
    </row>
    <row r="36568" spans="55:55" hidden="1" x14ac:dyDescent="0.2">
      <c r="BC36568" s="6"/>
    </row>
    <row r="36569" spans="55:55" hidden="1" x14ac:dyDescent="0.2">
      <c r="BC36569" s="6"/>
    </row>
    <row r="36570" spans="55:55" hidden="1" x14ac:dyDescent="0.2">
      <c r="BC36570" s="6"/>
    </row>
    <row r="36571" spans="55:55" hidden="1" x14ac:dyDescent="0.2">
      <c r="BC36571" s="6"/>
    </row>
    <row r="36572" spans="55:55" hidden="1" x14ac:dyDescent="0.2">
      <c r="BC36572" s="6"/>
    </row>
    <row r="36573" spans="55:55" hidden="1" x14ac:dyDescent="0.2">
      <c r="BC36573" s="6"/>
    </row>
    <row r="36574" spans="55:55" hidden="1" x14ac:dyDescent="0.2">
      <c r="BC36574" s="6"/>
    </row>
    <row r="36575" spans="55:55" hidden="1" x14ac:dyDescent="0.2">
      <c r="BC36575" s="6"/>
    </row>
    <row r="36576" spans="55:55" hidden="1" x14ac:dyDescent="0.2">
      <c r="BC36576" s="6"/>
    </row>
    <row r="36577" spans="55:55" hidden="1" x14ac:dyDescent="0.2">
      <c r="BC36577" s="6"/>
    </row>
    <row r="36578" spans="55:55" hidden="1" x14ac:dyDescent="0.2">
      <c r="BC36578" s="6"/>
    </row>
    <row r="36579" spans="55:55" hidden="1" x14ac:dyDescent="0.2">
      <c r="BC36579" s="6"/>
    </row>
    <row r="36580" spans="55:55" hidden="1" x14ac:dyDescent="0.2">
      <c r="BC36580" s="6"/>
    </row>
    <row r="36581" spans="55:55" hidden="1" x14ac:dyDescent="0.2">
      <c r="BC36581" s="6"/>
    </row>
    <row r="36582" spans="55:55" hidden="1" x14ac:dyDescent="0.2">
      <c r="BC36582" s="6"/>
    </row>
    <row r="36583" spans="55:55" hidden="1" x14ac:dyDescent="0.2">
      <c r="BC36583" s="6"/>
    </row>
    <row r="36584" spans="55:55" hidden="1" x14ac:dyDescent="0.2">
      <c r="BC36584" s="6"/>
    </row>
    <row r="36585" spans="55:55" hidden="1" x14ac:dyDescent="0.2">
      <c r="BC36585" s="6"/>
    </row>
    <row r="36586" spans="55:55" hidden="1" x14ac:dyDescent="0.2">
      <c r="BC36586" s="6"/>
    </row>
    <row r="36587" spans="55:55" hidden="1" x14ac:dyDescent="0.2">
      <c r="BC36587" s="6"/>
    </row>
    <row r="36588" spans="55:55" hidden="1" x14ac:dyDescent="0.2">
      <c r="BC36588" s="6"/>
    </row>
    <row r="36589" spans="55:55" hidden="1" x14ac:dyDescent="0.2">
      <c r="BC36589" s="6"/>
    </row>
    <row r="36590" spans="55:55" hidden="1" x14ac:dyDescent="0.2">
      <c r="BC36590" s="6"/>
    </row>
    <row r="36591" spans="55:55" hidden="1" x14ac:dyDescent="0.2">
      <c r="BC36591" s="6"/>
    </row>
    <row r="36592" spans="55:55" hidden="1" x14ac:dyDescent="0.2">
      <c r="BC36592" s="6"/>
    </row>
    <row r="36593" spans="55:55" hidden="1" x14ac:dyDescent="0.2">
      <c r="BC36593" s="6"/>
    </row>
    <row r="36594" spans="55:55" hidden="1" x14ac:dyDescent="0.2">
      <c r="BC36594" s="6"/>
    </row>
    <row r="36595" spans="55:55" hidden="1" x14ac:dyDescent="0.2">
      <c r="BC36595" s="6"/>
    </row>
    <row r="36596" spans="55:55" hidden="1" x14ac:dyDescent="0.2">
      <c r="BC36596" s="6"/>
    </row>
    <row r="36597" spans="55:55" hidden="1" x14ac:dyDescent="0.2">
      <c r="BC36597" s="6"/>
    </row>
    <row r="36598" spans="55:55" hidden="1" x14ac:dyDescent="0.2">
      <c r="BC36598" s="6"/>
    </row>
    <row r="36599" spans="55:55" hidden="1" x14ac:dyDescent="0.2">
      <c r="BC36599" s="6"/>
    </row>
    <row r="36600" spans="55:55" hidden="1" x14ac:dyDescent="0.2">
      <c r="BC36600" s="6"/>
    </row>
    <row r="36601" spans="55:55" hidden="1" x14ac:dyDescent="0.2">
      <c r="BC36601" s="6"/>
    </row>
    <row r="36602" spans="55:55" hidden="1" x14ac:dyDescent="0.2">
      <c r="BC36602" s="6"/>
    </row>
    <row r="36603" spans="55:55" hidden="1" x14ac:dyDescent="0.2">
      <c r="BC36603" s="6"/>
    </row>
    <row r="36604" spans="55:55" hidden="1" x14ac:dyDescent="0.2">
      <c r="BC36604" s="6"/>
    </row>
    <row r="36605" spans="55:55" hidden="1" x14ac:dyDescent="0.2">
      <c r="BC36605" s="6"/>
    </row>
    <row r="36606" spans="55:55" hidden="1" x14ac:dyDescent="0.2">
      <c r="BC36606" s="6"/>
    </row>
    <row r="36607" spans="55:55" hidden="1" x14ac:dyDescent="0.2">
      <c r="BC36607" s="6"/>
    </row>
    <row r="36608" spans="55:55" hidden="1" x14ac:dyDescent="0.2">
      <c r="BC36608" s="6"/>
    </row>
    <row r="36609" spans="55:55" hidden="1" x14ac:dyDescent="0.2">
      <c r="BC36609" s="6"/>
    </row>
    <row r="36610" spans="55:55" hidden="1" x14ac:dyDescent="0.2">
      <c r="BC36610" s="6"/>
    </row>
    <row r="36611" spans="55:55" hidden="1" x14ac:dyDescent="0.2">
      <c r="BC36611" s="6"/>
    </row>
    <row r="36612" spans="55:55" hidden="1" x14ac:dyDescent="0.2">
      <c r="BC36612" s="6"/>
    </row>
    <row r="36613" spans="55:55" hidden="1" x14ac:dyDescent="0.2">
      <c r="BC36613" s="6"/>
    </row>
    <row r="36614" spans="55:55" hidden="1" x14ac:dyDescent="0.2">
      <c r="BC36614" s="6"/>
    </row>
    <row r="36615" spans="55:55" hidden="1" x14ac:dyDescent="0.2">
      <c r="BC36615" s="6"/>
    </row>
    <row r="36616" spans="55:55" hidden="1" x14ac:dyDescent="0.2">
      <c r="BC36616" s="6"/>
    </row>
    <row r="36617" spans="55:55" hidden="1" x14ac:dyDescent="0.2">
      <c r="BC36617" s="6"/>
    </row>
    <row r="36618" spans="55:55" hidden="1" x14ac:dyDescent="0.2">
      <c r="BC36618" s="6"/>
    </row>
    <row r="36619" spans="55:55" hidden="1" x14ac:dyDescent="0.2">
      <c r="BC36619" s="6"/>
    </row>
    <row r="36620" spans="55:55" hidden="1" x14ac:dyDescent="0.2">
      <c r="BC36620" s="6"/>
    </row>
    <row r="36621" spans="55:55" hidden="1" x14ac:dyDescent="0.2">
      <c r="BC36621" s="6"/>
    </row>
    <row r="36622" spans="55:55" hidden="1" x14ac:dyDescent="0.2">
      <c r="BC36622" s="6"/>
    </row>
    <row r="36623" spans="55:55" hidden="1" x14ac:dyDescent="0.2">
      <c r="BC36623" s="6"/>
    </row>
    <row r="36624" spans="55:55" hidden="1" x14ac:dyDescent="0.2">
      <c r="BC36624" s="6"/>
    </row>
    <row r="36625" spans="55:55" hidden="1" x14ac:dyDescent="0.2">
      <c r="BC36625" s="6"/>
    </row>
    <row r="36626" spans="55:55" hidden="1" x14ac:dyDescent="0.2">
      <c r="BC36626" s="6"/>
    </row>
    <row r="36627" spans="55:55" hidden="1" x14ac:dyDescent="0.2">
      <c r="BC36627" s="6"/>
    </row>
    <row r="36628" spans="55:55" hidden="1" x14ac:dyDescent="0.2">
      <c r="BC36628" s="6"/>
    </row>
    <row r="36629" spans="55:55" hidden="1" x14ac:dyDescent="0.2">
      <c r="BC36629" s="6"/>
    </row>
    <row r="36630" spans="55:55" hidden="1" x14ac:dyDescent="0.2">
      <c r="BC36630" s="6"/>
    </row>
    <row r="36631" spans="55:55" hidden="1" x14ac:dyDescent="0.2">
      <c r="BC36631" s="6"/>
    </row>
    <row r="36632" spans="55:55" hidden="1" x14ac:dyDescent="0.2">
      <c r="BC36632" s="6"/>
    </row>
    <row r="36633" spans="55:55" hidden="1" x14ac:dyDescent="0.2">
      <c r="BC36633" s="6"/>
    </row>
    <row r="36634" spans="55:55" hidden="1" x14ac:dyDescent="0.2">
      <c r="BC36634" s="6"/>
    </row>
    <row r="36635" spans="55:55" hidden="1" x14ac:dyDescent="0.2">
      <c r="BC36635" s="6"/>
    </row>
    <row r="36636" spans="55:55" hidden="1" x14ac:dyDescent="0.2">
      <c r="BC36636" s="6"/>
    </row>
    <row r="36637" spans="55:55" hidden="1" x14ac:dyDescent="0.2">
      <c r="BC36637" s="6"/>
    </row>
    <row r="36638" spans="55:55" hidden="1" x14ac:dyDescent="0.2">
      <c r="BC36638" s="6"/>
    </row>
    <row r="36639" spans="55:55" hidden="1" x14ac:dyDescent="0.2">
      <c r="BC36639" s="6"/>
    </row>
    <row r="36640" spans="55:55" hidden="1" x14ac:dyDescent="0.2">
      <c r="BC36640" s="6"/>
    </row>
    <row r="36641" spans="55:55" hidden="1" x14ac:dyDescent="0.2">
      <c r="BC36641" s="6"/>
    </row>
    <row r="36642" spans="55:55" hidden="1" x14ac:dyDescent="0.2">
      <c r="BC36642" s="6"/>
    </row>
    <row r="36643" spans="55:55" hidden="1" x14ac:dyDescent="0.2">
      <c r="BC36643" s="6"/>
    </row>
    <row r="36644" spans="55:55" hidden="1" x14ac:dyDescent="0.2">
      <c r="BC36644" s="6"/>
    </row>
    <row r="36645" spans="55:55" hidden="1" x14ac:dyDescent="0.2">
      <c r="BC36645" s="6"/>
    </row>
    <row r="36646" spans="55:55" hidden="1" x14ac:dyDescent="0.2">
      <c r="BC36646" s="6"/>
    </row>
    <row r="36647" spans="55:55" hidden="1" x14ac:dyDescent="0.2">
      <c r="BC36647" s="6"/>
    </row>
    <row r="36648" spans="55:55" hidden="1" x14ac:dyDescent="0.2">
      <c r="BC36648" s="6"/>
    </row>
    <row r="36649" spans="55:55" hidden="1" x14ac:dyDescent="0.2">
      <c r="BC36649" s="6"/>
    </row>
    <row r="36650" spans="55:55" hidden="1" x14ac:dyDescent="0.2">
      <c r="BC36650" s="6"/>
    </row>
    <row r="36651" spans="55:55" hidden="1" x14ac:dyDescent="0.2">
      <c r="BC36651" s="6"/>
    </row>
    <row r="36652" spans="55:55" hidden="1" x14ac:dyDescent="0.2">
      <c r="BC36652" s="6"/>
    </row>
    <row r="36653" spans="55:55" hidden="1" x14ac:dyDescent="0.2">
      <c r="BC36653" s="6"/>
    </row>
    <row r="36654" spans="55:55" hidden="1" x14ac:dyDescent="0.2">
      <c r="BC36654" s="6"/>
    </row>
    <row r="36655" spans="55:55" hidden="1" x14ac:dyDescent="0.2">
      <c r="BC36655" s="6"/>
    </row>
    <row r="36656" spans="55:55" hidden="1" x14ac:dyDescent="0.2">
      <c r="BC36656" s="6"/>
    </row>
    <row r="36657" spans="55:55" hidden="1" x14ac:dyDescent="0.2">
      <c r="BC36657" s="6"/>
    </row>
    <row r="36658" spans="55:55" hidden="1" x14ac:dyDescent="0.2">
      <c r="BC36658" s="6"/>
    </row>
    <row r="36659" spans="55:55" hidden="1" x14ac:dyDescent="0.2">
      <c r="BC36659" s="6"/>
    </row>
    <row r="36660" spans="55:55" hidden="1" x14ac:dyDescent="0.2">
      <c r="BC36660" s="6"/>
    </row>
    <row r="36661" spans="55:55" hidden="1" x14ac:dyDescent="0.2">
      <c r="BC36661" s="6"/>
    </row>
    <row r="36662" spans="55:55" hidden="1" x14ac:dyDescent="0.2">
      <c r="BC36662" s="6"/>
    </row>
    <row r="36663" spans="55:55" hidden="1" x14ac:dyDescent="0.2">
      <c r="BC36663" s="6"/>
    </row>
    <row r="36664" spans="55:55" hidden="1" x14ac:dyDescent="0.2">
      <c r="BC36664" s="6"/>
    </row>
    <row r="36665" spans="55:55" hidden="1" x14ac:dyDescent="0.2">
      <c r="BC36665" s="6"/>
    </row>
    <row r="36666" spans="55:55" hidden="1" x14ac:dyDescent="0.2">
      <c r="BC36666" s="6"/>
    </row>
    <row r="36667" spans="55:55" hidden="1" x14ac:dyDescent="0.2">
      <c r="BC36667" s="6"/>
    </row>
    <row r="36668" spans="55:55" hidden="1" x14ac:dyDescent="0.2">
      <c r="BC36668" s="6"/>
    </row>
    <row r="36669" spans="55:55" hidden="1" x14ac:dyDescent="0.2">
      <c r="BC36669" s="6"/>
    </row>
    <row r="36670" spans="55:55" hidden="1" x14ac:dyDescent="0.2">
      <c r="BC36670" s="6"/>
    </row>
    <row r="36671" spans="55:55" hidden="1" x14ac:dyDescent="0.2">
      <c r="BC36671" s="6"/>
    </row>
    <row r="36672" spans="55:55" hidden="1" x14ac:dyDescent="0.2">
      <c r="BC36672" s="6"/>
    </row>
    <row r="36673" spans="55:55" hidden="1" x14ac:dyDescent="0.2">
      <c r="BC36673" s="6"/>
    </row>
    <row r="36674" spans="55:55" hidden="1" x14ac:dyDescent="0.2">
      <c r="BC36674" s="6"/>
    </row>
    <row r="36675" spans="55:55" hidden="1" x14ac:dyDescent="0.2">
      <c r="BC36675" s="6"/>
    </row>
    <row r="36676" spans="55:55" hidden="1" x14ac:dyDescent="0.2">
      <c r="BC36676" s="6"/>
    </row>
    <row r="36677" spans="55:55" hidden="1" x14ac:dyDescent="0.2">
      <c r="BC36677" s="6"/>
    </row>
    <row r="36678" spans="55:55" hidden="1" x14ac:dyDescent="0.2">
      <c r="BC36678" s="6"/>
    </row>
    <row r="36679" spans="55:55" hidden="1" x14ac:dyDescent="0.2">
      <c r="BC36679" s="6"/>
    </row>
    <row r="36680" spans="55:55" hidden="1" x14ac:dyDescent="0.2">
      <c r="BC36680" s="6"/>
    </row>
    <row r="36681" spans="55:55" hidden="1" x14ac:dyDescent="0.2">
      <c r="BC36681" s="6"/>
    </row>
    <row r="36682" spans="55:55" hidden="1" x14ac:dyDescent="0.2">
      <c r="BC36682" s="6"/>
    </row>
    <row r="36683" spans="55:55" hidden="1" x14ac:dyDescent="0.2">
      <c r="BC36683" s="6"/>
    </row>
    <row r="36684" spans="55:55" hidden="1" x14ac:dyDescent="0.2">
      <c r="BC36684" s="6"/>
    </row>
    <row r="36685" spans="55:55" hidden="1" x14ac:dyDescent="0.2">
      <c r="BC36685" s="6"/>
    </row>
    <row r="36686" spans="55:55" hidden="1" x14ac:dyDescent="0.2">
      <c r="BC36686" s="6"/>
    </row>
    <row r="36687" spans="55:55" hidden="1" x14ac:dyDescent="0.2">
      <c r="BC36687" s="6"/>
    </row>
    <row r="36688" spans="55:55" hidden="1" x14ac:dyDescent="0.2">
      <c r="BC36688" s="6"/>
    </row>
    <row r="36689" spans="55:55" hidden="1" x14ac:dyDescent="0.2">
      <c r="BC36689" s="6"/>
    </row>
    <row r="36690" spans="55:55" hidden="1" x14ac:dyDescent="0.2">
      <c r="BC36690" s="6"/>
    </row>
    <row r="36691" spans="55:55" hidden="1" x14ac:dyDescent="0.2">
      <c r="BC36691" s="6"/>
    </row>
    <row r="36692" spans="55:55" hidden="1" x14ac:dyDescent="0.2">
      <c r="BC36692" s="6"/>
    </row>
    <row r="36693" spans="55:55" hidden="1" x14ac:dyDescent="0.2">
      <c r="BC36693" s="6"/>
    </row>
    <row r="36694" spans="55:55" hidden="1" x14ac:dyDescent="0.2">
      <c r="BC36694" s="6"/>
    </row>
    <row r="36695" spans="55:55" hidden="1" x14ac:dyDescent="0.2">
      <c r="BC36695" s="6"/>
    </row>
    <row r="36696" spans="55:55" hidden="1" x14ac:dyDescent="0.2">
      <c r="BC36696" s="6"/>
    </row>
    <row r="36697" spans="55:55" hidden="1" x14ac:dyDescent="0.2">
      <c r="BC36697" s="6"/>
    </row>
    <row r="36698" spans="55:55" hidden="1" x14ac:dyDescent="0.2">
      <c r="BC36698" s="6"/>
    </row>
    <row r="36699" spans="55:55" hidden="1" x14ac:dyDescent="0.2">
      <c r="BC36699" s="6"/>
    </row>
    <row r="36700" spans="55:55" hidden="1" x14ac:dyDescent="0.2">
      <c r="BC36700" s="6"/>
    </row>
    <row r="36701" spans="55:55" hidden="1" x14ac:dyDescent="0.2">
      <c r="BC36701" s="6"/>
    </row>
    <row r="36702" spans="55:55" hidden="1" x14ac:dyDescent="0.2">
      <c r="BC36702" s="6"/>
    </row>
    <row r="36703" spans="55:55" hidden="1" x14ac:dyDescent="0.2">
      <c r="BC36703" s="6"/>
    </row>
    <row r="36704" spans="55:55" hidden="1" x14ac:dyDescent="0.2">
      <c r="BC36704" s="6"/>
    </row>
    <row r="36705" spans="55:55" hidden="1" x14ac:dyDescent="0.2">
      <c r="BC36705" s="6"/>
    </row>
    <row r="36706" spans="55:55" hidden="1" x14ac:dyDescent="0.2">
      <c r="BC36706" s="6"/>
    </row>
    <row r="36707" spans="55:55" hidden="1" x14ac:dyDescent="0.2">
      <c r="BC36707" s="6"/>
    </row>
    <row r="36708" spans="55:55" hidden="1" x14ac:dyDescent="0.2">
      <c r="BC36708" s="6"/>
    </row>
    <row r="36709" spans="55:55" hidden="1" x14ac:dyDescent="0.2">
      <c r="BC36709" s="6"/>
    </row>
    <row r="36710" spans="55:55" hidden="1" x14ac:dyDescent="0.2">
      <c r="BC36710" s="6"/>
    </row>
    <row r="36711" spans="55:55" hidden="1" x14ac:dyDescent="0.2">
      <c r="BC36711" s="6"/>
    </row>
    <row r="36712" spans="55:55" hidden="1" x14ac:dyDescent="0.2">
      <c r="BC36712" s="6"/>
    </row>
    <row r="36713" spans="55:55" hidden="1" x14ac:dyDescent="0.2">
      <c r="BC36713" s="6"/>
    </row>
    <row r="36714" spans="55:55" hidden="1" x14ac:dyDescent="0.2">
      <c r="BC36714" s="6"/>
    </row>
    <row r="36715" spans="55:55" hidden="1" x14ac:dyDescent="0.2">
      <c r="BC36715" s="6"/>
    </row>
    <row r="36716" spans="55:55" hidden="1" x14ac:dyDescent="0.2">
      <c r="BC36716" s="6"/>
    </row>
    <row r="36717" spans="55:55" hidden="1" x14ac:dyDescent="0.2">
      <c r="BC36717" s="6"/>
    </row>
    <row r="36718" spans="55:55" hidden="1" x14ac:dyDescent="0.2">
      <c r="BC36718" s="6"/>
    </row>
    <row r="36719" spans="55:55" hidden="1" x14ac:dyDescent="0.2">
      <c r="BC36719" s="6"/>
    </row>
    <row r="36720" spans="55:55" hidden="1" x14ac:dyDescent="0.2">
      <c r="BC36720" s="6"/>
    </row>
    <row r="36721" spans="55:55" hidden="1" x14ac:dyDescent="0.2">
      <c r="BC36721" s="6"/>
    </row>
    <row r="36722" spans="55:55" hidden="1" x14ac:dyDescent="0.2">
      <c r="BC36722" s="6"/>
    </row>
    <row r="36723" spans="55:55" hidden="1" x14ac:dyDescent="0.2">
      <c r="BC36723" s="6"/>
    </row>
    <row r="36724" spans="55:55" hidden="1" x14ac:dyDescent="0.2">
      <c r="BC36724" s="6"/>
    </row>
    <row r="36725" spans="55:55" hidden="1" x14ac:dyDescent="0.2">
      <c r="BC36725" s="6"/>
    </row>
    <row r="36726" spans="55:55" hidden="1" x14ac:dyDescent="0.2">
      <c r="BC36726" s="6"/>
    </row>
    <row r="36727" spans="55:55" hidden="1" x14ac:dyDescent="0.2">
      <c r="BC36727" s="6"/>
    </row>
    <row r="36728" spans="55:55" hidden="1" x14ac:dyDescent="0.2">
      <c r="BC36728" s="6"/>
    </row>
    <row r="36729" spans="55:55" hidden="1" x14ac:dyDescent="0.2">
      <c r="BC36729" s="6"/>
    </row>
    <row r="36730" spans="55:55" hidden="1" x14ac:dyDescent="0.2">
      <c r="BC36730" s="6"/>
    </row>
    <row r="36731" spans="55:55" hidden="1" x14ac:dyDescent="0.2">
      <c r="BC36731" s="6"/>
    </row>
    <row r="36732" spans="55:55" hidden="1" x14ac:dyDescent="0.2">
      <c r="BC36732" s="6"/>
    </row>
    <row r="36733" spans="55:55" hidden="1" x14ac:dyDescent="0.2">
      <c r="BC36733" s="6"/>
    </row>
    <row r="36734" spans="55:55" hidden="1" x14ac:dyDescent="0.2">
      <c r="BC36734" s="6"/>
    </row>
    <row r="36735" spans="55:55" hidden="1" x14ac:dyDescent="0.2">
      <c r="BC36735" s="6"/>
    </row>
    <row r="36736" spans="55:55" hidden="1" x14ac:dyDescent="0.2">
      <c r="BC36736" s="6"/>
    </row>
    <row r="36737" spans="55:55" hidden="1" x14ac:dyDescent="0.2">
      <c r="BC36737" s="6"/>
    </row>
    <row r="36738" spans="55:55" hidden="1" x14ac:dyDescent="0.2">
      <c r="BC36738" s="6"/>
    </row>
    <row r="36739" spans="55:55" hidden="1" x14ac:dyDescent="0.2">
      <c r="BC36739" s="6"/>
    </row>
    <row r="36740" spans="55:55" hidden="1" x14ac:dyDescent="0.2">
      <c r="BC36740" s="6"/>
    </row>
    <row r="36741" spans="55:55" hidden="1" x14ac:dyDescent="0.2">
      <c r="BC36741" s="6"/>
    </row>
    <row r="36742" spans="55:55" hidden="1" x14ac:dyDescent="0.2">
      <c r="BC36742" s="6"/>
    </row>
    <row r="36743" spans="55:55" hidden="1" x14ac:dyDescent="0.2">
      <c r="BC36743" s="6"/>
    </row>
    <row r="36744" spans="55:55" hidden="1" x14ac:dyDescent="0.2">
      <c r="BC36744" s="6"/>
    </row>
    <row r="36745" spans="55:55" hidden="1" x14ac:dyDescent="0.2">
      <c r="BC36745" s="6"/>
    </row>
    <row r="36746" spans="55:55" hidden="1" x14ac:dyDescent="0.2">
      <c r="BC36746" s="6"/>
    </row>
    <row r="36747" spans="55:55" hidden="1" x14ac:dyDescent="0.2">
      <c r="BC36747" s="6"/>
    </row>
    <row r="36748" spans="55:55" hidden="1" x14ac:dyDescent="0.2">
      <c r="BC36748" s="6"/>
    </row>
    <row r="36749" spans="55:55" hidden="1" x14ac:dyDescent="0.2">
      <c r="BC36749" s="6"/>
    </row>
    <row r="36750" spans="55:55" hidden="1" x14ac:dyDescent="0.2">
      <c r="BC36750" s="6"/>
    </row>
    <row r="36751" spans="55:55" hidden="1" x14ac:dyDescent="0.2">
      <c r="BC36751" s="6"/>
    </row>
    <row r="36752" spans="55:55" hidden="1" x14ac:dyDescent="0.2">
      <c r="BC36752" s="6"/>
    </row>
    <row r="36753" spans="55:55" hidden="1" x14ac:dyDescent="0.2">
      <c r="BC36753" s="6"/>
    </row>
    <row r="36754" spans="55:55" hidden="1" x14ac:dyDescent="0.2">
      <c r="BC36754" s="6"/>
    </row>
    <row r="36755" spans="55:55" hidden="1" x14ac:dyDescent="0.2">
      <c r="BC36755" s="6"/>
    </row>
    <row r="36756" spans="55:55" hidden="1" x14ac:dyDescent="0.2">
      <c r="BC36756" s="6"/>
    </row>
    <row r="36757" spans="55:55" hidden="1" x14ac:dyDescent="0.2">
      <c r="BC36757" s="6"/>
    </row>
    <row r="36758" spans="55:55" hidden="1" x14ac:dyDescent="0.2">
      <c r="BC36758" s="6"/>
    </row>
    <row r="36759" spans="55:55" hidden="1" x14ac:dyDescent="0.2">
      <c r="BC36759" s="6"/>
    </row>
    <row r="36760" spans="55:55" hidden="1" x14ac:dyDescent="0.2">
      <c r="BC36760" s="6"/>
    </row>
    <row r="36761" spans="55:55" hidden="1" x14ac:dyDescent="0.2">
      <c r="BC36761" s="6"/>
    </row>
    <row r="36762" spans="55:55" hidden="1" x14ac:dyDescent="0.2">
      <c r="BC36762" s="6"/>
    </row>
    <row r="36763" spans="55:55" hidden="1" x14ac:dyDescent="0.2">
      <c r="BC36763" s="6"/>
    </row>
    <row r="36764" spans="55:55" hidden="1" x14ac:dyDescent="0.2">
      <c r="BC36764" s="6"/>
    </row>
    <row r="36765" spans="55:55" hidden="1" x14ac:dyDescent="0.2">
      <c r="BC36765" s="6"/>
    </row>
    <row r="36766" spans="55:55" hidden="1" x14ac:dyDescent="0.2">
      <c r="BC36766" s="6"/>
    </row>
    <row r="36767" spans="55:55" hidden="1" x14ac:dyDescent="0.2">
      <c r="BC36767" s="6"/>
    </row>
    <row r="36768" spans="55:55" hidden="1" x14ac:dyDescent="0.2">
      <c r="BC36768" s="6"/>
    </row>
    <row r="36769" spans="55:55" hidden="1" x14ac:dyDescent="0.2">
      <c r="BC36769" s="6"/>
    </row>
    <row r="36770" spans="55:55" hidden="1" x14ac:dyDescent="0.2">
      <c r="BC36770" s="6"/>
    </row>
    <row r="36771" spans="55:55" hidden="1" x14ac:dyDescent="0.2">
      <c r="BC36771" s="6"/>
    </row>
    <row r="36772" spans="55:55" hidden="1" x14ac:dyDescent="0.2">
      <c r="BC36772" s="6"/>
    </row>
    <row r="36773" spans="55:55" hidden="1" x14ac:dyDescent="0.2">
      <c r="BC36773" s="6"/>
    </row>
    <row r="36774" spans="55:55" hidden="1" x14ac:dyDescent="0.2">
      <c r="BC36774" s="6"/>
    </row>
    <row r="36775" spans="55:55" hidden="1" x14ac:dyDescent="0.2">
      <c r="BC36775" s="6"/>
    </row>
    <row r="36776" spans="55:55" hidden="1" x14ac:dyDescent="0.2">
      <c r="BC36776" s="6"/>
    </row>
    <row r="36777" spans="55:55" hidden="1" x14ac:dyDescent="0.2">
      <c r="BC36777" s="6"/>
    </row>
    <row r="36778" spans="55:55" hidden="1" x14ac:dyDescent="0.2">
      <c r="BC36778" s="6"/>
    </row>
    <row r="36779" spans="55:55" hidden="1" x14ac:dyDescent="0.2">
      <c r="BC36779" s="6"/>
    </row>
    <row r="36780" spans="55:55" hidden="1" x14ac:dyDescent="0.2">
      <c r="BC36780" s="6"/>
    </row>
    <row r="36781" spans="55:55" hidden="1" x14ac:dyDescent="0.2">
      <c r="BC36781" s="6"/>
    </row>
    <row r="36782" spans="55:55" hidden="1" x14ac:dyDescent="0.2">
      <c r="BC36782" s="6"/>
    </row>
    <row r="36783" spans="55:55" hidden="1" x14ac:dyDescent="0.2">
      <c r="BC36783" s="6"/>
    </row>
    <row r="36784" spans="55:55" hidden="1" x14ac:dyDescent="0.2">
      <c r="BC36784" s="6"/>
    </row>
    <row r="36785" spans="55:55" hidden="1" x14ac:dyDescent="0.2">
      <c r="BC36785" s="6"/>
    </row>
    <row r="36786" spans="55:55" hidden="1" x14ac:dyDescent="0.2">
      <c r="BC36786" s="6"/>
    </row>
    <row r="36787" spans="55:55" hidden="1" x14ac:dyDescent="0.2">
      <c r="BC36787" s="6"/>
    </row>
    <row r="36788" spans="55:55" hidden="1" x14ac:dyDescent="0.2">
      <c r="BC36788" s="6"/>
    </row>
    <row r="36789" spans="55:55" hidden="1" x14ac:dyDescent="0.2">
      <c r="BC36789" s="6"/>
    </row>
    <row r="36790" spans="55:55" hidden="1" x14ac:dyDescent="0.2">
      <c r="BC36790" s="6"/>
    </row>
    <row r="36791" spans="55:55" hidden="1" x14ac:dyDescent="0.2">
      <c r="BC36791" s="6"/>
    </row>
    <row r="36792" spans="55:55" hidden="1" x14ac:dyDescent="0.2">
      <c r="BC36792" s="6"/>
    </row>
    <row r="36793" spans="55:55" hidden="1" x14ac:dyDescent="0.2">
      <c r="BC36793" s="6"/>
    </row>
    <row r="36794" spans="55:55" hidden="1" x14ac:dyDescent="0.2">
      <c r="BC36794" s="6"/>
    </row>
    <row r="36795" spans="55:55" hidden="1" x14ac:dyDescent="0.2">
      <c r="BC36795" s="6"/>
    </row>
    <row r="36796" spans="55:55" hidden="1" x14ac:dyDescent="0.2">
      <c r="BC36796" s="6"/>
    </row>
    <row r="36797" spans="55:55" hidden="1" x14ac:dyDescent="0.2">
      <c r="BC36797" s="6"/>
    </row>
    <row r="36798" spans="55:55" hidden="1" x14ac:dyDescent="0.2">
      <c r="BC36798" s="6"/>
    </row>
    <row r="36799" spans="55:55" hidden="1" x14ac:dyDescent="0.2">
      <c r="BC36799" s="6"/>
    </row>
    <row r="36800" spans="55:55" hidden="1" x14ac:dyDescent="0.2">
      <c r="BC36800" s="6"/>
    </row>
    <row r="36801" spans="55:55" hidden="1" x14ac:dyDescent="0.2">
      <c r="BC36801" s="6"/>
    </row>
    <row r="36802" spans="55:55" hidden="1" x14ac:dyDescent="0.2">
      <c r="BC36802" s="6"/>
    </row>
    <row r="36803" spans="55:55" hidden="1" x14ac:dyDescent="0.2">
      <c r="BC36803" s="6"/>
    </row>
    <row r="36804" spans="55:55" hidden="1" x14ac:dyDescent="0.2">
      <c r="BC36804" s="6"/>
    </row>
    <row r="36805" spans="55:55" hidden="1" x14ac:dyDescent="0.2">
      <c r="BC36805" s="6"/>
    </row>
    <row r="36806" spans="55:55" hidden="1" x14ac:dyDescent="0.2">
      <c r="BC36806" s="6"/>
    </row>
    <row r="36807" spans="55:55" hidden="1" x14ac:dyDescent="0.2">
      <c r="BC36807" s="6"/>
    </row>
    <row r="36808" spans="55:55" hidden="1" x14ac:dyDescent="0.2">
      <c r="BC36808" s="6"/>
    </row>
    <row r="36809" spans="55:55" hidden="1" x14ac:dyDescent="0.2">
      <c r="BC36809" s="6"/>
    </row>
    <row r="36810" spans="55:55" hidden="1" x14ac:dyDescent="0.2">
      <c r="BC36810" s="6"/>
    </row>
    <row r="36811" spans="55:55" hidden="1" x14ac:dyDescent="0.2">
      <c r="BC36811" s="6"/>
    </row>
    <row r="36812" spans="55:55" hidden="1" x14ac:dyDescent="0.2">
      <c r="BC36812" s="6"/>
    </row>
    <row r="36813" spans="55:55" hidden="1" x14ac:dyDescent="0.2">
      <c r="BC36813" s="6"/>
    </row>
    <row r="36814" spans="55:55" hidden="1" x14ac:dyDescent="0.2">
      <c r="BC36814" s="6"/>
    </row>
    <row r="36815" spans="55:55" hidden="1" x14ac:dyDescent="0.2">
      <c r="BC36815" s="6"/>
    </row>
    <row r="36816" spans="55:55" hidden="1" x14ac:dyDescent="0.2">
      <c r="BC36816" s="6"/>
    </row>
    <row r="36817" spans="55:55" hidden="1" x14ac:dyDescent="0.2">
      <c r="BC36817" s="6"/>
    </row>
    <row r="36818" spans="55:55" hidden="1" x14ac:dyDescent="0.2">
      <c r="BC36818" s="6"/>
    </row>
    <row r="36819" spans="55:55" hidden="1" x14ac:dyDescent="0.2">
      <c r="BC36819" s="6"/>
    </row>
    <row r="36820" spans="55:55" hidden="1" x14ac:dyDescent="0.2">
      <c r="BC36820" s="6"/>
    </row>
    <row r="36821" spans="55:55" hidden="1" x14ac:dyDescent="0.2">
      <c r="BC36821" s="6"/>
    </row>
    <row r="36822" spans="55:55" hidden="1" x14ac:dyDescent="0.2">
      <c r="BC36822" s="6"/>
    </row>
    <row r="36823" spans="55:55" hidden="1" x14ac:dyDescent="0.2">
      <c r="BC36823" s="6"/>
    </row>
    <row r="36824" spans="55:55" hidden="1" x14ac:dyDescent="0.2">
      <c r="BC36824" s="6"/>
    </row>
    <row r="36825" spans="55:55" hidden="1" x14ac:dyDescent="0.2">
      <c r="BC36825" s="6"/>
    </row>
    <row r="36826" spans="55:55" hidden="1" x14ac:dyDescent="0.2">
      <c r="BC36826" s="6"/>
    </row>
    <row r="36827" spans="55:55" hidden="1" x14ac:dyDescent="0.2">
      <c r="BC36827" s="6"/>
    </row>
    <row r="36828" spans="55:55" hidden="1" x14ac:dyDescent="0.2">
      <c r="BC36828" s="6"/>
    </row>
    <row r="36829" spans="55:55" hidden="1" x14ac:dyDescent="0.2">
      <c r="BC36829" s="6"/>
    </row>
    <row r="36830" spans="55:55" hidden="1" x14ac:dyDescent="0.2">
      <c r="BC36830" s="6"/>
    </row>
    <row r="36831" spans="55:55" hidden="1" x14ac:dyDescent="0.2">
      <c r="BC36831" s="6"/>
    </row>
    <row r="36832" spans="55:55" hidden="1" x14ac:dyDescent="0.2">
      <c r="BC36832" s="6"/>
    </row>
    <row r="36833" spans="55:55" hidden="1" x14ac:dyDescent="0.2">
      <c r="BC36833" s="6"/>
    </row>
    <row r="36834" spans="55:55" hidden="1" x14ac:dyDescent="0.2">
      <c r="BC36834" s="6"/>
    </row>
    <row r="36835" spans="55:55" hidden="1" x14ac:dyDescent="0.2">
      <c r="BC36835" s="6"/>
    </row>
    <row r="36836" spans="55:55" hidden="1" x14ac:dyDescent="0.2">
      <c r="BC36836" s="6"/>
    </row>
    <row r="36837" spans="55:55" hidden="1" x14ac:dyDescent="0.2">
      <c r="BC36837" s="6"/>
    </row>
    <row r="36838" spans="55:55" hidden="1" x14ac:dyDescent="0.2">
      <c r="BC36838" s="6"/>
    </row>
    <row r="36839" spans="55:55" hidden="1" x14ac:dyDescent="0.2">
      <c r="BC36839" s="6"/>
    </row>
    <row r="36840" spans="55:55" hidden="1" x14ac:dyDescent="0.2">
      <c r="BC36840" s="6"/>
    </row>
    <row r="36841" spans="55:55" hidden="1" x14ac:dyDescent="0.2">
      <c r="BC36841" s="6"/>
    </row>
    <row r="36842" spans="55:55" hidden="1" x14ac:dyDescent="0.2">
      <c r="BC36842" s="6"/>
    </row>
    <row r="36843" spans="55:55" hidden="1" x14ac:dyDescent="0.2">
      <c r="BC36843" s="6"/>
    </row>
    <row r="36844" spans="55:55" hidden="1" x14ac:dyDescent="0.2">
      <c r="BC36844" s="6"/>
    </row>
    <row r="36845" spans="55:55" hidden="1" x14ac:dyDescent="0.2">
      <c r="BC36845" s="6"/>
    </row>
    <row r="36846" spans="55:55" hidden="1" x14ac:dyDescent="0.2">
      <c r="BC36846" s="6"/>
    </row>
    <row r="36847" spans="55:55" hidden="1" x14ac:dyDescent="0.2">
      <c r="BC36847" s="6"/>
    </row>
    <row r="36848" spans="55:55" hidden="1" x14ac:dyDescent="0.2">
      <c r="BC36848" s="6"/>
    </row>
    <row r="36849" spans="55:55" hidden="1" x14ac:dyDescent="0.2">
      <c r="BC36849" s="6"/>
    </row>
    <row r="36850" spans="55:55" hidden="1" x14ac:dyDescent="0.2">
      <c r="BC36850" s="6"/>
    </row>
    <row r="36851" spans="55:55" hidden="1" x14ac:dyDescent="0.2">
      <c r="BC36851" s="6"/>
    </row>
    <row r="36852" spans="55:55" hidden="1" x14ac:dyDescent="0.2">
      <c r="BC36852" s="6"/>
    </row>
    <row r="36853" spans="55:55" hidden="1" x14ac:dyDescent="0.2">
      <c r="BC36853" s="6"/>
    </row>
    <row r="36854" spans="55:55" hidden="1" x14ac:dyDescent="0.2">
      <c r="BC36854" s="6"/>
    </row>
    <row r="36855" spans="55:55" hidden="1" x14ac:dyDescent="0.2">
      <c r="BC36855" s="6"/>
    </row>
    <row r="36856" spans="55:55" hidden="1" x14ac:dyDescent="0.2">
      <c r="BC36856" s="6"/>
    </row>
    <row r="36857" spans="55:55" hidden="1" x14ac:dyDescent="0.2">
      <c r="BC36857" s="6"/>
    </row>
    <row r="36858" spans="55:55" hidden="1" x14ac:dyDescent="0.2">
      <c r="BC36858" s="6"/>
    </row>
    <row r="36859" spans="55:55" hidden="1" x14ac:dyDescent="0.2">
      <c r="BC36859" s="6"/>
    </row>
    <row r="36860" spans="55:55" hidden="1" x14ac:dyDescent="0.2">
      <c r="BC36860" s="6"/>
    </row>
    <row r="36861" spans="55:55" hidden="1" x14ac:dyDescent="0.2">
      <c r="BC36861" s="6"/>
    </row>
    <row r="36862" spans="55:55" hidden="1" x14ac:dyDescent="0.2">
      <c r="BC36862" s="6"/>
    </row>
    <row r="36863" spans="55:55" hidden="1" x14ac:dyDescent="0.2">
      <c r="BC36863" s="6"/>
    </row>
    <row r="36864" spans="55:55" hidden="1" x14ac:dyDescent="0.2">
      <c r="BC36864" s="6"/>
    </row>
    <row r="36865" spans="55:55" hidden="1" x14ac:dyDescent="0.2">
      <c r="BC36865" s="6"/>
    </row>
    <row r="36866" spans="55:55" hidden="1" x14ac:dyDescent="0.2">
      <c r="BC36866" s="6"/>
    </row>
    <row r="36867" spans="55:55" hidden="1" x14ac:dyDescent="0.2">
      <c r="BC36867" s="6"/>
    </row>
    <row r="36868" spans="55:55" hidden="1" x14ac:dyDescent="0.2">
      <c r="BC36868" s="6"/>
    </row>
    <row r="36869" spans="55:55" hidden="1" x14ac:dyDescent="0.2">
      <c r="BC36869" s="6"/>
    </row>
    <row r="36870" spans="55:55" hidden="1" x14ac:dyDescent="0.2">
      <c r="BC36870" s="6"/>
    </row>
    <row r="36871" spans="55:55" hidden="1" x14ac:dyDescent="0.2">
      <c r="BC36871" s="6"/>
    </row>
    <row r="36872" spans="55:55" hidden="1" x14ac:dyDescent="0.2">
      <c r="BC36872" s="6"/>
    </row>
    <row r="36873" spans="55:55" hidden="1" x14ac:dyDescent="0.2">
      <c r="BC36873" s="6"/>
    </row>
    <row r="36874" spans="55:55" hidden="1" x14ac:dyDescent="0.2">
      <c r="BC36874" s="6"/>
    </row>
    <row r="36875" spans="55:55" hidden="1" x14ac:dyDescent="0.2">
      <c r="BC36875" s="6"/>
    </row>
    <row r="36876" spans="55:55" hidden="1" x14ac:dyDescent="0.2">
      <c r="BC36876" s="6"/>
    </row>
    <row r="36877" spans="55:55" hidden="1" x14ac:dyDescent="0.2">
      <c r="BC36877" s="6"/>
    </row>
    <row r="36878" spans="55:55" hidden="1" x14ac:dyDescent="0.2">
      <c r="BC36878" s="6"/>
    </row>
    <row r="36879" spans="55:55" hidden="1" x14ac:dyDescent="0.2">
      <c r="BC36879" s="6"/>
    </row>
    <row r="36880" spans="55:55" hidden="1" x14ac:dyDescent="0.2">
      <c r="BC36880" s="6"/>
    </row>
    <row r="36881" spans="55:55" hidden="1" x14ac:dyDescent="0.2">
      <c r="BC36881" s="6"/>
    </row>
    <row r="36882" spans="55:55" hidden="1" x14ac:dyDescent="0.2">
      <c r="BC36882" s="6"/>
    </row>
    <row r="36883" spans="55:55" hidden="1" x14ac:dyDescent="0.2">
      <c r="BC36883" s="6"/>
    </row>
    <row r="36884" spans="55:55" hidden="1" x14ac:dyDescent="0.2">
      <c r="BC36884" s="6"/>
    </row>
    <row r="36885" spans="55:55" hidden="1" x14ac:dyDescent="0.2">
      <c r="BC36885" s="6"/>
    </row>
    <row r="36886" spans="55:55" hidden="1" x14ac:dyDescent="0.2">
      <c r="BC36886" s="6"/>
    </row>
    <row r="36887" spans="55:55" hidden="1" x14ac:dyDescent="0.2">
      <c r="BC36887" s="6"/>
    </row>
    <row r="36888" spans="55:55" hidden="1" x14ac:dyDescent="0.2">
      <c r="BC36888" s="6"/>
    </row>
    <row r="36889" spans="55:55" hidden="1" x14ac:dyDescent="0.2">
      <c r="BC36889" s="6"/>
    </row>
    <row r="36890" spans="55:55" hidden="1" x14ac:dyDescent="0.2">
      <c r="BC36890" s="6"/>
    </row>
    <row r="36891" spans="55:55" hidden="1" x14ac:dyDescent="0.2">
      <c r="BC36891" s="6"/>
    </row>
    <row r="36892" spans="55:55" hidden="1" x14ac:dyDescent="0.2">
      <c r="BC36892" s="6"/>
    </row>
    <row r="36893" spans="55:55" hidden="1" x14ac:dyDescent="0.2">
      <c r="BC36893" s="6"/>
    </row>
    <row r="36894" spans="55:55" hidden="1" x14ac:dyDescent="0.2">
      <c r="BC36894" s="6"/>
    </row>
    <row r="36895" spans="55:55" hidden="1" x14ac:dyDescent="0.2">
      <c r="BC36895" s="6"/>
    </row>
    <row r="36896" spans="55:55" hidden="1" x14ac:dyDescent="0.2">
      <c r="BC36896" s="6"/>
    </row>
    <row r="36897" spans="55:55" hidden="1" x14ac:dyDescent="0.2">
      <c r="BC36897" s="6"/>
    </row>
    <row r="36898" spans="55:55" hidden="1" x14ac:dyDescent="0.2">
      <c r="BC36898" s="6"/>
    </row>
    <row r="36899" spans="55:55" hidden="1" x14ac:dyDescent="0.2">
      <c r="BC36899" s="6"/>
    </row>
    <row r="36900" spans="55:55" hidden="1" x14ac:dyDescent="0.2">
      <c r="BC36900" s="6"/>
    </row>
    <row r="36901" spans="55:55" hidden="1" x14ac:dyDescent="0.2">
      <c r="BC36901" s="6"/>
    </row>
    <row r="36902" spans="55:55" hidden="1" x14ac:dyDescent="0.2">
      <c r="BC36902" s="6"/>
    </row>
    <row r="36903" spans="55:55" hidden="1" x14ac:dyDescent="0.2">
      <c r="BC36903" s="6"/>
    </row>
    <row r="36904" spans="55:55" hidden="1" x14ac:dyDescent="0.2">
      <c r="BC36904" s="6"/>
    </row>
    <row r="36905" spans="55:55" hidden="1" x14ac:dyDescent="0.2">
      <c r="BC36905" s="6"/>
    </row>
    <row r="36906" spans="55:55" hidden="1" x14ac:dyDescent="0.2">
      <c r="BC36906" s="6"/>
    </row>
    <row r="36907" spans="55:55" hidden="1" x14ac:dyDescent="0.2">
      <c r="BC36907" s="6"/>
    </row>
    <row r="36908" spans="55:55" hidden="1" x14ac:dyDescent="0.2">
      <c r="BC36908" s="6"/>
    </row>
    <row r="36909" spans="55:55" hidden="1" x14ac:dyDescent="0.2">
      <c r="BC36909" s="6"/>
    </row>
    <row r="36910" spans="55:55" hidden="1" x14ac:dyDescent="0.2">
      <c r="BC36910" s="6"/>
    </row>
    <row r="36911" spans="55:55" hidden="1" x14ac:dyDescent="0.2">
      <c r="BC36911" s="6"/>
    </row>
    <row r="36912" spans="55:55" hidden="1" x14ac:dyDescent="0.2">
      <c r="BC36912" s="6"/>
    </row>
    <row r="36913" spans="55:55" hidden="1" x14ac:dyDescent="0.2">
      <c r="BC36913" s="6"/>
    </row>
    <row r="36914" spans="55:55" hidden="1" x14ac:dyDescent="0.2">
      <c r="BC36914" s="6"/>
    </row>
    <row r="36915" spans="55:55" hidden="1" x14ac:dyDescent="0.2">
      <c r="BC36915" s="6"/>
    </row>
    <row r="36916" spans="55:55" hidden="1" x14ac:dyDescent="0.2">
      <c r="BC36916" s="6"/>
    </row>
    <row r="36917" spans="55:55" hidden="1" x14ac:dyDescent="0.2">
      <c r="BC36917" s="6"/>
    </row>
    <row r="36918" spans="55:55" hidden="1" x14ac:dyDescent="0.2">
      <c r="BC36918" s="6"/>
    </row>
    <row r="36919" spans="55:55" hidden="1" x14ac:dyDescent="0.2">
      <c r="BC36919" s="6"/>
    </row>
    <row r="36920" spans="55:55" hidden="1" x14ac:dyDescent="0.2">
      <c r="BC36920" s="6"/>
    </row>
    <row r="36921" spans="55:55" hidden="1" x14ac:dyDescent="0.2">
      <c r="BC36921" s="6"/>
    </row>
    <row r="36922" spans="55:55" hidden="1" x14ac:dyDescent="0.2">
      <c r="BC36922" s="6"/>
    </row>
    <row r="36923" spans="55:55" hidden="1" x14ac:dyDescent="0.2">
      <c r="BC36923" s="6"/>
    </row>
    <row r="36924" spans="55:55" hidden="1" x14ac:dyDescent="0.2">
      <c r="BC36924" s="6"/>
    </row>
    <row r="36925" spans="55:55" hidden="1" x14ac:dyDescent="0.2">
      <c r="BC36925" s="6"/>
    </row>
    <row r="36926" spans="55:55" hidden="1" x14ac:dyDescent="0.2">
      <c r="BC36926" s="6"/>
    </row>
    <row r="36927" spans="55:55" hidden="1" x14ac:dyDescent="0.2">
      <c r="BC36927" s="6"/>
    </row>
    <row r="36928" spans="55:55" hidden="1" x14ac:dyDescent="0.2">
      <c r="BC36928" s="6"/>
    </row>
    <row r="36929" spans="55:55" hidden="1" x14ac:dyDescent="0.2">
      <c r="BC36929" s="6"/>
    </row>
    <row r="36930" spans="55:55" hidden="1" x14ac:dyDescent="0.2">
      <c r="BC36930" s="6"/>
    </row>
    <row r="36931" spans="55:55" hidden="1" x14ac:dyDescent="0.2">
      <c r="BC36931" s="6"/>
    </row>
    <row r="36932" spans="55:55" hidden="1" x14ac:dyDescent="0.2">
      <c r="BC36932" s="6"/>
    </row>
    <row r="36933" spans="55:55" hidden="1" x14ac:dyDescent="0.2">
      <c r="BC36933" s="6"/>
    </row>
    <row r="36934" spans="55:55" hidden="1" x14ac:dyDescent="0.2">
      <c r="BC36934" s="6"/>
    </row>
    <row r="36935" spans="55:55" hidden="1" x14ac:dyDescent="0.2">
      <c r="BC36935" s="6"/>
    </row>
    <row r="36936" spans="55:55" hidden="1" x14ac:dyDescent="0.2">
      <c r="BC36936" s="6"/>
    </row>
    <row r="36937" spans="55:55" hidden="1" x14ac:dyDescent="0.2">
      <c r="BC36937" s="6"/>
    </row>
    <row r="36938" spans="55:55" hidden="1" x14ac:dyDescent="0.2">
      <c r="BC36938" s="6"/>
    </row>
    <row r="36939" spans="55:55" hidden="1" x14ac:dyDescent="0.2">
      <c r="BC36939" s="6"/>
    </row>
    <row r="36940" spans="55:55" hidden="1" x14ac:dyDescent="0.2">
      <c r="BC36940" s="6"/>
    </row>
    <row r="36941" spans="55:55" hidden="1" x14ac:dyDescent="0.2">
      <c r="BC36941" s="6"/>
    </row>
    <row r="36942" spans="55:55" hidden="1" x14ac:dyDescent="0.2">
      <c r="BC36942" s="6"/>
    </row>
    <row r="36943" spans="55:55" hidden="1" x14ac:dyDescent="0.2">
      <c r="BC36943" s="6"/>
    </row>
    <row r="36944" spans="55:55" hidden="1" x14ac:dyDescent="0.2">
      <c r="BC36944" s="6"/>
    </row>
    <row r="36945" spans="55:55" hidden="1" x14ac:dyDescent="0.2">
      <c r="BC36945" s="6"/>
    </row>
    <row r="36946" spans="55:55" hidden="1" x14ac:dyDescent="0.2">
      <c r="BC36946" s="6"/>
    </row>
    <row r="36947" spans="55:55" hidden="1" x14ac:dyDescent="0.2">
      <c r="BC36947" s="6"/>
    </row>
    <row r="36948" spans="55:55" hidden="1" x14ac:dyDescent="0.2">
      <c r="BC36948" s="6"/>
    </row>
    <row r="36949" spans="55:55" hidden="1" x14ac:dyDescent="0.2">
      <c r="BC36949" s="6"/>
    </row>
    <row r="36950" spans="55:55" hidden="1" x14ac:dyDescent="0.2">
      <c r="BC36950" s="6"/>
    </row>
    <row r="36951" spans="55:55" hidden="1" x14ac:dyDescent="0.2">
      <c r="BC36951" s="6"/>
    </row>
    <row r="36952" spans="55:55" hidden="1" x14ac:dyDescent="0.2">
      <c r="BC36952" s="6"/>
    </row>
    <row r="36953" spans="55:55" hidden="1" x14ac:dyDescent="0.2">
      <c r="BC36953" s="6"/>
    </row>
    <row r="36954" spans="55:55" hidden="1" x14ac:dyDescent="0.2">
      <c r="BC36954" s="6"/>
    </row>
    <row r="36955" spans="55:55" hidden="1" x14ac:dyDescent="0.2">
      <c r="BC36955" s="6"/>
    </row>
    <row r="36956" spans="55:55" hidden="1" x14ac:dyDescent="0.2">
      <c r="BC36956" s="6"/>
    </row>
    <row r="36957" spans="55:55" hidden="1" x14ac:dyDescent="0.2">
      <c r="BC36957" s="6"/>
    </row>
    <row r="36958" spans="55:55" hidden="1" x14ac:dyDescent="0.2">
      <c r="BC36958" s="6"/>
    </row>
    <row r="36959" spans="55:55" hidden="1" x14ac:dyDescent="0.2">
      <c r="BC36959" s="6"/>
    </row>
    <row r="36960" spans="55:55" hidden="1" x14ac:dyDescent="0.2">
      <c r="BC36960" s="6"/>
    </row>
    <row r="36961" spans="55:55" hidden="1" x14ac:dyDescent="0.2">
      <c r="BC36961" s="6"/>
    </row>
    <row r="36962" spans="55:55" hidden="1" x14ac:dyDescent="0.2">
      <c r="BC36962" s="6"/>
    </row>
    <row r="36963" spans="55:55" hidden="1" x14ac:dyDescent="0.2">
      <c r="BC36963" s="6"/>
    </row>
    <row r="36964" spans="55:55" hidden="1" x14ac:dyDescent="0.2">
      <c r="BC36964" s="6"/>
    </row>
    <row r="36965" spans="55:55" hidden="1" x14ac:dyDescent="0.2">
      <c r="BC36965" s="6"/>
    </row>
    <row r="36966" spans="55:55" hidden="1" x14ac:dyDescent="0.2">
      <c r="BC36966" s="6"/>
    </row>
    <row r="36967" spans="55:55" hidden="1" x14ac:dyDescent="0.2">
      <c r="BC36967" s="6"/>
    </row>
    <row r="36968" spans="55:55" hidden="1" x14ac:dyDescent="0.2">
      <c r="BC36968" s="6"/>
    </row>
    <row r="36969" spans="55:55" hidden="1" x14ac:dyDescent="0.2">
      <c r="BC36969" s="6"/>
    </row>
    <row r="36970" spans="55:55" hidden="1" x14ac:dyDescent="0.2">
      <c r="BC36970" s="6"/>
    </row>
    <row r="36971" spans="55:55" hidden="1" x14ac:dyDescent="0.2">
      <c r="BC36971" s="6"/>
    </row>
    <row r="36972" spans="55:55" hidden="1" x14ac:dyDescent="0.2">
      <c r="BC36972" s="6"/>
    </row>
    <row r="36973" spans="55:55" hidden="1" x14ac:dyDescent="0.2">
      <c r="BC36973" s="6"/>
    </row>
    <row r="36974" spans="55:55" hidden="1" x14ac:dyDescent="0.2">
      <c r="BC36974" s="6"/>
    </row>
    <row r="36975" spans="55:55" hidden="1" x14ac:dyDescent="0.2">
      <c r="BC36975" s="6"/>
    </row>
    <row r="36976" spans="55:55" hidden="1" x14ac:dyDescent="0.2">
      <c r="BC36976" s="6"/>
    </row>
    <row r="36977" spans="55:55" hidden="1" x14ac:dyDescent="0.2">
      <c r="BC36977" s="6"/>
    </row>
    <row r="36978" spans="55:55" hidden="1" x14ac:dyDescent="0.2">
      <c r="BC36978" s="6"/>
    </row>
    <row r="36979" spans="55:55" hidden="1" x14ac:dyDescent="0.2">
      <c r="BC36979" s="6"/>
    </row>
    <row r="36980" spans="55:55" hidden="1" x14ac:dyDescent="0.2">
      <c r="BC36980" s="6"/>
    </row>
    <row r="36981" spans="55:55" hidden="1" x14ac:dyDescent="0.2">
      <c r="BC36981" s="6"/>
    </row>
    <row r="36982" spans="55:55" hidden="1" x14ac:dyDescent="0.2">
      <c r="BC36982" s="6"/>
    </row>
    <row r="36983" spans="55:55" hidden="1" x14ac:dyDescent="0.2">
      <c r="BC36983" s="6"/>
    </row>
    <row r="36984" spans="55:55" hidden="1" x14ac:dyDescent="0.2">
      <c r="BC36984" s="6"/>
    </row>
    <row r="36985" spans="55:55" hidden="1" x14ac:dyDescent="0.2">
      <c r="BC36985" s="6"/>
    </row>
    <row r="36986" spans="55:55" hidden="1" x14ac:dyDescent="0.2">
      <c r="BC36986" s="6"/>
    </row>
    <row r="36987" spans="55:55" hidden="1" x14ac:dyDescent="0.2">
      <c r="BC36987" s="6"/>
    </row>
    <row r="36988" spans="55:55" hidden="1" x14ac:dyDescent="0.2">
      <c r="BC36988" s="6"/>
    </row>
    <row r="36989" spans="55:55" hidden="1" x14ac:dyDescent="0.2">
      <c r="BC36989" s="6"/>
    </row>
    <row r="36990" spans="55:55" hidden="1" x14ac:dyDescent="0.2">
      <c r="BC36990" s="6"/>
    </row>
    <row r="36991" spans="55:55" hidden="1" x14ac:dyDescent="0.2">
      <c r="BC36991" s="6"/>
    </row>
    <row r="36992" spans="55:55" hidden="1" x14ac:dyDescent="0.2">
      <c r="BC36992" s="6"/>
    </row>
    <row r="36993" spans="55:55" hidden="1" x14ac:dyDescent="0.2">
      <c r="BC36993" s="6"/>
    </row>
    <row r="36994" spans="55:55" hidden="1" x14ac:dyDescent="0.2">
      <c r="BC36994" s="6"/>
    </row>
    <row r="36995" spans="55:55" hidden="1" x14ac:dyDescent="0.2">
      <c r="BC36995" s="6"/>
    </row>
    <row r="36996" spans="55:55" hidden="1" x14ac:dyDescent="0.2">
      <c r="BC36996" s="6"/>
    </row>
    <row r="36997" spans="55:55" hidden="1" x14ac:dyDescent="0.2">
      <c r="BC36997" s="6"/>
    </row>
    <row r="36998" spans="55:55" hidden="1" x14ac:dyDescent="0.2">
      <c r="BC36998" s="6"/>
    </row>
    <row r="36999" spans="55:55" hidden="1" x14ac:dyDescent="0.2">
      <c r="BC36999" s="6"/>
    </row>
    <row r="37000" spans="55:55" hidden="1" x14ac:dyDescent="0.2">
      <c r="BC37000" s="6"/>
    </row>
    <row r="37001" spans="55:55" hidden="1" x14ac:dyDescent="0.2">
      <c r="BC37001" s="6"/>
    </row>
    <row r="37002" spans="55:55" hidden="1" x14ac:dyDescent="0.2">
      <c r="BC37002" s="6"/>
    </row>
    <row r="37003" spans="55:55" hidden="1" x14ac:dyDescent="0.2">
      <c r="BC37003" s="6"/>
    </row>
    <row r="37004" spans="55:55" hidden="1" x14ac:dyDescent="0.2">
      <c r="BC37004" s="6"/>
    </row>
    <row r="37005" spans="55:55" hidden="1" x14ac:dyDescent="0.2">
      <c r="BC37005" s="6"/>
    </row>
    <row r="37006" spans="55:55" hidden="1" x14ac:dyDescent="0.2">
      <c r="BC37006" s="6"/>
    </row>
    <row r="37007" spans="55:55" hidden="1" x14ac:dyDescent="0.2">
      <c r="BC37007" s="6"/>
    </row>
    <row r="37008" spans="55:55" hidden="1" x14ac:dyDescent="0.2">
      <c r="BC37008" s="6"/>
    </row>
    <row r="37009" spans="55:55" hidden="1" x14ac:dyDescent="0.2">
      <c r="BC37009" s="6"/>
    </row>
    <row r="37010" spans="55:55" hidden="1" x14ac:dyDescent="0.2">
      <c r="BC37010" s="6"/>
    </row>
    <row r="37011" spans="55:55" hidden="1" x14ac:dyDescent="0.2">
      <c r="BC37011" s="6"/>
    </row>
    <row r="37012" spans="55:55" hidden="1" x14ac:dyDescent="0.2">
      <c r="BC37012" s="6"/>
    </row>
    <row r="37013" spans="55:55" hidden="1" x14ac:dyDescent="0.2">
      <c r="BC37013" s="6"/>
    </row>
    <row r="37014" spans="55:55" hidden="1" x14ac:dyDescent="0.2">
      <c r="BC37014" s="6"/>
    </row>
    <row r="37015" spans="55:55" hidden="1" x14ac:dyDescent="0.2">
      <c r="BC37015" s="6"/>
    </row>
    <row r="37016" spans="55:55" hidden="1" x14ac:dyDescent="0.2">
      <c r="BC37016" s="6"/>
    </row>
    <row r="37017" spans="55:55" hidden="1" x14ac:dyDescent="0.2">
      <c r="BC37017" s="6"/>
    </row>
    <row r="37018" spans="55:55" hidden="1" x14ac:dyDescent="0.2">
      <c r="BC37018" s="6"/>
    </row>
    <row r="37019" spans="55:55" hidden="1" x14ac:dyDescent="0.2">
      <c r="BC37019" s="6"/>
    </row>
    <row r="37020" spans="55:55" hidden="1" x14ac:dyDescent="0.2">
      <c r="BC37020" s="6"/>
    </row>
    <row r="37021" spans="55:55" hidden="1" x14ac:dyDescent="0.2">
      <c r="BC37021" s="6"/>
    </row>
    <row r="37022" spans="55:55" hidden="1" x14ac:dyDescent="0.2">
      <c r="BC37022" s="6"/>
    </row>
    <row r="37023" spans="55:55" hidden="1" x14ac:dyDescent="0.2">
      <c r="BC37023" s="6"/>
    </row>
    <row r="37024" spans="55:55" hidden="1" x14ac:dyDescent="0.2">
      <c r="BC37024" s="6"/>
    </row>
    <row r="37025" spans="55:55" hidden="1" x14ac:dyDescent="0.2">
      <c r="BC37025" s="6"/>
    </row>
    <row r="37026" spans="55:55" hidden="1" x14ac:dyDescent="0.2">
      <c r="BC37026" s="6"/>
    </row>
    <row r="37027" spans="55:55" hidden="1" x14ac:dyDescent="0.2">
      <c r="BC37027" s="6"/>
    </row>
    <row r="37028" spans="55:55" hidden="1" x14ac:dyDescent="0.2">
      <c r="BC37028" s="6"/>
    </row>
    <row r="37029" spans="55:55" hidden="1" x14ac:dyDescent="0.2">
      <c r="BC37029" s="6"/>
    </row>
    <row r="37030" spans="55:55" hidden="1" x14ac:dyDescent="0.2">
      <c r="BC37030" s="6"/>
    </row>
    <row r="37031" spans="55:55" hidden="1" x14ac:dyDescent="0.2">
      <c r="BC37031" s="6"/>
    </row>
    <row r="37032" spans="55:55" hidden="1" x14ac:dyDescent="0.2">
      <c r="BC37032" s="6"/>
    </row>
    <row r="37033" spans="55:55" hidden="1" x14ac:dyDescent="0.2">
      <c r="BC37033" s="6"/>
    </row>
    <row r="37034" spans="55:55" hidden="1" x14ac:dyDescent="0.2">
      <c r="BC37034" s="6"/>
    </row>
    <row r="37035" spans="55:55" hidden="1" x14ac:dyDescent="0.2">
      <c r="BC37035" s="6"/>
    </row>
    <row r="37036" spans="55:55" hidden="1" x14ac:dyDescent="0.2">
      <c r="BC37036" s="6"/>
    </row>
    <row r="37037" spans="55:55" hidden="1" x14ac:dyDescent="0.2">
      <c r="BC37037" s="6"/>
    </row>
    <row r="37038" spans="55:55" hidden="1" x14ac:dyDescent="0.2">
      <c r="BC37038" s="6"/>
    </row>
    <row r="37039" spans="55:55" hidden="1" x14ac:dyDescent="0.2">
      <c r="BC37039" s="6"/>
    </row>
    <row r="37040" spans="55:55" hidden="1" x14ac:dyDescent="0.2">
      <c r="BC37040" s="6"/>
    </row>
    <row r="37041" spans="55:55" hidden="1" x14ac:dyDescent="0.2">
      <c r="BC37041" s="6"/>
    </row>
    <row r="37042" spans="55:55" hidden="1" x14ac:dyDescent="0.2">
      <c r="BC37042" s="6"/>
    </row>
    <row r="37043" spans="55:55" hidden="1" x14ac:dyDescent="0.2">
      <c r="BC37043" s="6"/>
    </row>
    <row r="37044" spans="55:55" hidden="1" x14ac:dyDescent="0.2">
      <c r="BC37044" s="6"/>
    </row>
    <row r="37045" spans="55:55" hidden="1" x14ac:dyDescent="0.2">
      <c r="BC37045" s="6"/>
    </row>
    <row r="37046" spans="55:55" hidden="1" x14ac:dyDescent="0.2">
      <c r="BC37046" s="6"/>
    </row>
    <row r="37047" spans="55:55" hidden="1" x14ac:dyDescent="0.2">
      <c r="BC37047" s="6"/>
    </row>
    <row r="37048" spans="55:55" hidden="1" x14ac:dyDescent="0.2">
      <c r="BC37048" s="6"/>
    </row>
    <row r="37049" spans="55:55" hidden="1" x14ac:dyDescent="0.2">
      <c r="BC37049" s="6"/>
    </row>
    <row r="37050" spans="55:55" hidden="1" x14ac:dyDescent="0.2">
      <c r="BC37050" s="6"/>
    </row>
    <row r="37051" spans="55:55" hidden="1" x14ac:dyDescent="0.2">
      <c r="BC37051" s="6"/>
    </row>
    <row r="37052" spans="55:55" hidden="1" x14ac:dyDescent="0.2">
      <c r="BC37052" s="6"/>
    </row>
    <row r="37053" spans="55:55" hidden="1" x14ac:dyDescent="0.2">
      <c r="BC37053" s="6"/>
    </row>
    <row r="37054" spans="55:55" hidden="1" x14ac:dyDescent="0.2">
      <c r="BC37054" s="6"/>
    </row>
    <row r="37055" spans="55:55" hidden="1" x14ac:dyDescent="0.2">
      <c r="BC37055" s="6"/>
    </row>
    <row r="37056" spans="55:55" hidden="1" x14ac:dyDescent="0.2">
      <c r="BC37056" s="6"/>
    </row>
    <row r="37057" spans="55:55" hidden="1" x14ac:dyDescent="0.2">
      <c r="BC37057" s="6"/>
    </row>
    <row r="37058" spans="55:55" hidden="1" x14ac:dyDescent="0.2">
      <c r="BC37058" s="6"/>
    </row>
    <row r="37059" spans="55:55" hidden="1" x14ac:dyDescent="0.2">
      <c r="BC37059" s="6"/>
    </row>
    <row r="37060" spans="55:55" hidden="1" x14ac:dyDescent="0.2">
      <c r="BC37060" s="6"/>
    </row>
    <row r="37061" spans="55:55" hidden="1" x14ac:dyDescent="0.2">
      <c r="BC37061" s="6"/>
    </row>
    <row r="37062" spans="55:55" hidden="1" x14ac:dyDescent="0.2">
      <c r="BC37062" s="6"/>
    </row>
    <row r="37063" spans="55:55" hidden="1" x14ac:dyDescent="0.2">
      <c r="BC37063" s="6"/>
    </row>
    <row r="37064" spans="55:55" hidden="1" x14ac:dyDescent="0.2">
      <c r="BC37064" s="6"/>
    </row>
    <row r="37065" spans="55:55" hidden="1" x14ac:dyDescent="0.2">
      <c r="BC37065" s="6"/>
    </row>
    <row r="37066" spans="55:55" hidden="1" x14ac:dyDescent="0.2">
      <c r="BC37066" s="6"/>
    </row>
    <row r="37067" spans="55:55" hidden="1" x14ac:dyDescent="0.2">
      <c r="BC37067" s="6"/>
    </row>
    <row r="37068" spans="55:55" hidden="1" x14ac:dyDescent="0.2">
      <c r="BC37068" s="6"/>
    </row>
    <row r="37069" spans="55:55" hidden="1" x14ac:dyDescent="0.2">
      <c r="BC37069" s="6"/>
    </row>
    <row r="37070" spans="55:55" hidden="1" x14ac:dyDescent="0.2">
      <c r="BC37070" s="6"/>
    </row>
    <row r="37071" spans="55:55" hidden="1" x14ac:dyDescent="0.2">
      <c r="BC37071" s="6"/>
    </row>
    <row r="37072" spans="55:55" hidden="1" x14ac:dyDescent="0.2">
      <c r="BC37072" s="6"/>
    </row>
    <row r="37073" spans="55:55" hidden="1" x14ac:dyDescent="0.2">
      <c r="BC37073" s="6"/>
    </row>
    <row r="37074" spans="55:55" hidden="1" x14ac:dyDescent="0.2">
      <c r="BC37074" s="6"/>
    </row>
    <row r="37075" spans="55:55" hidden="1" x14ac:dyDescent="0.2">
      <c r="BC37075" s="6"/>
    </row>
    <row r="37076" spans="55:55" hidden="1" x14ac:dyDescent="0.2">
      <c r="BC37076" s="6"/>
    </row>
    <row r="37077" spans="55:55" hidden="1" x14ac:dyDescent="0.2">
      <c r="BC37077" s="6"/>
    </row>
    <row r="37078" spans="55:55" hidden="1" x14ac:dyDescent="0.2">
      <c r="BC37078" s="6"/>
    </row>
    <row r="37079" spans="55:55" hidden="1" x14ac:dyDescent="0.2">
      <c r="BC37079" s="6"/>
    </row>
    <row r="37080" spans="55:55" hidden="1" x14ac:dyDescent="0.2">
      <c r="BC37080" s="6"/>
    </row>
    <row r="37081" spans="55:55" hidden="1" x14ac:dyDescent="0.2">
      <c r="BC37081" s="6"/>
    </row>
    <row r="37082" spans="55:55" hidden="1" x14ac:dyDescent="0.2">
      <c r="BC37082" s="6"/>
    </row>
    <row r="37083" spans="55:55" hidden="1" x14ac:dyDescent="0.2">
      <c r="BC37083" s="6"/>
    </row>
    <row r="37084" spans="55:55" hidden="1" x14ac:dyDescent="0.2">
      <c r="BC37084" s="6"/>
    </row>
    <row r="37085" spans="55:55" hidden="1" x14ac:dyDescent="0.2">
      <c r="BC37085" s="6"/>
    </row>
    <row r="37086" spans="55:55" hidden="1" x14ac:dyDescent="0.2">
      <c r="BC37086" s="6"/>
    </row>
    <row r="37087" spans="55:55" hidden="1" x14ac:dyDescent="0.2">
      <c r="BC37087" s="6"/>
    </row>
    <row r="37088" spans="55:55" hidden="1" x14ac:dyDescent="0.2">
      <c r="BC37088" s="6"/>
    </row>
    <row r="37089" spans="55:55" hidden="1" x14ac:dyDescent="0.2">
      <c r="BC37089" s="6"/>
    </row>
    <row r="37090" spans="55:55" hidden="1" x14ac:dyDescent="0.2">
      <c r="BC37090" s="6"/>
    </row>
    <row r="37091" spans="55:55" hidden="1" x14ac:dyDescent="0.2">
      <c r="BC37091" s="6"/>
    </row>
    <row r="37092" spans="55:55" hidden="1" x14ac:dyDescent="0.2">
      <c r="BC37092" s="6"/>
    </row>
    <row r="37093" spans="55:55" hidden="1" x14ac:dyDescent="0.2">
      <c r="BC37093" s="6"/>
    </row>
    <row r="37094" spans="55:55" hidden="1" x14ac:dyDescent="0.2">
      <c r="BC37094" s="6"/>
    </row>
    <row r="37095" spans="55:55" hidden="1" x14ac:dyDescent="0.2">
      <c r="BC37095" s="6"/>
    </row>
    <row r="37096" spans="55:55" hidden="1" x14ac:dyDescent="0.2">
      <c r="BC37096" s="6"/>
    </row>
    <row r="37097" spans="55:55" hidden="1" x14ac:dyDescent="0.2">
      <c r="BC37097" s="6"/>
    </row>
    <row r="37098" spans="55:55" hidden="1" x14ac:dyDescent="0.2">
      <c r="BC37098" s="6"/>
    </row>
    <row r="37099" spans="55:55" hidden="1" x14ac:dyDescent="0.2">
      <c r="BC37099" s="6"/>
    </row>
    <row r="37100" spans="55:55" hidden="1" x14ac:dyDescent="0.2">
      <c r="BC37100" s="6"/>
    </row>
    <row r="37101" spans="55:55" hidden="1" x14ac:dyDescent="0.2">
      <c r="BC37101" s="6"/>
    </row>
    <row r="37102" spans="55:55" hidden="1" x14ac:dyDescent="0.2">
      <c r="BC37102" s="6"/>
    </row>
    <row r="37103" spans="55:55" hidden="1" x14ac:dyDescent="0.2">
      <c r="BC37103" s="6"/>
    </row>
    <row r="37104" spans="55:55" hidden="1" x14ac:dyDescent="0.2">
      <c r="BC37104" s="6"/>
    </row>
    <row r="37105" spans="55:55" hidden="1" x14ac:dyDescent="0.2">
      <c r="BC37105" s="6"/>
    </row>
    <row r="37106" spans="55:55" hidden="1" x14ac:dyDescent="0.2">
      <c r="BC37106" s="6"/>
    </row>
    <row r="37107" spans="55:55" hidden="1" x14ac:dyDescent="0.2">
      <c r="BC37107" s="6"/>
    </row>
    <row r="37108" spans="55:55" hidden="1" x14ac:dyDescent="0.2">
      <c r="BC37108" s="6"/>
    </row>
    <row r="37109" spans="55:55" hidden="1" x14ac:dyDescent="0.2">
      <c r="BC37109" s="6"/>
    </row>
    <row r="37110" spans="55:55" hidden="1" x14ac:dyDescent="0.2">
      <c r="BC37110" s="6"/>
    </row>
    <row r="37111" spans="55:55" hidden="1" x14ac:dyDescent="0.2">
      <c r="BC37111" s="6"/>
    </row>
    <row r="37112" spans="55:55" hidden="1" x14ac:dyDescent="0.2">
      <c r="BC37112" s="6"/>
    </row>
    <row r="37113" spans="55:55" hidden="1" x14ac:dyDescent="0.2">
      <c r="BC37113" s="6"/>
    </row>
    <row r="37114" spans="55:55" hidden="1" x14ac:dyDescent="0.2">
      <c r="BC37114" s="6"/>
    </row>
    <row r="37115" spans="55:55" hidden="1" x14ac:dyDescent="0.2">
      <c r="BC37115" s="6"/>
    </row>
    <row r="37116" spans="55:55" hidden="1" x14ac:dyDescent="0.2">
      <c r="BC37116" s="6"/>
    </row>
    <row r="37117" spans="55:55" hidden="1" x14ac:dyDescent="0.2">
      <c r="BC37117" s="6"/>
    </row>
    <row r="37118" spans="55:55" hidden="1" x14ac:dyDescent="0.2">
      <c r="BC37118" s="6"/>
    </row>
    <row r="37119" spans="55:55" hidden="1" x14ac:dyDescent="0.2">
      <c r="BC37119" s="6"/>
    </row>
    <row r="37120" spans="55:55" hidden="1" x14ac:dyDescent="0.2">
      <c r="BC37120" s="6"/>
    </row>
    <row r="37121" spans="55:55" hidden="1" x14ac:dyDescent="0.2">
      <c r="BC37121" s="6"/>
    </row>
    <row r="37122" spans="55:55" hidden="1" x14ac:dyDescent="0.2">
      <c r="BC37122" s="6"/>
    </row>
    <row r="37123" spans="55:55" hidden="1" x14ac:dyDescent="0.2">
      <c r="BC37123" s="6"/>
    </row>
    <row r="37124" spans="55:55" hidden="1" x14ac:dyDescent="0.2">
      <c r="BC37124" s="6"/>
    </row>
    <row r="37125" spans="55:55" hidden="1" x14ac:dyDescent="0.2">
      <c r="BC37125" s="6"/>
    </row>
    <row r="37126" spans="55:55" hidden="1" x14ac:dyDescent="0.2">
      <c r="BC37126" s="6"/>
    </row>
    <row r="37127" spans="55:55" hidden="1" x14ac:dyDescent="0.2">
      <c r="BC37127" s="6"/>
    </row>
    <row r="37128" spans="55:55" hidden="1" x14ac:dyDescent="0.2">
      <c r="BC37128" s="6"/>
    </row>
    <row r="37129" spans="55:55" hidden="1" x14ac:dyDescent="0.2">
      <c r="BC37129" s="6"/>
    </row>
    <row r="37130" spans="55:55" hidden="1" x14ac:dyDescent="0.2">
      <c r="BC37130" s="6"/>
    </row>
    <row r="37131" spans="55:55" hidden="1" x14ac:dyDescent="0.2">
      <c r="BC37131" s="6"/>
    </row>
    <row r="37132" spans="55:55" hidden="1" x14ac:dyDescent="0.2">
      <c r="BC37132" s="6"/>
    </row>
    <row r="37133" spans="55:55" hidden="1" x14ac:dyDescent="0.2">
      <c r="BC37133" s="6"/>
    </row>
    <row r="37134" spans="55:55" hidden="1" x14ac:dyDescent="0.2">
      <c r="BC37134" s="6"/>
    </row>
    <row r="37135" spans="55:55" hidden="1" x14ac:dyDescent="0.2">
      <c r="BC37135" s="6"/>
    </row>
    <row r="37136" spans="55:55" hidden="1" x14ac:dyDescent="0.2">
      <c r="BC37136" s="6"/>
    </row>
    <row r="37137" spans="55:55" hidden="1" x14ac:dyDescent="0.2">
      <c r="BC37137" s="6"/>
    </row>
    <row r="37138" spans="55:55" hidden="1" x14ac:dyDescent="0.2">
      <c r="BC37138" s="6"/>
    </row>
    <row r="37139" spans="55:55" hidden="1" x14ac:dyDescent="0.2">
      <c r="BC37139" s="6"/>
    </row>
    <row r="37140" spans="55:55" hidden="1" x14ac:dyDescent="0.2">
      <c r="BC37140" s="6"/>
    </row>
    <row r="37141" spans="55:55" hidden="1" x14ac:dyDescent="0.2">
      <c r="BC37141" s="6"/>
    </row>
    <row r="37142" spans="55:55" hidden="1" x14ac:dyDescent="0.2">
      <c r="BC37142" s="6"/>
    </row>
    <row r="37143" spans="55:55" hidden="1" x14ac:dyDescent="0.2">
      <c r="BC37143" s="6"/>
    </row>
    <row r="37144" spans="55:55" hidden="1" x14ac:dyDescent="0.2">
      <c r="BC37144" s="6"/>
    </row>
    <row r="37145" spans="55:55" hidden="1" x14ac:dyDescent="0.2">
      <c r="BC37145" s="6"/>
    </row>
    <row r="37146" spans="55:55" hidden="1" x14ac:dyDescent="0.2">
      <c r="BC37146" s="6"/>
    </row>
    <row r="37147" spans="55:55" hidden="1" x14ac:dyDescent="0.2">
      <c r="BC37147" s="6"/>
    </row>
    <row r="37148" spans="55:55" hidden="1" x14ac:dyDescent="0.2">
      <c r="BC37148" s="6"/>
    </row>
    <row r="37149" spans="55:55" hidden="1" x14ac:dyDescent="0.2">
      <c r="BC37149" s="6"/>
    </row>
    <row r="37150" spans="55:55" hidden="1" x14ac:dyDescent="0.2">
      <c r="BC37150" s="6"/>
    </row>
    <row r="37151" spans="55:55" hidden="1" x14ac:dyDescent="0.2">
      <c r="BC37151" s="6"/>
    </row>
    <row r="37152" spans="55:55" hidden="1" x14ac:dyDescent="0.2">
      <c r="BC37152" s="6"/>
    </row>
    <row r="37153" spans="55:55" hidden="1" x14ac:dyDescent="0.2">
      <c r="BC37153" s="6"/>
    </row>
    <row r="37154" spans="55:55" hidden="1" x14ac:dyDescent="0.2">
      <c r="BC37154" s="6"/>
    </row>
    <row r="37155" spans="55:55" hidden="1" x14ac:dyDescent="0.2">
      <c r="BC37155" s="6"/>
    </row>
    <row r="37156" spans="55:55" hidden="1" x14ac:dyDescent="0.2">
      <c r="BC37156" s="6"/>
    </row>
    <row r="37157" spans="55:55" hidden="1" x14ac:dyDescent="0.2">
      <c r="BC37157" s="6"/>
    </row>
    <row r="37158" spans="55:55" hidden="1" x14ac:dyDescent="0.2">
      <c r="BC37158" s="6"/>
    </row>
    <row r="37159" spans="55:55" hidden="1" x14ac:dyDescent="0.2">
      <c r="BC37159" s="6"/>
    </row>
    <row r="37160" spans="55:55" hidden="1" x14ac:dyDescent="0.2">
      <c r="BC37160" s="6"/>
    </row>
    <row r="37161" spans="55:55" hidden="1" x14ac:dyDescent="0.2">
      <c r="BC37161" s="6"/>
    </row>
    <row r="37162" spans="55:55" hidden="1" x14ac:dyDescent="0.2">
      <c r="BC37162" s="6"/>
    </row>
    <row r="37163" spans="55:55" hidden="1" x14ac:dyDescent="0.2">
      <c r="BC37163" s="6"/>
    </row>
    <row r="37164" spans="55:55" hidden="1" x14ac:dyDescent="0.2">
      <c r="BC37164" s="6"/>
    </row>
    <row r="37165" spans="55:55" hidden="1" x14ac:dyDescent="0.2">
      <c r="BC37165" s="6"/>
    </row>
    <row r="37166" spans="55:55" hidden="1" x14ac:dyDescent="0.2">
      <c r="BC37166" s="6"/>
    </row>
    <row r="37167" spans="55:55" hidden="1" x14ac:dyDescent="0.2">
      <c r="BC37167" s="6"/>
    </row>
    <row r="37168" spans="55:55" hidden="1" x14ac:dyDescent="0.2">
      <c r="BC37168" s="6"/>
    </row>
    <row r="37169" spans="55:55" hidden="1" x14ac:dyDescent="0.2">
      <c r="BC37169" s="6"/>
    </row>
    <row r="37170" spans="55:55" hidden="1" x14ac:dyDescent="0.2">
      <c r="BC37170" s="6"/>
    </row>
    <row r="37171" spans="55:55" hidden="1" x14ac:dyDescent="0.2">
      <c r="BC37171" s="6"/>
    </row>
    <row r="37172" spans="55:55" hidden="1" x14ac:dyDescent="0.2">
      <c r="BC37172" s="6"/>
    </row>
    <row r="37173" spans="55:55" hidden="1" x14ac:dyDescent="0.2">
      <c r="BC37173" s="6"/>
    </row>
    <row r="37174" spans="55:55" hidden="1" x14ac:dyDescent="0.2">
      <c r="BC37174" s="6"/>
    </row>
    <row r="37175" spans="55:55" hidden="1" x14ac:dyDescent="0.2">
      <c r="BC37175" s="6"/>
    </row>
    <row r="37176" spans="55:55" hidden="1" x14ac:dyDescent="0.2">
      <c r="BC37176" s="6"/>
    </row>
    <row r="37177" spans="55:55" hidden="1" x14ac:dyDescent="0.2">
      <c r="BC37177" s="6"/>
    </row>
    <row r="37178" spans="55:55" hidden="1" x14ac:dyDescent="0.2">
      <c r="BC37178" s="6"/>
    </row>
    <row r="37179" spans="55:55" hidden="1" x14ac:dyDescent="0.2">
      <c r="BC37179" s="6"/>
    </row>
    <row r="37180" spans="55:55" hidden="1" x14ac:dyDescent="0.2">
      <c r="BC37180" s="6"/>
    </row>
    <row r="37181" spans="55:55" hidden="1" x14ac:dyDescent="0.2">
      <c r="BC37181" s="6"/>
    </row>
    <row r="37182" spans="55:55" hidden="1" x14ac:dyDescent="0.2">
      <c r="BC37182" s="6"/>
    </row>
    <row r="37183" spans="55:55" hidden="1" x14ac:dyDescent="0.2">
      <c r="BC37183" s="6"/>
    </row>
    <row r="37184" spans="55:55" hidden="1" x14ac:dyDescent="0.2">
      <c r="BC37184" s="6"/>
    </row>
    <row r="37185" spans="55:55" hidden="1" x14ac:dyDescent="0.2">
      <c r="BC37185" s="6"/>
    </row>
    <row r="37186" spans="55:55" hidden="1" x14ac:dyDescent="0.2">
      <c r="BC37186" s="6"/>
    </row>
    <row r="37187" spans="55:55" hidden="1" x14ac:dyDescent="0.2">
      <c r="BC37187" s="6"/>
    </row>
    <row r="37188" spans="55:55" hidden="1" x14ac:dyDescent="0.2">
      <c r="BC37188" s="6"/>
    </row>
    <row r="37189" spans="55:55" hidden="1" x14ac:dyDescent="0.2">
      <c r="BC37189" s="6"/>
    </row>
    <row r="37190" spans="55:55" hidden="1" x14ac:dyDescent="0.2">
      <c r="BC37190" s="6"/>
    </row>
    <row r="37191" spans="55:55" hidden="1" x14ac:dyDescent="0.2">
      <c r="BC37191" s="6"/>
    </row>
    <row r="37192" spans="55:55" hidden="1" x14ac:dyDescent="0.2">
      <c r="BC37192" s="6"/>
    </row>
    <row r="37193" spans="55:55" hidden="1" x14ac:dyDescent="0.2">
      <c r="BC37193" s="6"/>
    </row>
    <row r="37194" spans="55:55" hidden="1" x14ac:dyDescent="0.2">
      <c r="BC37194" s="6"/>
    </row>
    <row r="37195" spans="55:55" hidden="1" x14ac:dyDescent="0.2">
      <c r="BC37195" s="6"/>
    </row>
    <row r="37196" spans="55:55" hidden="1" x14ac:dyDescent="0.2">
      <c r="BC37196" s="6"/>
    </row>
    <row r="37197" spans="55:55" hidden="1" x14ac:dyDescent="0.2">
      <c r="BC37197" s="6"/>
    </row>
    <row r="37198" spans="55:55" hidden="1" x14ac:dyDescent="0.2">
      <c r="BC37198" s="6"/>
    </row>
    <row r="37199" spans="55:55" hidden="1" x14ac:dyDescent="0.2">
      <c r="BC37199" s="6"/>
    </row>
    <row r="37200" spans="55:55" hidden="1" x14ac:dyDescent="0.2">
      <c r="BC37200" s="6"/>
    </row>
    <row r="37201" spans="55:55" hidden="1" x14ac:dyDescent="0.2">
      <c r="BC37201" s="6"/>
    </row>
    <row r="37202" spans="55:55" hidden="1" x14ac:dyDescent="0.2">
      <c r="BC37202" s="6"/>
    </row>
    <row r="37203" spans="55:55" hidden="1" x14ac:dyDescent="0.2">
      <c r="BC37203" s="6"/>
    </row>
    <row r="37204" spans="55:55" hidden="1" x14ac:dyDescent="0.2">
      <c r="BC37204" s="6"/>
    </row>
    <row r="37205" spans="55:55" hidden="1" x14ac:dyDescent="0.2">
      <c r="BC37205" s="6"/>
    </row>
    <row r="37206" spans="55:55" hidden="1" x14ac:dyDescent="0.2">
      <c r="BC37206" s="6"/>
    </row>
    <row r="37207" spans="55:55" hidden="1" x14ac:dyDescent="0.2">
      <c r="BC37207" s="6"/>
    </row>
    <row r="37208" spans="55:55" hidden="1" x14ac:dyDescent="0.2">
      <c r="BC37208" s="6"/>
    </row>
    <row r="37209" spans="55:55" hidden="1" x14ac:dyDescent="0.2">
      <c r="BC37209" s="6"/>
    </row>
    <row r="37210" spans="55:55" hidden="1" x14ac:dyDescent="0.2">
      <c r="BC37210" s="6"/>
    </row>
    <row r="37211" spans="55:55" hidden="1" x14ac:dyDescent="0.2">
      <c r="BC37211" s="6"/>
    </row>
    <row r="37212" spans="55:55" hidden="1" x14ac:dyDescent="0.2">
      <c r="BC37212" s="6"/>
    </row>
    <row r="37213" spans="55:55" hidden="1" x14ac:dyDescent="0.2">
      <c r="BC37213" s="6"/>
    </row>
    <row r="37214" spans="55:55" hidden="1" x14ac:dyDescent="0.2">
      <c r="BC37214" s="6"/>
    </row>
    <row r="37215" spans="55:55" hidden="1" x14ac:dyDescent="0.2">
      <c r="BC37215" s="6"/>
    </row>
    <row r="37216" spans="55:55" hidden="1" x14ac:dyDescent="0.2">
      <c r="BC37216" s="6"/>
    </row>
    <row r="37217" spans="55:55" hidden="1" x14ac:dyDescent="0.2">
      <c r="BC37217" s="6"/>
    </row>
    <row r="37218" spans="55:55" hidden="1" x14ac:dyDescent="0.2">
      <c r="BC37218" s="6"/>
    </row>
    <row r="37219" spans="55:55" hidden="1" x14ac:dyDescent="0.2">
      <c r="BC37219" s="6"/>
    </row>
    <row r="37220" spans="55:55" hidden="1" x14ac:dyDescent="0.2">
      <c r="BC37220" s="6"/>
    </row>
    <row r="37221" spans="55:55" hidden="1" x14ac:dyDescent="0.2">
      <c r="BC37221" s="6"/>
    </row>
    <row r="37222" spans="55:55" hidden="1" x14ac:dyDescent="0.2">
      <c r="BC37222" s="6"/>
    </row>
    <row r="37223" spans="55:55" hidden="1" x14ac:dyDescent="0.2">
      <c r="BC37223" s="6"/>
    </row>
    <row r="37224" spans="55:55" hidden="1" x14ac:dyDescent="0.2">
      <c r="BC37224" s="6"/>
    </row>
    <row r="37225" spans="55:55" hidden="1" x14ac:dyDescent="0.2">
      <c r="BC37225" s="6"/>
    </row>
    <row r="37226" spans="55:55" hidden="1" x14ac:dyDescent="0.2">
      <c r="BC37226" s="6"/>
    </row>
    <row r="37227" spans="55:55" hidden="1" x14ac:dyDescent="0.2">
      <c r="BC37227" s="6"/>
    </row>
    <row r="37228" spans="55:55" hidden="1" x14ac:dyDescent="0.2">
      <c r="BC37228" s="6"/>
    </row>
    <row r="37229" spans="55:55" hidden="1" x14ac:dyDescent="0.2">
      <c r="BC37229" s="6"/>
    </row>
    <row r="37230" spans="55:55" hidden="1" x14ac:dyDescent="0.2">
      <c r="BC37230" s="6"/>
    </row>
    <row r="37231" spans="55:55" hidden="1" x14ac:dyDescent="0.2">
      <c r="BC37231" s="6"/>
    </row>
    <row r="37232" spans="55:55" hidden="1" x14ac:dyDescent="0.2">
      <c r="BC37232" s="6"/>
    </row>
    <row r="37233" spans="55:55" hidden="1" x14ac:dyDescent="0.2">
      <c r="BC37233" s="6"/>
    </row>
    <row r="37234" spans="55:55" hidden="1" x14ac:dyDescent="0.2">
      <c r="BC37234" s="6"/>
    </row>
    <row r="37235" spans="55:55" hidden="1" x14ac:dyDescent="0.2">
      <c r="BC37235" s="6"/>
    </row>
    <row r="37236" spans="55:55" hidden="1" x14ac:dyDescent="0.2">
      <c r="BC37236" s="6"/>
    </row>
    <row r="37237" spans="55:55" hidden="1" x14ac:dyDescent="0.2">
      <c r="BC37237" s="6"/>
    </row>
    <row r="37238" spans="55:55" hidden="1" x14ac:dyDescent="0.2">
      <c r="BC37238" s="6"/>
    </row>
    <row r="37239" spans="55:55" hidden="1" x14ac:dyDescent="0.2">
      <c r="BC37239" s="6"/>
    </row>
    <row r="37240" spans="55:55" hidden="1" x14ac:dyDescent="0.2">
      <c r="BC37240" s="6"/>
    </row>
    <row r="37241" spans="55:55" hidden="1" x14ac:dyDescent="0.2">
      <c r="BC37241" s="6"/>
    </row>
    <row r="37242" spans="55:55" hidden="1" x14ac:dyDescent="0.2">
      <c r="BC37242" s="6"/>
    </row>
    <row r="37243" spans="55:55" hidden="1" x14ac:dyDescent="0.2">
      <c r="BC37243" s="6"/>
    </row>
    <row r="37244" spans="55:55" hidden="1" x14ac:dyDescent="0.2">
      <c r="BC37244" s="6"/>
    </row>
    <row r="37245" spans="55:55" hidden="1" x14ac:dyDescent="0.2">
      <c r="BC37245" s="6"/>
    </row>
    <row r="37246" spans="55:55" hidden="1" x14ac:dyDescent="0.2">
      <c r="BC37246" s="6"/>
    </row>
    <row r="37247" spans="55:55" hidden="1" x14ac:dyDescent="0.2">
      <c r="BC37247" s="6"/>
    </row>
    <row r="37248" spans="55:55" hidden="1" x14ac:dyDescent="0.2">
      <c r="BC37248" s="6"/>
    </row>
    <row r="37249" spans="55:55" hidden="1" x14ac:dyDescent="0.2">
      <c r="BC37249" s="6"/>
    </row>
    <row r="37250" spans="55:55" hidden="1" x14ac:dyDescent="0.2">
      <c r="BC37250" s="6"/>
    </row>
    <row r="37251" spans="55:55" hidden="1" x14ac:dyDescent="0.2">
      <c r="BC37251" s="6"/>
    </row>
    <row r="37252" spans="55:55" hidden="1" x14ac:dyDescent="0.2">
      <c r="BC37252" s="6"/>
    </row>
    <row r="37253" spans="55:55" hidden="1" x14ac:dyDescent="0.2">
      <c r="BC37253" s="6"/>
    </row>
    <row r="37254" spans="55:55" hidden="1" x14ac:dyDescent="0.2">
      <c r="BC37254" s="6"/>
    </row>
    <row r="37255" spans="55:55" hidden="1" x14ac:dyDescent="0.2">
      <c r="BC37255" s="6"/>
    </row>
    <row r="37256" spans="55:55" hidden="1" x14ac:dyDescent="0.2">
      <c r="BC37256" s="6"/>
    </row>
    <row r="37257" spans="55:55" hidden="1" x14ac:dyDescent="0.2">
      <c r="BC37257" s="6"/>
    </row>
    <row r="37258" spans="55:55" hidden="1" x14ac:dyDescent="0.2">
      <c r="BC37258" s="6"/>
    </row>
    <row r="37259" spans="55:55" hidden="1" x14ac:dyDescent="0.2">
      <c r="BC37259" s="6"/>
    </row>
    <row r="37260" spans="55:55" hidden="1" x14ac:dyDescent="0.2">
      <c r="BC37260" s="6"/>
    </row>
    <row r="37261" spans="55:55" hidden="1" x14ac:dyDescent="0.2">
      <c r="BC37261" s="6"/>
    </row>
    <row r="37262" spans="55:55" hidden="1" x14ac:dyDescent="0.2">
      <c r="BC37262" s="6"/>
    </row>
    <row r="37263" spans="55:55" hidden="1" x14ac:dyDescent="0.2">
      <c r="BC37263" s="6"/>
    </row>
    <row r="37264" spans="55:55" hidden="1" x14ac:dyDescent="0.2">
      <c r="BC37264" s="6"/>
    </row>
    <row r="37265" spans="55:55" hidden="1" x14ac:dyDescent="0.2">
      <c r="BC37265" s="6"/>
    </row>
    <row r="37266" spans="55:55" hidden="1" x14ac:dyDescent="0.2">
      <c r="BC37266" s="6"/>
    </row>
    <row r="37267" spans="55:55" hidden="1" x14ac:dyDescent="0.2">
      <c r="BC37267" s="6"/>
    </row>
    <row r="37268" spans="55:55" hidden="1" x14ac:dyDescent="0.2">
      <c r="BC37268" s="6"/>
    </row>
    <row r="37269" spans="55:55" hidden="1" x14ac:dyDescent="0.2">
      <c r="BC37269" s="6"/>
    </row>
    <row r="37270" spans="55:55" hidden="1" x14ac:dyDescent="0.2">
      <c r="BC37270" s="6"/>
    </row>
    <row r="37271" spans="55:55" hidden="1" x14ac:dyDescent="0.2">
      <c r="BC37271" s="6"/>
    </row>
    <row r="37272" spans="55:55" hidden="1" x14ac:dyDescent="0.2">
      <c r="BC37272" s="6"/>
    </row>
    <row r="37273" spans="55:55" hidden="1" x14ac:dyDescent="0.2">
      <c r="BC37273" s="6"/>
    </row>
    <row r="37274" spans="55:55" hidden="1" x14ac:dyDescent="0.2">
      <c r="BC37274" s="6"/>
    </row>
    <row r="37275" spans="55:55" hidden="1" x14ac:dyDescent="0.2">
      <c r="BC37275" s="6"/>
    </row>
    <row r="37276" spans="55:55" hidden="1" x14ac:dyDescent="0.2">
      <c r="BC37276" s="6"/>
    </row>
    <row r="37277" spans="55:55" hidden="1" x14ac:dyDescent="0.2">
      <c r="BC37277" s="6"/>
    </row>
    <row r="37278" spans="55:55" hidden="1" x14ac:dyDescent="0.2">
      <c r="BC37278" s="6"/>
    </row>
    <row r="37279" spans="55:55" hidden="1" x14ac:dyDescent="0.2">
      <c r="BC37279" s="6"/>
    </row>
    <row r="37280" spans="55:55" hidden="1" x14ac:dyDescent="0.2">
      <c r="BC37280" s="6"/>
    </row>
    <row r="37281" spans="55:55" hidden="1" x14ac:dyDescent="0.2">
      <c r="BC37281" s="6"/>
    </row>
    <row r="37282" spans="55:55" hidden="1" x14ac:dyDescent="0.2">
      <c r="BC37282" s="6"/>
    </row>
    <row r="37283" spans="55:55" hidden="1" x14ac:dyDescent="0.2">
      <c r="BC37283" s="6"/>
    </row>
    <row r="37284" spans="55:55" hidden="1" x14ac:dyDescent="0.2">
      <c r="BC37284" s="6"/>
    </row>
    <row r="37285" spans="55:55" hidden="1" x14ac:dyDescent="0.2">
      <c r="BC37285" s="6"/>
    </row>
    <row r="37286" spans="55:55" hidden="1" x14ac:dyDescent="0.2">
      <c r="BC37286" s="6"/>
    </row>
    <row r="37287" spans="55:55" hidden="1" x14ac:dyDescent="0.2">
      <c r="BC37287" s="6"/>
    </row>
    <row r="37288" spans="55:55" hidden="1" x14ac:dyDescent="0.2">
      <c r="BC37288" s="6"/>
    </row>
    <row r="37289" spans="55:55" hidden="1" x14ac:dyDescent="0.2">
      <c r="BC37289" s="6"/>
    </row>
    <row r="37290" spans="55:55" hidden="1" x14ac:dyDescent="0.2">
      <c r="BC37290" s="6"/>
    </row>
    <row r="37291" spans="55:55" hidden="1" x14ac:dyDescent="0.2">
      <c r="BC37291" s="6"/>
    </row>
    <row r="37292" spans="55:55" hidden="1" x14ac:dyDescent="0.2">
      <c r="BC37292" s="6"/>
    </row>
    <row r="37293" spans="55:55" hidden="1" x14ac:dyDescent="0.2">
      <c r="BC37293" s="6"/>
    </row>
    <row r="37294" spans="55:55" hidden="1" x14ac:dyDescent="0.2">
      <c r="BC37294" s="6"/>
    </row>
    <row r="37295" spans="55:55" hidden="1" x14ac:dyDescent="0.2">
      <c r="BC37295" s="6"/>
    </row>
    <row r="37296" spans="55:55" hidden="1" x14ac:dyDescent="0.2">
      <c r="BC37296" s="6"/>
    </row>
    <row r="37297" spans="55:55" hidden="1" x14ac:dyDescent="0.2">
      <c r="BC37297" s="6"/>
    </row>
    <row r="37298" spans="55:55" hidden="1" x14ac:dyDescent="0.2">
      <c r="BC37298" s="6"/>
    </row>
    <row r="37299" spans="55:55" hidden="1" x14ac:dyDescent="0.2">
      <c r="BC37299" s="6"/>
    </row>
    <row r="37300" spans="55:55" hidden="1" x14ac:dyDescent="0.2">
      <c r="BC37300" s="6"/>
    </row>
    <row r="37301" spans="55:55" hidden="1" x14ac:dyDescent="0.2">
      <c r="BC37301" s="6"/>
    </row>
    <row r="37302" spans="55:55" hidden="1" x14ac:dyDescent="0.2">
      <c r="BC37302" s="6"/>
    </row>
    <row r="37303" spans="55:55" hidden="1" x14ac:dyDescent="0.2">
      <c r="BC37303" s="6"/>
    </row>
    <row r="37304" spans="55:55" hidden="1" x14ac:dyDescent="0.2">
      <c r="BC37304" s="6"/>
    </row>
    <row r="37305" spans="55:55" hidden="1" x14ac:dyDescent="0.2">
      <c r="BC37305" s="6"/>
    </row>
    <row r="37306" spans="55:55" hidden="1" x14ac:dyDescent="0.2">
      <c r="BC37306" s="6"/>
    </row>
    <row r="37307" spans="55:55" hidden="1" x14ac:dyDescent="0.2">
      <c r="BC37307" s="6"/>
    </row>
    <row r="37308" spans="55:55" hidden="1" x14ac:dyDescent="0.2">
      <c r="BC37308" s="6"/>
    </row>
    <row r="37309" spans="55:55" hidden="1" x14ac:dyDescent="0.2">
      <c r="BC37309" s="6"/>
    </row>
    <row r="37310" spans="55:55" hidden="1" x14ac:dyDescent="0.2">
      <c r="BC37310" s="6"/>
    </row>
    <row r="37311" spans="55:55" hidden="1" x14ac:dyDescent="0.2">
      <c r="BC37311" s="6"/>
    </row>
    <row r="37312" spans="55:55" hidden="1" x14ac:dyDescent="0.2">
      <c r="BC37312" s="6"/>
    </row>
    <row r="37313" spans="55:55" hidden="1" x14ac:dyDescent="0.2">
      <c r="BC37313" s="6"/>
    </row>
    <row r="37314" spans="55:55" hidden="1" x14ac:dyDescent="0.2">
      <c r="BC37314" s="6"/>
    </row>
    <row r="37315" spans="55:55" hidden="1" x14ac:dyDescent="0.2">
      <c r="BC37315" s="6"/>
    </row>
    <row r="37316" spans="55:55" hidden="1" x14ac:dyDescent="0.2">
      <c r="BC37316" s="6"/>
    </row>
    <row r="37317" spans="55:55" hidden="1" x14ac:dyDescent="0.2">
      <c r="BC37317" s="6"/>
    </row>
    <row r="37318" spans="55:55" hidden="1" x14ac:dyDescent="0.2">
      <c r="BC37318" s="6"/>
    </row>
    <row r="37319" spans="55:55" hidden="1" x14ac:dyDescent="0.2">
      <c r="BC37319" s="6"/>
    </row>
    <row r="37320" spans="55:55" hidden="1" x14ac:dyDescent="0.2">
      <c r="BC37320" s="6"/>
    </row>
    <row r="37321" spans="55:55" hidden="1" x14ac:dyDescent="0.2">
      <c r="BC37321" s="6"/>
    </row>
    <row r="37322" spans="55:55" hidden="1" x14ac:dyDescent="0.2">
      <c r="BC37322" s="6"/>
    </row>
    <row r="37323" spans="55:55" hidden="1" x14ac:dyDescent="0.2">
      <c r="BC37323" s="6"/>
    </row>
    <row r="37324" spans="55:55" hidden="1" x14ac:dyDescent="0.2">
      <c r="BC37324" s="6"/>
    </row>
    <row r="37325" spans="55:55" hidden="1" x14ac:dyDescent="0.2">
      <c r="BC37325" s="6"/>
    </row>
    <row r="37326" spans="55:55" hidden="1" x14ac:dyDescent="0.2">
      <c r="BC37326" s="6"/>
    </row>
    <row r="37327" spans="55:55" hidden="1" x14ac:dyDescent="0.2">
      <c r="BC37327" s="6"/>
    </row>
    <row r="37328" spans="55:55" hidden="1" x14ac:dyDescent="0.2">
      <c r="BC37328" s="6"/>
    </row>
    <row r="37329" spans="55:55" hidden="1" x14ac:dyDescent="0.2">
      <c r="BC37329" s="6"/>
    </row>
    <row r="37330" spans="55:55" hidden="1" x14ac:dyDescent="0.2">
      <c r="BC37330" s="6"/>
    </row>
    <row r="37331" spans="55:55" hidden="1" x14ac:dyDescent="0.2">
      <c r="BC37331" s="6"/>
    </row>
    <row r="37332" spans="55:55" hidden="1" x14ac:dyDescent="0.2">
      <c r="BC37332" s="6"/>
    </row>
    <row r="37333" spans="55:55" hidden="1" x14ac:dyDescent="0.2">
      <c r="BC37333" s="6"/>
    </row>
    <row r="37334" spans="55:55" hidden="1" x14ac:dyDescent="0.2">
      <c r="BC37334" s="6"/>
    </row>
    <row r="37335" spans="55:55" hidden="1" x14ac:dyDescent="0.2">
      <c r="BC37335" s="6"/>
    </row>
    <row r="37336" spans="55:55" hidden="1" x14ac:dyDescent="0.2">
      <c r="BC37336" s="6"/>
    </row>
    <row r="37337" spans="55:55" hidden="1" x14ac:dyDescent="0.2">
      <c r="BC37337" s="6"/>
    </row>
    <row r="37338" spans="55:55" hidden="1" x14ac:dyDescent="0.2">
      <c r="BC37338" s="6"/>
    </row>
    <row r="37339" spans="55:55" hidden="1" x14ac:dyDescent="0.2">
      <c r="BC37339" s="6"/>
    </row>
    <row r="37340" spans="55:55" hidden="1" x14ac:dyDescent="0.2">
      <c r="BC37340" s="6"/>
    </row>
    <row r="37341" spans="55:55" hidden="1" x14ac:dyDescent="0.2">
      <c r="BC37341" s="6"/>
    </row>
    <row r="37342" spans="55:55" hidden="1" x14ac:dyDescent="0.2">
      <c r="BC37342" s="6"/>
    </row>
    <row r="37343" spans="55:55" hidden="1" x14ac:dyDescent="0.2">
      <c r="BC37343" s="6"/>
    </row>
    <row r="37344" spans="55:55" hidden="1" x14ac:dyDescent="0.2">
      <c r="BC37344" s="6"/>
    </row>
    <row r="37345" spans="55:55" hidden="1" x14ac:dyDescent="0.2">
      <c r="BC37345" s="6"/>
    </row>
    <row r="37346" spans="55:55" hidden="1" x14ac:dyDescent="0.2">
      <c r="BC37346" s="6"/>
    </row>
    <row r="37347" spans="55:55" hidden="1" x14ac:dyDescent="0.2">
      <c r="BC37347" s="6"/>
    </row>
    <row r="37348" spans="55:55" hidden="1" x14ac:dyDescent="0.2">
      <c r="BC37348" s="6"/>
    </row>
    <row r="37349" spans="55:55" hidden="1" x14ac:dyDescent="0.2">
      <c r="BC37349" s="6"/>
    </row>
    <row r="37350" spans="55:55" hidden="1" x14ac:dyDescent="0.2">
      <c r="BC37350" s="6"/>
    </row>
    <row r="37351" spans="55:55" hidden="1" x14ac:dyDescent="0.2">
      <c r="BC37351" s="6"/>
    </row>
    <row r="37352" spans="55:55" hidden="1" x14ac:dyDescent="0.2">
      <c r="BC37352" s="6"/>
    </row>
    <row r="37353" spans="55:55" hidden="1" x14ac:dyDescent="0.2">
      <c r="BC37353" s="6"/>
    </row>
    <row r="37354" spans="55:55" hidden="1" x14ac:dyDescent="0.2">
      <c r="BC37354" s="6"/>
    </row>
    <row r="37355" spans="55:55" hidden="1" x14ac:dyDescent="0.2">
      <c r="BC37355" s="6"/>
    </row>
    <row r="37356" spans="55:55" hidden="1" x14ac:dyDescent="0.2">
      <c r="BC37356" s="6"/>
    </row>
    <row r="37357" spans="55:55" hidden="1" x14ac:dyDescent="0.2">
      <c r="BC37357" s="6"/>
    </row>
    <row r="37358" spans="55:55" hidden="1" x14ac:dyDescent="0.2">
      <c r="BC37358" s="6"/>
    </row>
    <row r="37359" spans="55:55" hidden="1" x14ac:dyDescent="0.2">
      <c r="BC37359" s="6"/>
    </row>
    <row r="37360" spans="55:55" hidden="1" x14ac:dyDescent="0.2">
      <c r="BC37360" s="6"/>
    </row>
    <row r="37361" spans="55:55" hidden="1" x14ac:dyDescent="0.2">
      <c r="BC37361" s="6"/>
    </row>
    <row r="37362" spans="55:55" hidden="1" x14ac:dyDescent="0.2">
      <c r="BC37362" s="6"/>
    </row>
    <row r="37363" spans="55:55" hidden="1" x14ac:dyDescent="0.2">
      <c r="BC37363" s="6"/>
    </row>
    <row r="37364" spans="55:55" hidden="1" x14ac:dyDescent="0.2">
      <c r="BC37364" s="6"/>
    </row>
    <row r="37365" spans="55:55" hidden="1" x14ac:dyDescent="0.2">
      <c r="BC37365" s="6"/>
    </row>
    <row r="37366" spans="55:55" hidden="1" x14ac:dyDescent="0.2">
      <c r="BC37366" s="6"/>
    </row>
    <row r="37367" spans="55:55" hidden="1" x14ac:dyDescent="0.2">
      <c r="BC37367" s="6"/>
    </row>
    <row r="37368" spans="55:55" hidden="1" x14ac:dyDescent="0.2">
      <c r="BC37368" s="6"/>
    </row>
    <row r="37369" spans="55:55" hidden="1" x14ac:dyDescent="0.2">
      <c r="BC37369" s="6"/>
    </row>
    <row r="37370" spans="55:55" hidden="1" x14ac:dyDescent="0.2">
      <c r="BC37370" s="6"/>
    </row>
    <row r="37371" spans="55:55" hidden="1" x14ac:dyDescent="0.2">
      <c r="BC37371" s="6"/>
    </row>
    <row r="37372" spans="55:55" hidden="1" x14ac:dyDescent="0.2">
      <c r="BC37372" s="6"/>
    </row>
    <row r="37373" spans="55:55" hidden="1" x14ac:dyDescent="0.2">
      <c r="BC37373" s="6"/>
    </row>
    <row r="37374" spans="55:55" hidden="1" x14ac:dyDescent="0.2">
      <c r="BC37374" s="6"/>
    </row>
    <row r="37375" spans="55:55" hidden="1" x14ac:dyDescent="0.2">
      <c r="BC37375" s="6"/>
    </row>
    <row r="37376" spans="55:55" hidden="1" x14ac:dyDescent="0.2">
      <c r="BC37376" s="6"/>
    </row>
    <row r="37377" spans="55:55" hidden="1" x14ac:dyDescent="0.2">
      <c r="BC37377" s="6"/>
    </row>
    <row r="37378" spans="55:55" hidden="1" x14ac:dyDescent="0.2">
      <c r="BC37378" s="6"/>
    </row>
    <row r="37379" spans="55:55" hidden="1" x14ac:dyDescent="0.2">
      <c r="BC37379" s="6"/>
    </row>
    <row r="37380" spans="55:55" hidden="1" x14ac:dyDescent="0.2">
      <c r="BC37380" s="6"/>
    </row>
    <row r="37381" spans="55:55" hidden="1" x14ac:dyDescent="0.2">
      <c r="BC37381" s="6"/>
    </row>
    <row r="37382" spans="55:55" hidden="1" x14ac:dyDescent="0.2">
      <c r="BC37382" s="6"/>
    </row>
    <row r="37383" spans="55:55" hidden="1" x14ac:dyDescent="0.2">
      <c r="BC37383" s="6"/>
    </row>
    <row r="37384" spans="55:55" hidden="1" x14ac:dyDescent="0.2">
      <c r="BC37384" s="6"/>
    </row>
    <row r="37385" spans="55:55" hidden="1" x14ac:dyDescent="0.2">
      <c r="BC37385" s="6"/>
    </row>
    <row r="37386" spans="55:55" hidden="1" x14ac:dyDescent="0.2">
      <c r="BC37386" s="6"/>
    </row>
    <row r="37387" spans="55:55" hidden="1" x14ac:dyDescent="0.2">
      <c r="BC37387" s="6"/>
    </row>
    <row r="37388" spans="55:55" hidden="1" x14ac:dyDescent="0.2">
      <c r="BC37388" s="6"/>
    </row>
    <row r="37389" spans="55:55" hidden="1" x14ac:dyDescent="0.2">
      <c r="BC37389" s="6"/>
    </row>
    <row r="37390" spans="55:55" hidden="1" x14ac:dyDescent="0.2">
      <c r="BC37390" s="6"/>
    </row>
    <row r="37391" spans="55:55" hidden="1" x14ac:dyDescent="0.2">
      <c r="BC37391" s="6"/>
    </row>
    <row r="37392" spans="55:55" hidden="1" x14ac:dyDescent="0.2">
      <c r="BC37392" s="6"/>
    </row>
    <row r="37393" spans="55:55" hidden="1" x14ac:dyDescent="0.2">
      <c r="BC37393" s="6"/>
    </row>
    <row r="37394" spans="55:55" hidden="1" x14ac:dyDescent="0.2">
      <c r="BC37394" s="6"/>
    </row>
    <row r="37395" spans="55:55" hidden="1" x14ac:dyDescent="0.2">
      <c r="BC37395" s="6"/>
    </row>
    <row r="37396" spans="55:55" hidden="1" x14ac:dyDescent="0.2">
      <c r="BC37396" s="6"/>
    </row>
    <row r="37397" spans="55:55" hidden="1" x14ac:dyDescent="0.2">
      <c r="BC37397" s="6"/>
    </row>
    <row r="37398" spans="55:55" hidden="1" x14ac:dyDescent="0.2">
      <c r="BC37398" s="6"/>
    </row>
    <row r="37399" spans="55:55" hidden="1" x14ac:dyDescent="0.2">
      <c r="BC37399" s="6"/>
    </row>
    <row r="37400" spans="55:55" hidden="1" x14ac:dyDescent="0.2">
      <c r="BC37400" s="6"/>
    </row>
    <row r="37401" spans="55:55" hidden="1" x14ac:dyDescent="0.2">
      <c r="BC37401" s="6"/>
    </row>
    <row r="37402" spans="55:55" hidden="1" x14ac:dyDescent="0.2">
      <c r="BC37402" s="6"/>
    </row>
    <row r="37403" spans="55:55" hidden="1" x14ac:dyDescent="0.2">
      <c r="BC37403" s="6"/>
    </row>
    <row r="37404" spans="55:55" hidden="1" x14ac:dyDescent="0.2">
      <c r="BC37404" s="6"/>
    </row>
    <row r="37405" spans="55:55" hidden="1" x14ac:dyDescent="0.2">
      <c r="BC37405" s="6"/>
    </row>
    <row r="37406" spans="55:55" hidden="1" x14ac:dyDescent="0.2">
      <c r="BC37406" s="6"/>
    </row>
    <row r="37407" spans="55:55" hidden="1" x14ac:dyDescent="0.2">
      <c r="BC37407" s="6"/>
    </row>
    <row r="37408" spans="55:55" hidden="1" x14ac:dyDescent="0.2">
      <c r="BC37408" s="6"/>
    </row>
    <row r="37409" spans="55:55" hidden="1" x14ac:dyDescent="0.2">
      <c r="BC37409" s="6"/>
    </row>
    <row r="37410" spans="55:55" hidden="1" x14ac:dyDescent="0.2">
      <c r="BC37410" s="6"/>
    </row>
    <row r="37411" spans="55:55" hidden="1" x14ac:dyDescent="0.2">
      <c r="BC37411" s="6"/>
    </row>
    <row r="37412" spans="55:55" hidden="1" x14ac:dyDescent="0.2">
      <c r="BC37412" s="6"/>
    </row>
    <row r="37413" spans="55:55" hidden="1" x14ac:dyDescent="0.2">
      <c r="BC37413" s="6"/>
    </row>
    <row r="37414" spans="55:55" hidden="1" x14ac:dyDescent="0.2">
      <c r="BC37414" s="6"/>
    </row>
    <row r="37415" spans="55:55" hidden="1" x14ac:dyDescent="0.2">
      <c r="BC37415" s="6"/>
    </row>
    <row r="37416" spans="55:55" hidden="1" x14ac:dyDescent="0.2">
      <c r="BC37416" s="6"/>
    </row>
    <row r="37417" spans="55:55" hidden="1" x14ac:dyDescent="0.2">
      <c r="BC37417" s="6"/>
    </row>
    <row r="37418" spans="55:55" hidden="1" x14ac:dyDescent="0.2">
      <c r="BC37418" s="6"/>
    </row>
    <row r="37419" spans="55:55" hidden="1" x14ac:dyDescent="0.2">
      <c r="BC37419" s="6"/>
    </row>
    <row r="37420" spans="55:55" hidden="1" x14ac:dyDescent="0.2">
      <c r="BC37420" s="6"/>
    </row>
    <row r="37421" spans="55:55" hidden="1" x14ac:dyDescent="0.2">
      <c r="BC37421" s="6"/>
    </row>
    <row r="37422" spans="55:55" hidden="1" x14ac:dyDescent="0.2">
      <c r="BC37422" s="6"/>
    </row>
    <row r="37423" spans="55:55" hidden="1" x14ac:dyDescent="0.2">
      <c r="BC37423" s="6"/>
    </row>
    <row r="37424" spans="55:55" hidden="1" x14ac:dyDescent="0.2">
      <c r="BC37424" s="6"/>
    </row>
    <row r="37425" spans="55:55" hidden="1" x14ac:dyDescent="0.2">
      <c r="BC37425" s="6"/>
    </row>
    <row r="37426" spans="55:55" hidden="1" x14ac:dyDescent="0.2">
      <c r="BC37426" s="6"/>
    </row>
    <row r="37427" spans="55:55" hidden="1" x14ac:dyDescent="0.2">
      <c r="BC37427" s="6"/>
    </row>
    <row r="37428" spans="55:55" hidden="1" x14ac:dyDescent="0.2">
      <c r="BC37428" s="6"/>
    </row>
    <row r="37429" spans="55:55" hidden="1" x14ac:dyDescent="0.2">
      <c r="BC37429" s="6"/>
    </row>
    <row r="37430" spans="55:55" hidden="1" x14ac:dyDescent="0.2">
      <c r="BC37430" s="6"/>
    </row>
    <row r="37431" spans="55:55" hidden="1" x14ac:dyDescent="0.2">
      <c r="BC37431" s="6"/>
    </row>
    <row r="37432" spans="55:55" hidden="1" x14ac:dyDescent="0.2">
      <c r="BC37432" s="6"/>
    </row>
    <row r="37433" spans="55:55" hidden="1" x14ac:dyDescent="0.2">
      <c r="BC37433" s="6"/>
    </row>
    <row r="37434" spans="55:55" hidden="1" x14ac:dyDescent="0.2">
      <c r="BC37434" s="6"/>
    </row>
    <row r="37435" spans="55:55" hidden="1" x14ac:dyDescent="0.2">
      <c r="BC37435" s="6"/>
    </row>
    <row r="37436" spans="55:55" hidden="1" x14ac:dyDescent="0.2">
      <c r="BC37436" s="6"/>
    </row>
    <row r="37437" spans="55:55" hidden="1" x14ac:dyDescent="0.2">
      <c r="BC37437" s="6"/>
    </row>
    <row r="37438" spans="55:55" hidden="1" x14ac:dyDescent="0.2">
      <c r="BC37438" s="6"/>
    </row>
    <row r="37439" spans="55:55" hidden="1" x14ac:dyDescent="0.2">
      <c r="BC37439" s="6"/>
    </row>
    <row r="37440" spans="55:55" hidden="1" x14ac:dyDescent="0.2">
      <c r="BC37440" s="6"/>
    </row>
    <row r="37441" spans="55:55" hidden="1" x14ac:dyDescent="0.2">
      <c r="BC37441" s="6"/>
    </row>
    <row r="37442" spans="55:55" hidden="1" x14ac:dyDescent="0.2">
      <c r="BC37442" s="6"/>
    </row>
    <row r="37443" spans="55:55" hidden="1" x14ac:dyDescent="0.2">
      <c r="BC37443" s="6"/>
    </row>
    <row r="37444" spans="55:55" hidden="1" x14ac:dyDescent="0.2">
      <c r="BC37444" s="6"/>
    </row>
    <row r="37445" spans="55:55" hidden="1" x14ac:dyDescent="0.2">
      <c r="BC37445" s="6"/>
    </row>
    <row r="37446" spans="55:55" hidden="1" x14ac:dyDescent="0.2">
      <c r="BC37446" s="6"/>
    </row>
    <row r="37447" spans="55:55" hidden="1" x14ac:dyDescent="0.2">
      <c r="BC37447" s="6"/>
    </row>
    <row r="37448" spans="55:55" hidden="1" x14ac:dyDescent="0.2">
      <c r="BC37448" s="6"/>
    </row>
    <row r="37449" spans="55:55" hidden="1" x14ac:dyDescent="0.2">
      <c r="BC37449" s="6"/>
    </row>
    <row r="37450" spans="55:55" hidden="1" x14ac:dyDescent="0.2">
      <c r="BC37450" s="6"/>
    </row>
    <row r="37451" spans="55:55" hidden="1" x14ac:dyDescent="0.2">
      <c r="BC37451" s="6"/>
    </row>
    <row r="37452" spans="55:55" hidden="1" x14ac:dyDescent="0.2">
      <c r="BC37452" s="6"/>
    </row>
    <row r="37453" spans="55:55" hidden="1" x14ac:dyDescent="0.2">
      <c r="BC37453" s="6"/>
    </row>
    <row r="37454" spans="55:55" hidden="1" x14ac:dyDescent="0.2">
      <c r="BC37454" s="6"/>
    </row>
    <row r="37455" spans="55:55" hidden="1" x14ac:dyDescent="0.2">
      <c r="BC37455" s="6"/>
    </row>
    <row r="37456" spans="55:55" hidden="1" x14ac:dyDescent="0.2">
      <c r="BC37456" s="6"/>
    </row>
    <row r="37457" spans="55:55" hidden="1" x14ac:dyDescent="0.2">
      <c r="BC37457" s="6"/>
    </row>
    <row r="37458" spans="55:55" hidden="1" x14ac:dyDescent="0.2">
      <c r="BC37458" s="6"/>
    </row>
    <row r="37459" spans="55:55" hidden="1" x14ac:dyDescent="0.2">
      <c r="BC37459" s="6"/>
    </row>
    <row r="37460" spans="55:55" hidden="1" x14ac:dyDescent="0.2">
      <c r="BC37460" s="6"/>
    </row>
    <row r="37461" spans="55:55" hidden="1" x14ac:dyDescent="0.2">
      <c r="BC37461" s="6"/>
    </row>
    <row r="37462" spans="55:55" hidden="1" x14ac:dyDescent="0.2">
      <c r="BC37462" s="6"/>
    </row>
    <row r="37463" spans="55:55" hidden="1" x14ac:dyDescent="0.2">
      <c r="BC37463" s="6"/>
    </row>
    <row r="37464" spans="55:55" hidden="1" x14ac:dyDescent="0.2">
      <c r="BC37464" s="6"/>
    </row>
    <row r="37465" spans="55:55" hidden="1" x14ac:dyDescent="0.2">
      <c r="BC37465" s="6"/>
    </row>
    <row r="37466" spans="55:55" hidden="1" x14ac:dyDescent="0.2">
      <c r="BC37466" s="6"/>
    </row>
    <row r="37467" spans="55:55" hidden="1" x14ac:dyDescent="0.2">
      <c r="BC37467" s="6"/>
    </row>
    <row r="37468" spans="55:55" hidden="1" x14ac:dyDescent="0.2">
      <c r="BC37468" s="6"/>
    </row>
    <row r="37469" spans="55:55" hidden="1" x14ac:dyDescent="0.2">
      <c r="BC37469" s="6"/>
    </row>
    <row r="37470" spans="55:55" hidden="1" x14ac:dyDescent="0.2">
      <c r="BC37470" s="6"/>
    </row>
    <row r="37471" spans="55:55" hidden="1" x14ac:dyDescent="0.2">
      <c r="BC37471" s="6"/>
    </row>
    <row r="37472" spans="55:55" hidden="1" x14ac:dyDescent="0.2">
      <c r="BC37472" s="6"/>
    </row>
    <row r="37473" spans="55:55" hidden="1" x14ac:dyDescent="0.2">
      <c r="BC37473" s="6"/>
    </row>
    <row r="37474" spans="55:55" hidden="1" x14ac:dyDescent="0.2">
      <c r="BC37474" s="6"/>
    </row>
    <row r="37475" spans="55:55" hidden="1" x14ac:dyDescent="0.2">
      <c r="BC37475" s="6"/>
    </row>
    <row r="37476" spans="55:55" hidden="1" x14ac:dyDescent="0.2">
      <c r="BC37476" s="6"/>
    </row>
    <row r="37477" spans="55:55" hidden="1" x14ac:dyDescent="0.2">
      <c r="BC37477" s="6"/>
    </row>
    <row r="37478" spans="55:55" hidden="1" x14ac:dyDescent="0.2">
      <c r="BC37478" s="6"/>
    </row>
    <row r="37479" spans="55:55" hidden="1" x14ac:dyDescent="0.2">
      <c r="BC37479" s="6"/>
    </row>
    <row r="37480" spans="55:55" hidden="1" x14ac:dyDescent="0.2">
      <c r="BC37480" s="6"/>
    </row>
    <row r="37481" spans="55:55" hidden="1" x14ac:dyDescent="0.2">
      <c r="BC37481" s="6"/>
    </row>
    <row r="37482" spans="55:55" hidden="1" x14ac:dyDescent="0.2">
      <c r="BC37482" s="6"/>
    </row>
    <row r="37483" spans="55:55" hidden="1" x14ac:dyDescent="0.2">
      <c r="BC37483" s="6"/>
    </row>
    <row r="37484" spans="55:55" hidden="1" x14ac:dyDescent="0.2">
      <c r="BC37484" s="6"/>
    </row>
    <row r="37485" spans="55:55" hidden="1" x14ac:dyDescent="0.2">
      <c r="BC37485" s="6"/>
    </row>
    <row r="37486" spans="55:55" hidden="1" x14ac:dyDescent="0.2">
      <c r="BC37486" s="6"/>
    </row>
    <row r="37487" spans="55:55" hidden="1" x14ac:dyDescent="0.2">
      <c r="BC37487" s="6"/>
    </row>
    <row r="37488" spans="55:55" hidden="1" x14ac:dyDescent="0.2">
      <c r="BC37488" s="6"/>
    </row>
    <row r="37489" spans="55:55" hidden="1" x14ac:dyDescent="0.2">
      <c r="BC37489" s="6"/>
    </row>
    <row r="37490" spans="55:55" hidden="1" x14ac:dyDescent="0.2">
      <c r="BC37490" s="6"/>
    </row>
    <row r="37491" spans="55:55" hidden="1" x14ac:dyDescent="0.2">
      <c r="BC37491" s="6"/>
    </row>
    <row r="37492" spans="55:55" hidden="1" x14ac:dyDescent="0.2">
      <c r="BC37492" s="6"/>
    </row>
    <row r="37493" spans="55:55" hidden="1" x14ac:dyDescent="0.2">
      <c r="BC37493" s="6"/>
    </row>
    <row r="37494" spans="55:55" hidden="1" x14ac:dyDescent="0.2">
      <c r="BC37494" s="6"/>
    </row>
    <row r="37495" spans="55:55" hidden="1" x14ac:dyDescent="0.2">
      <c r="BC37495" s="6"/>
    </row>
    <row r="37496" spans="55:55" hidden="1" x14ac:dyDescent="0.2">
      <c r="BC37496" s="6"/>
    </row>
    <row r="37497" spans="55:55" hidden="1" x14ac:dyDescent="0.2">
      <c r="BC37497" s="6"/>
    </row>
    <row r="37498" spans="55:55" hidden="1" x14ac:dyDescent="0.2">
      <c r="BC37498" s="6"/>
    </row>
    <row r="37499" spans="55:55" hidden="1" x14ac:dyDescent="0.2">
      <c r="BC37499" s="6"/>
    </row>
    <row r="37500" spans="55:55" hidden="1" x14ac:dyDescent="0.2">
      <c r="BC37500" s="6"/>
    </row>
    <row r="37501" spans="55:55" hidden="1" x14ac:dyDescent="0.2">
      <c r="BC37501" s="6"/>
    </row>
    <row r="37502" spans="55:55" hidden="1" x14ac:dyDescent="0.2">
      <c r="BC37502" s="6"/>
    </row>
    <row r="37503" spans="55:55" hidden="1" x14ac:dyDescent="0.2">
      <c r="BC37503" s="6"/>
    </row>
    <row r="37504" spans="55:55" hidden="1" x14ac:dyDescent="0.2">
      <c r="BC37504" s="6"/>
    </row>
    <row r="37505" spans="55:55" hidden="1" x14ac:dyDescent="0.2">
      <c r="BC37505" s="6"/>
    </row>
    <row r="37506" spans="55:55" hidden="1" x14ac:dyDescent="0.2">
      <c r="BC37506" s="6"/>
    </row>
    <row r="37507" spans="55:55" hidden="1" x14ac:dyDescent="0.2">
      <c r="BC37507" s="6"/>
    </row>
    <row r="37508" spans="55:55" hidden="1" x14ac:dyDescent="0.2">
      <c r="BC37508" s="6"/>
    </row>
    <row r="37509" spans="55:55" hidden="1" x14ac:dyDescent="0.2">
      <c r="BC37509" s="6"/>
    </row>
    <row r="37510" spans="55:55" hidden="1" x14ac:dyDescent="0.2">
      <c r="BC37510" s="6"/>
    </row>
    <row r="37511" spans="55:55" hidden="1" x14ac:dyDescent="0.2">
      <c r="BC37511" s="6"/>
    </row>
    <row r="37512" spans="55:55" hidden="1" x14ac:dyDescent="0.2">
      <c r="BC37512" s="6"/>
    </row>
    <row r="37513" spans="55:55" hidden="1" x14ac:dyDescent="0.2">
      <c r="BC37513" s="6"/>
    </row>
    <row r="37514" spans="55:55" hidden="1" x14ac:dyDescent="0.2">
      <c r="BC37514" s="6"/>
    </row>
    <row r="37515" spans="55:55" hidden="1" x14ac:dyDescent="0.2">
      <c r="BC37515" s="6"/>
    </row>
    <row r="37516" spans="55:55" hidden="1" x14ac:dyDescent="0.2">
      <c r="BC37516" s="6"/>
    </row>
    <row r="37517" spans="55:55" hidden="1" x14ac:dyDescent="0.2">
      <c r="BC37517" s="6"/>
    </row>
    <row r="37518" spans="55:55" hidden="1" x14ac:dyDescent="0.2">
      <c r="BC37518" s="6"/>
    </row>
    <row r="37519" spans="55:55" hidden="1" x14ac:dyDescent="0.2">
      <c r="BC37519" s="6"/>
    </row>
    <row r="37520" spans="55:55" hidden="1" x14ac:dyDescent="0.2">
      <c r="BC37520" s="6"/>
    </row>
    <row r="37521" spans="55:55" hidden="1" x14ac:dyDescent="0.2">
      <c r="BC37521" s="6"/>
    </row>
    <row r="37522" spans="55:55" hidden="1" x14ac:dyDescent="0.2">
      <c r="BC37522" s="6"/>
    </row>
    <row r="37523" spans="55:55" hidden="1" x14ac:dyDescent="0.2">
      <c r="BC37523" s="6"/>
    </row>
    <row r="37524" spans="55:55" hidden="1" x14ac:dyDescent="0.2">
      <c r="BC37524" s="6"/>
    </row>
    <row r="37525" spans="55:55" hidden="1" x14ac:dyDescent="0.2">
      <c r="BC37525" s="6"/>
    </row>
    <row r="37526" spans="55:55" hidden="1" x14ac:dyDescent="0.2">
      <c r="BC37526" s="6"/>
    </row>
    <row r="37527" spans="55:55" hidden="1" x14ac:dyDescent="0.2">
      <c r="BC37527" s="6"/>
    </row>
    <row r="37528" spans="55:55" hidden="1" x14ac:dyDescent="0.2">
      <c r="BC37528" s="6"/>
    </row>
    <row r="37529" spans="55:55" hidden="1" x14ac:dyDescent="0.2">
      <c r="BC37529" s="6"/>
    </row>
    <row r="37530" spans="55:55" hidden="1" x14ac:dyDescent="0.2">
      <c r="BC37530" s="6"/>
    </row>
    <row r="37531" spans="55:55" hidden="1" x14ac:dyDescent="0.2">
      <c r="BC37531" s="6"/>
    </row>
    <row r="37532" spans="55:55" hidden="1" x14ac:dyDescent="0.2">
      <c r="BC37532" s="6"/>
    </row>
    <row r="37533" spans="55:55" hidden="1" x14ac:dyDescent="0.2">
      <c r="BC37533" s="6"/>
    </row>
    <row r="37534" spans="55:55" hidden="1" x14ac:dyDescent="0.2">
      <c r="BC37534" s="6"/>
    </row>
    <row r="37535" spans="55:55" hidden="1" x14ac:dyDescent="0.2">
      <c r="BC37535" s="6"/>
    </row>
    <row r="37536" spans="55:55" hidden="1" x14ac:dyDescent="0.2">
      <c r="BC37536" s="6"/>
    </row>
    <row r="37537" spans="55:55" hidden="1" x14ac:dyDescent="0.2">
      <c r="BC37537" s="6"/>
    </row>
    <row r="37538" spans="55:55" hidden="1" x14ac:dyDescent="0.2">
      <c r="BC37538" s="6"/>
    </row>
    <row r="37539" spans="55:55" hidden="1" x14ac:dyDescent="0.2">
      <c r="BC37539" s="6"/>
    </row>
    <row r="37540" spans="55:55" hidden="1" x14ac:dyDescent="0.2">
      <c r="BC37540" s="6"/>
    </row>
    <row r="37541" spans="55:55" hidden="1" x14ac:dyDescent="0.2">
      <c r="BC37541" s="6"/>
    </row>
    <row r="37542" spans="55:55" hidden="1" x14ac:dyDescent="0.2">
      <c r="BC37542" s="6"/>
    </row>
    <row r="37543" spans="55:55" hidden="1" x14ac:dyDescent="0.2">
      <c r="BC37543" s="6"/>
    </row>
    <row r="37544" spans="55:55" hidden="1" x14ac:dyDescent="0.2">
      <c r="BC37544" s="6"/>
    </row>
    <row r="37545" spans="55:55" hidden="1" x14ac:dyDescent="0.2">
      <c r="BC37545" s="6"/>
    </row>
    <row r="37546" spans="55:55" hidden="1" x14ac:dyDescent="0.2">
      <c r="BC37546" s="6"/>
    </row>
    <row r="37547" spans="55:55" hidden="1" x14ac:dyDescent="0.2">
      <c r="BC37547" s="6"/>
    </row>
    <row r="37548" spans="55:55" hidden="1" x14ac:dyDescent="0.2">
      <c r="BC37548" s="6"/>
    </row>
    <row r="37549" spans="55:55" hidden="1" x14ac:dyDescent="0.2">
      <c r="BC37549" s="6"/>
    </row>
    <row r="37550" spans="55:55" hidden="1" x14ac:dyDescent="0.2">
      <c r="BC37550" s="6"/>
    </row>
    <row r="37551" spans="55:55" hidden="1" x14ac:dyDescent="0.2">
      <c r="BC37551" s="6"/>
    </row>
    <row r="37552" spans="55:55" hidden="1" x14ac:dyDescent="0.2">
      <c r="BC37552" s="6"/>
    </row>
    <row r="37553" spans="55:55" hidden="1" x14ac:dyDescent="0.2">
      <c r="BC37553" s="6"/>
    </row>
    <row r="37554" spans="55:55" hidden="1" x14ac:dyDescent="0.2">
      <c r="BC37554" s="6"/>
    </row>
    <row r="37555" spans="55:55" hidden="1" x14ac:dyDescent="0.2">
      <c r="BC37555" s="6"/>
    </row>
    <row r="37556" spans="55:55" hidden="1" x14ac:dyDescent="0.2">
      <c r="BC37556" s="6"/>
    </row>
    <row r="37557" spans="55:55" hidden="1" x14ac:dyDescent="0.2">
      <c r="BC37557" s="6"/>
    </row>
    <row r="37558" spans="55:55" hidden="1" x14ac:dyDescent="0.2">
      <c r="BC37558" s="6"/>
    </row>
    <row r="37559" spans="55:55" hidden="1" x14ac:dyDescent="0.2">
      <c r="BC37559" s="6"/>
    </row>
    <row r="37560" spans="55:55" hidden="1" x14ac:dyDescent="0.2">
      <c r="BC37560" s="6"/>
    </row>
    <row r="37561" spans="55:55" hidden="1" x14ac:dyDescent="0.2">
      <c r="BC37561" s="6"/>
    </row>
    <row r="37562" spans="55:55" hidden="1" x14ac:dyDescent="0.2">
      <c r="BC37562" s="6"/>
    </row>
    <row r="37563" spans="55:55" hidden="1" x14ac:dyDescent="0.2">
      <c r="BC37563" s="6"/>
    </row>
    <row r="37564" spans="55:55" hidden="1" x14ac:dyDescent="0.2">
      <c r="BC37564" s="6"/>
    </row>
    <row r="37565" spans="55:55" hidden="1" x14ac:dyDescent="0.2">
      <c r="BC37565" s="6"/>
    </row>
    <row r="37566" spans="55:55" hidden="1" x14ac:dyDescent="0.2">
      <c r="BC37566" s="6"/>
    </row>
    <row r="37567" spans="55:55" hidden="1" x14ac:dyDescent="0.2">
      <c r="BC37567" s="6"/>
    </row>
    <row r="37568" spans="55:55" hidden="1" x14ac:dyDescent="0.2">
      <c r="BC37568" s="6"/>
    </row>
    <row r="37569" spans="55:55" hidden="1" x14ac:dyDescent="0.2">
      <c r="BC37569" s="6"/>
    </row>
    <row r="37570" spans="55:55" hidden="1" x14ac:dyDescent="0.2">
      <c r="BC37570" s="6"/>
    </row>
    <row r="37571" spans="55:55" hidden="1" x14ac:dyDescent="0.2">
      <c r="BC37571" s="6"/>
    </row>
    <row r="37572" spans="55:55" hidden="1" x14ac:dyDescent="0.2">
      <c r="BC37572" s="6"/>
    </row>
    <row r="37573" spans="55:55" hidden="1" x14ac:dyDescent="0.2">
      <c r="BC37573" s="6"/>
    </row>
    <row r="37574" spans="55:55" hidden="1" x14ac:dyDescent="0.2">
      <c r="BC37574" s="6"/>
    </row>
    <row r="37575" spans="55:55" hidden="1" x14ac:dyDescent="0.2">
      <c r="BC37575" s="6"/>
    </row>
    <row r="37576" spans="55:55" hidden="1" x14ac:dyDescent="0.2">
      <c r="BC37576" s="6"/>
    </row>
    <row r="37577" spans="55:55" hidden="1" x14ac:dyDescent="0.2">
      <c r="BC37577" s="6"/>
    </row>
    <row r="37578" spans="55:55" hidden="1" x14ac:dyDescent="0.2">
      <c r="BC37578" s="6"/>
    </row>
    <row r="37579" spans="55:55" hidden="1" x14ac:dyDescent="0.2">
      <c r="BC37579" s="6"/>
    </row>
    <row r="37580" spans="55:55" hidden="1" x14ac:dyDescent="0.2">
      <c r="BC37580" s="6"/>
    </row>
    <row r="37581" spans="55:55" hidden="1" x14ac:dyDescent="0.2">
      <c r="BC37581" s="6"/>
    </row>
    <row r="37582" spans="55:55" hidden="1" x14ac:dyDescent="0.2">
      <c r="BC37582" s="6"/>
    </row>
    <row r="37583" spans="55:55" hidden="1" x14ac:dyDescent="0.2">
      <c r="BC37583" s="6"/>
    </row>
    <row r="37584" spans="55:55" hidden="1" x14ac:dyDescent="0.2">
      <c r="BC37584" s="6"/>
    </row>
    <row r="37585" spans="55:55" hidden="1" x14ac:dyDescent="0.2">
      <c r="BC37585" s="6"/>
    </row>
    <row r="37586" spans="55:55" hidden="1" x14ac:dyDescent="0.2">
      <c r="BC37586" s="6"/>
    </row>
    <row r="37587" spans="55:55" hidden="1" x14ac:dyDescent="0.2">
      <c r="BC37587" s="6"/>
    </row>
    <row r="37588" spans="55:55" hidden="1" x14ac:dyDescent="0.2">
      <c r="BC37588" s="6"/>
    </row>
    <row r="37589" spans="55:55" hidden="1" x14ac:dyDescent="0.2">
      <c r="BC37589" s="6"/>
    </row>
    <row r="37590" spans="55:55" hidden="1" x14ac:dyDescent="0.2">
      <c r="BC37590" s="6"/>
    </row>
    <row r="37591" spans="55:55" hidden="1" x14ac:dyDescent="0.2">
      <c r="BC37591" s="6"/>
    </row>
    <row r="37592" spans="55:55" hidden="1" x14ac:dyDescent="0.2">
      <c r="BC37592" s="6"/>
    </row>
    <row r="37593" spans="55:55" hidden="1" x14ac:dyDescent="0.2">
      <c r="BC37593" s="6"/>
    </row>
    <row r="37594" spans="55:55" hidden="1" x14ac:dyDescent="0.2">
      <c r="BC37594" s="6"/>
    </row>
    <row r="37595" spans="55:55" hidden="1" x14ac:dyDescent="0.2">
      <c r="BC37595" s="6"/>
    </row>
    <row r="37596" spans="55:55" hidden="1" x14ac:dyDescent="0.2">
      <c r="BC37596" s="6"/>
    </row>
    <row r="37597" spans="55:55" hidden="1" x14ac:dyDescent="0.2">
      <c r="BC37597" s="6"/>
    </row>
    <row r="37598" spans="55:55" hidden="1" x14ac:dyDescent="0.2">
      <c r="BC37598" s="6"/>
    </row>
    <row r="37599" spans="55:55" hidden="1" x14ac:dyDescent="0.2">
      <c r="BC37599" s="6"/>
    </row>
    <row r="37600" spans="55:55" hidden="1" x14ac:dyDescent="0.2">
      <c r="BC37600" s="6"/>
    </row>
    <row r="37601" spans="55:55" hidden="1" x14ac:dyDescent="0.2">
      <c r="BC37601" s="6"/>
    </row>
    <row r="37602" spans="55:55" hidden="1" x14ac:dyDescent="0.2">
      <c r="BC37602" s="6"/>
    </row>
    <row r="37603" spans="55:55" hidden="1" x14ac:dyDescent="0.2">
      <c r="BC37603" s="6"/>
    </row>
    <row r="37604" spans="55:55" hidden="1" x14ac:dyDescent="0.2">
      <c r="BC37604" s="6"/>
    </row>
    <row r="37605" spans="55:55" hidden="1" x14ac:dyDescent="0.2">
      <c r="BC37605" s="6"/>
    </row>
    <row r="37606" spans="55:55" hidden="1" x14ac:dyDescent="0.2">
      <c r="BC37606" s="6"/>
    </row>
    <row r="37607" spans="55:55" hidden="1" x14ac:dyDescent="0.2">
      <c r="BC37607" s="6"/>
    </row>
    <row r="37608" spans="55:55" hidden="1" x14ac:dyDescent="0.2">
      <c r="BC37608" s="6"/>
    </row>
    <row r="37609" spans="55:55" hidden="1" x14ac:dyDescent="0.2">
      <c r="BC37609" s="6"/>
    </row>
    <row r="37610" spans="55:55" hidden="1" x14ac:dyDescent="0.2">
      <c r="BC37610" s="6"/>
    </row>
    <row r="37611" spans="55:55" hidden="1" x14ac:dyDescent="0.2">
      <c r="BC37611" s="6"/>
    </row>
    <row r="37612" spans="55:55" hidden="1" x14ac:dyDescent="0.2">
      <c r="BC37612" s="6"/>
    </row>
    <row r="37613" spans="55:55" hidden="1" x14ac:dyDescent="0.2">
      <c r="BC37613" s="6"/>
    </row>
    <row r="37614" spans="55:55" hidden="1" x14ac:dyDescent="0.2">
      <c r="BC37614" s="6"/>
    </row>
    <row r="37615" spans="55:55" hidden="1" x14ac:dyDescent="0.2">
      <c r="BC37615" s="6"/>
    </row>
    <row r="37616" spans="55:55" hidden="1" x14ac:dyDescent="0.2">
      <c r="BC37616" s="6"/>
    </row>
    <row r="37617" spans="55:55" hidden="1" x14ac:dyDescent="0.2">
      <c r="BC37617" s="6"/>
    </row>
    <row r="37618" spans="55:55" hidden="1" x14ac:dyDescent="0.2">
      <c r="BC37618" s="6"/>
    </row>
    <row r="37619" spans="55:55" hidden="1" x14ac:dyDescent="0.2">
      <c r="BC37619" s="6"/>
    </row>
    <row r="37620" spans="55:55" hidden="1" x14ac:dyDescent="0.2">
      <c r="BC37620" s="6"/>
    </row>
    <row r="37621" spans="55:55" hidden="1" x14ac:dyDescent="0.2">
      <c r="BC37621" s="6"/>
    </row>
    <row r="37622" spans="55:55" hidden="1" x14ac:dyDescent="0.2">
      <c r="BC37622" s="6"/>
    </row>
    <row r="37623" spans="55:55" hidden="1" x14ac:dyDescent="0.2">
      <c r="BC37623" s="6"/>
    </row>
    <row r="37624" spans="55:55" hidden="1" x14ac:dyDescent="0.2">
      <c r="BC37624" s="6"/>
    </row>
    <row r="37625" spans="55:55" hidden="1" x14ac:dyDescent="0.2">
      <c r="BC37625" s="6"/>
    </row>
    <row r="37626" spans="55:55" hidden="1" x14ac:dyDescent="0.2">
      <c r="BC37626" s="6"/>
    </row>
    <row r="37627" spans="55:55" hidden="1" x14ac:dyDescent="0.2">
      <c r="BC37627" s="6"/>
    </row>
    <row r="37628" spans="55:55" hidden="1" x14ac:dyDescent="0.2">
      <c r="BC37628" s="6"/>
    </row>
    <row r="37629" spans="55:55" hidden="1" x14ac:dyDescent="0.2">
      <c r="BC37629" s="6"/>
    </row>
    <row r="37630" spans="55:55" hidden="1" x14ac:dyDescent="0.2">
      <c r="BC37630" s="6"/>
    </row>
    <row r="37631" spans="55:55" hidden="1" x14ac:dyDescent="0.2">
      <c r="BC37631" s="6"/>
    </row>
    <row r="37632" spans="55:55" hidden="1" x14ac:dyDescent="0.2">
      <c r="BC37632" s="6"/>
    </row>
    <row r="37633" spans="55:55" hidden="1" x14ac:dyDescent="0.2">
      <c r="BC37633" s="6"/>
    </row>
    <row r="37634" spans="55:55" hidden="1" x14ac:dyDescent="0.2">
      <c r="BC37634" s="6"/>
    </row>
    <row r="37635" spans="55:55" hidden="1" x14ac:dyDescent="0.2">
      <c r="BC37635" s="6"/>
    </row>
    <row r="37636" spans="55:55" hidden="1" x14ac:dyDescent="0.2">
      <c r="BC37636" s="6"/>
    </row>
    <row r="37637" spans="55:55" hidden="1" x14ac:dyDescent="0.2">
      <c r="BC37637" s="6"/>
    </row>
    <row r="37638" spans="55:55" hidden="1" x14ac:dyDescent="0.2">
      <c r="BC37638" s="6"/>
    </row>
    <row r="37639" spans="55:55" hidden="1" x14ac:dyDescent="0.2">
      <c r="BC37639" s="6"/>
    </row>
    <row r="37640" spans="55:55" hidden="1" x14ac:dyDescent="0.2">
      <c r="BC37640" s="6"/>
    </row>
    <row r="37641" spans="55:55" hidden="1" x14ac:dyDescent="0.2">
      <c r="BC37641" s="6"/>
    </row>
    <row r="37642" spans="55:55" hidden="1" x14ac:dyDescent="0.2">
      <c r="BC37642" s="6"/>
    </row>
    <row r="37643" spans="55:55" hidden="1" x14ac:dyDescent="0.2">
      <c r="BC37643" s="6"/>
    </row>
    <row r="37644" spans="55:55" hidden="1" x14ac:dyDescent="0.2">
      <c r="BC37644" s="6"/>
    </row>
    <row r="37645" spans="55:55" hidden="1" x14ac:dyDescent="0.2">
      <c r="BC37645" s="6"/>
    </row>
    <row r="37646" spans="55:55" hidden="1" x14ac:dyDescent="0.2">
      <c r="BC37646" s="6"/>
    </row>
    <row r="37647" spans="55:55" hidden="1" x14ac:dyDescent="0.2">
      <c r="BC37647" s="6"/>
    </row>
    <row r="37648" spans="55:55" hidden="1" x14ac:dyDescent="0.2">
      <c r="BC37648" s="6"/>
    </row>
    <row r="37649" spans="55:55" hidden="1" x14ac:dyDescent="0.2">
      <c r="BC37649" s="6"/>
    </row>
    <row r="37650" spans="55:55" hidden="1" x14ac:dyDescent="0.2">
      <c r="BC37650" s="6"/>
    </row>
    <row r="37651" spans="55:55" hidden="1" x14ac:dyDescent="0.2">
      <c r="BC37651" s="6"/>
    </row>
    <row r="37652" spans="55:55" hidden="1" x14ac:dyDescent="0.2">
      <c r="BC37652" s="6"/>
    </row>
    <row r="37653" spans="55:55" hidden="1" x14ac:dyDescent="0.2">
      <c r="BC37653" s="6"/>
    </row>
    <row r="37654" spans="55:55" hidden="1" x14ac:dyDescent="0.2">
      <c r="BC37654" s="6"/>
    </row>
    <row r="37655" spans="55:55" hidden="1" x14ac:dyDescent="0.2">
      <c r="BC37655" s="6"/>
    </row>
    <row r="37656" spans="55:55" hidden="1" x14ac:dyDescent="0.2">
      <c r="BC37656" s="6"/>
    </row>
    <row r="37657" spans="55:55" hidden="1" x14ac:dyDescent="0.2">
      <c r="BC37657" s="6"/>
    </row>
    <row r="37658" spans="55:55" hidden="1" x14ac:dyDescent="0.2">
      <c r="BC37658" s="6"/>
    </row>
    <row r="37659" spans="55:55" hidden="1" x14ac:dyDescent="0.2">
      <c r="BC37659" s="6"/>
    </row>
    <row r="37660" spans="55:55" hidden="1" x14ac:dyDescent="0.2">
      <c r="BC37660" s="6"/>
    </row>
    <row r="37661" spans="55:55" hidden="1" x14ac:dyDescent="0.2">
      <c r="BC37661" s="6"/>
    </row>
    <row r="37662" spans="55:55" hidden="1" x14ac:dyDescent="0.2">
      <c r="BC37662" s="6"/>
    </row>
    <row r="37663" spans="55:55" hidden="1" x14ac:dyDescent="0.2">
      <c r="BC37663" s="6"/>
    </row>
    <row r="37664" spans="55:55" hidden="1" x14ac:dyDescent="0.2">
      <c r="BC37664" s="6"/>
    </row>
    <row r="37665" spans="55:55" hidden="1" x14ac:dyDescent="0.2">
      <c r="BC37665" s="6"/>
    </row>
    <row r="37666" spans="55:55" hidden="1" x14ac:dyDescent="0.2">
      <c r="BC37666" s="6"/>
    </row>
    <row r="37667" spans="55:55" hidden="1" x14ac:dyDescent="0.2">
      <c r="BC37667" s="6"/>
    </row>
    <row r="37668" spans="55:55" hidden="1" x14ac:dyDescent="0.2">
      <c r="BC37668" s="6"/>
    </row>
    <row r="37669" spans="55:55" hidden="1" x14ac:dyDescent="0.2">
      <c r="BC37669" s="6"/>
    </row>
    <row r="37670" spans="55:55" hidden="1" x14ac:dyDescent="0.2">
      <c r="BC37670" s="6"/>
    </row>
    <row r="37671" spans="55:55" hidden="1" x14ac:dyDescent="0.2">
      <c r="BC37671" s="6"/>
    </row>
    <row r="37672" spans="55:55" hidden="1" x14ac:dyDescent="0.2">
      <c r="BC37672" s="6"/>
    </row>
    <row r="37673" spans="55:55" hidden="1" x14ac:dyDescent="0.2">
      <c r="BC37673" s="6"/>
    </row>
    <row r="37674" spans="55:55" hidden="1" x14ac:dyDescent="0.2">
      <c r="BC37674" s="6"/>
    </row>
    <row r="37675" spans="55:55" hidden="1" x14ac:dyDescent="0.2">
      <c r="BC37675" s="6"/>
    </row>
    <row r="37676" spans="55:55" hidden="1" x14ac:dyDescent="0.2">
      <c r="BC37676" s="6"/>
    </row>
    <row r="37677" spans="55:55" hidden="1" x14ac:dyDescent="0.2">
      <c r="BC37677" s="6"/>
    </row>
    <row r="37678" spans="55:55" hidden="1" x14ac:dyDescent="0.2">
      <c r="BC37678" s="6"/>
    </row>
    <row r="37679" spans="55:55" hidden="1" x14ac:dyDescent="0.2">
      <c r="BC37679" s="6"/>
    </row>
    <row r="37680" spans="55:55" hidden="1" x14ac:dyDescent="0.2">
      <c r="BC37680" s="6"/>
    </row>
    <row r="37681" spans="55:55" hidden="1" x14ac:dyDescent="0.2">
      <c r="BC37681" s="6"/>
    </row>
    <row r="37682" spans="55:55" hidden="1" x14ac:dyDescent="0.2">
      <c r="BC37682" s="6"/>
    </row>
    <row r="37683" spans="55:55" hidden="1" x14ac:dyDescent="0.2">
      <c r="BC37683" s="6"/>
    </row>
    <row r="37684" spans="55:55" hidden="1" x14ac:dyDescent="0.2">
      <c r="BC37684" s="6"/>
    </row>
    <row r="37685" spans="55:55" hidden="1" x14ac:dyDescent="0.2">
      <c r="BC37685" s="6"/>
    </row>
    <row r="37686" spans="55:55" hidden="1" x14ac:dyDescent="0.2">
      <c r="BC37686" s="6"/>
    </row>
    <row r="37687" spans="55:55" hidden="1" x14ac:dyDescent="0.2">
      <c r="BC37687" s="6"/>
    </row>
    <row r="37688" spans="55:55" hidden="1" x14ac:dyDescent="0.2">
      <c r="BC37688" s="6"/>
    </row>
    <row r="37689" spans="55:55" hidden="1" x14ac:dyDescent="0.2">
      <c r="BC37689" s="6"/>
    </row>
    <row r="37690" spans="55:55" hidden="1" x14ac:dyDescent="0.2">
      <c r="BC37690" s="6"/>
    </row>
    <row r="37691" spans="55:55" hidden="1" x14ac:dyDescent="0.2">
      <c r="BC37691" s="6"/>
    </row>
    <row r="37692" spans="55:55" hidden="1" x14ac:dyDescent="0.2">
      <c r="BC37692" s="6"/>
    </row>
    <row r="37693" spans="55:55" hidden="1" x14ac:dyDescent="0.2">
      <c r="BC37693" s="6"/>
    </row>
    <row r="37694" spans="55:55" hidden="1" x14ac:dyDescent="0.2">
      <c r="BC37694" s="6"/>
    </row>
    <row r="37695" spans="55:55" hidden="1" x14ac:dyDescent="0.2">
      <c r="BC37695" s="6"/>
    </row>
    <row r="37696" spans="55:55" hidden="1" x14ac:dyDescent="0.2">
      <c r="BC37696" s="6"/>
    </row>
    <row r="37697" spans="55:55" hidden="1" x14ac:dyDescent="0.2">
      <c r="BC37697" s="6"/>
    </row>
    <row r="37698" spans="55:55" hidden="1" x14ac:dyDescent="0.2">
      <c r="BC37698" s="6"/>
    </row>
    <row r="37699" spans="55:55" hidden="1" x14ac:dyDescent="0.2">
      <c r="BC37699" s="6"/>
    </row>
    <row r="37700" spans="55:55" hidden="1" x14ac:dyDescent="0.2">
      <c r="BC37700" s="6"/>
    </row>
    <row r="37701" spans="55:55" hidden="1" x14ac:dyDescent="0.2">
      <c r="BC37701" s="6"/>
    </row>
    <row r="37702" spans="55:55" hidden="1" x14ac:dyDescent="0.2">
      <c r="BC37702" s="6"/>
    </row>
    <row r="37703" spans="55:55" hidden="1" x14ac:dyDescent="0.2">
      <c r="BC37703" s="6"/>
    </row>
    <row r="37704" spans="55:55" hidden="1" x14ac:dyDescent="0.2">
      <c r="BC37704" s="6"/>
    </row>
    <row r="37705" spans="55:55" hidden="1" x14ac:dyDescent="0.2">
      <c r="BC37705" s="6"/>
    </row>
    <row r="37706" spans="55:55" hidden="1" x14ac:dyDescent="0.2">
      <c r="BC37706" s="6"/>
    </row>
    <row r="37707" spans="55:55" hidden="1" x14ac:dyDescent="0.2">
      <c r="BC37707" s="6"/>
    </row>
    <row r="37708" spans="55:55" hidden="1" x14ac:dyDescent="0.2">
      <c r="BC37708" s="6"/>
    </row>
    <row r="37709" spans="55:55" hidden="1" x14ac:dyDescent="0.2">
      <c r="BC37709" s="6"/>
    </row>
    <row r="37710" spans="55:55" hidden="1" x14ac:dyDescent="0.2">
      <c r="BC37710" s="6"/>
    </row>
    <row r="37711" spans="55:55" hidden="1" x14ac:dyDescent="0.2">
      <c r="BC37711" s="6"/>
    </row>
    <row r="37712" spans="55:55" hidden="1" x14ac:dyDescent="0.2">
      <c r="BC37712" s="6"/>
    </row>
    <row r="37713" spans="55:55" hidden="1" x14ac:dyDescent="0.2">
      <c r="BC37713" s="6"/>
    </row>
    <row r="37714" spans="55:55" hidden="1" x14ac:dyDescent="0.2">
      <c r="BC37714" s="6"/>
    </row>
    <row r="37715" spans="55:55" hidden="1" x14ac:dyDescent="0.2">
      <c r="BC37715" s="6"/>
    </row>
    <row r="37716" spans="55:55" hidden="1" x14ac:dyDescent="0.2">
      <c r="BC37716" s="6"/>
    </row>
    <row r="37717" spans="55:55" hidden="1" x14ac:dyDescent="0.2">
      <c r="BC37717" s="6"/>
    </row>
    <row r="37718" spans="55:55" hidden="1" x14ac:dyDescent="0.2">
      <c r="BC37718" s="6"/>
    </row>
    <row r="37719" spans="55:55" hidden="1" x14ac:dyDescent="0.2">
      <c r="BC37719" s="6"/>
    </row>
    <row r="37720" spans="55:55" hidden="1" x14ac:dyDescent="0.2">
      <c r="BC37720" s="6"/>
    </row>
    <row r="37721" spans="55:55" hidden="1" x14ac:dyDescent="0.2">
      <c r="BC37721" s="6"/>
    </row>
    <row r="37722" spans="55:55" hidden="1" x14ac:dyDescent="0.2">
      <c r="BC37722" s="6"/>
    </row>
    <row r="37723" spans="55:55" hidden="1" x14ac:dyDescent="0.2">
      <c r="BC37723" s="6"/>
    </row>
    <row r="37724" spans="55:55" hidden="1" x14ac:dyDescent="0.2">
      <c r="BC37724" s="6"/>
    </row>
    <row r="37725" spans="55:55" hidden="1" x14ac:dyDescent="0.2">
      <c r="BC37725" s="6"/>
    </row>
    <row r="37726" spans="55:55" hidden="1" x14ac:dyDescent="0.2">
      <c r="BC37726" s="6"/>
    </row>
    <row r="37727" spans="55:55" hidden="1" x14ac:dyDescent="0.2">
      <c r="BC37727" s="6"/>
    </row>
    <row r="37728" spans="55:55" hidden="1" x14ac:dyDescent="0.2">
      <c r="BC37728" s="6"/>
    </row>
    <row r="37729" spans="55:55" hidden="1" x14ac:dyDescent="0.2">
      <c r="BC37729" s="6"/>
    </row>
    <row r="37730" spans="55:55" hidden="1" x14ac:dyDescent="0.2">
      <c r="BC37730" s="6"/>
    </row>
    <row r="37731" spans="55:55" hidden="1" x14ac:dyDescent="0.2">
      <c r="BC37731" s="6"/>
    </row>
    <row r="37732" spans="55:55" hidden="1" x14ac:dyDescent="0.2">
      <c r="BC37732" s="6"/>
    </row>
    <row r="37733" spans="55:55" hidden="1" x14ac:dyDescent="0.2">
      <c r="BC37733" s="6"/>
    </row>
    <row r="37734" spans="55:55" hidden="1" x14ac:dyDescent="0.2">
      <c r="BC37734" s="6"/>
    </row>
    <row r="37735" spans="55:55" hidden="1" x14ac:dyDescent="0.2">
      <c r="BC37735" s="6"/>
    </row>
    <row r="37736" spans="55:55" hidden="1" x14ac:dyDescent="0.2">
      <c r="BC37736" s="6"/>
    </row>
    <row r="37737" spans="55:55" hidden="1" x14ac:dyDescent="0.2">
      <c r="BC37737" s="6"/>
    </row>
    <row r="37738" spans="55:55" hidden="1" x14ac:dyDescent="0.2">
      <c r="BC37738" s="6"/>
    </row>
    <row r="37739" spans="55:55" hidden="1" x14ac:dyDescent="0.2">
      <c r="BC37739" s="6"/>
    </row>
    <row r="37740" spans="55:55" hidden="1" x14ac:dyDescent="0.2">
      <c r="BC37740" s="6"/>
    </row>
    <row r="37741" spans="55:55" hidden="1" x14ac:dyDescent="0.2">
      <c r="BC37741" s="6"/>
    </row>
    <row r="37742" spans="55:55" hidden="1" x14ac:dyDescent="0.2">
      <c r="BC37742" s="6"/>
    </row>
    <row r="37743" spans="55:55" hidden="1" x14ac:dyDescent="0.2">
      <c r="BC37743" s="6"/>
    </row>
    <row r="37744" spans="55:55" hidden="1" x14ac:dyDescent="0.2">
      <c r="BC37744" s="6"/>
    </row>
    <row r="37745" spans="55:55" hidden="1" x14ac:dyDescent="0.2">
      <c r="BC37745" s="6"/>
    </row>
    <row r="37746" spans="55:55" hidden="1" x14ac:dyDescent="0.2">
      <c r="BC37746" s="6"/>
    </row>
    <row r="37747" spans="55:55" hidden="1" x14ac:dyDescent="0.2">
      <c r="BC37747" s="6"/>
    </row>
    <row r="37748" spans="55:55" hidden="1" x14ac:dyDescent="0.2">
      <c r="BC37748" s="6"/>
    </row>
    <row r="37749" spans="55:55" hidden="1" x14ac:dyDescent="0.2">
      <c r="BC37749" s="6"/>
    </row>
    <row r="37750" spans="55:55" hidden="1" x14ac:dyDescent="0.2">
      <c r="BC37750" s="6"/>
    </row>
    <row r="37751" spans="55:55" hidden="1" x14ac:dyDescent="0.2">
      <c r="BC37751" s="6"/>
    </row>
    <row r="37752" spans="55:55" hidden="1" x14ac:dyDescent="0.2">
      <c r="BC37752" s="6"/>
    </row>
    <row r="37753" spans="55:55" hidden="1" x14ac:dyDescent="0.2">
      <c r="BC37753" s="6"/>
    </row>
    <row r="37754" spans="55:55" hidden="1" x14ac:dyDescent="0.2">
      <c r="BC37754" s="6"/>
    </row>
    <row r="37755" spans="55:55" hidden="1" x14ac:dyDescent="0.2">
      <c r="BC37755" s="6"/>
    </row>
    <row r="37756" spans="55:55" hidden="1" x14ac:dyDescent="0.2">
      <c r="BC37756" s="6"/>
    </row>
    <row r="37757" spans="55:55" hidden="1" x14ac:dyDescent="0.2">
      <c r="BC37757" s="6"/>
    </row>
    <row r="37758" spans="55:55" hidden="1" x14ac:dyDescent="0.2">
      <c r="BC37758" s="6"/>
    </row>
    <row r="37759" spans="55:55" hidden="1" x14ac:dyDescent="0.2">
      <c r="BC37759" s="6"/>
    </row>
    <row r="37760" spans="55:55" hidden="1" x14ac:dyDescent="0.2">
      <c r="BC37760" s="6"/>
    </row>
    <row r="37761" spans="55:55" hidden="1" x14ac:dyDescent="0.2">
      <c r="BC37761" s="6"/>
    </row>
    <row r="37762" spans="55:55" hidden="1" x14ac:dyDescent="0.2">
      <c r="BC37762" s="6"/>
    </row>
    <row r="37763" spans="55:55" hidden="1" x14ac:dyDescent="0.2">
      <c r="BC37763" s="6"/>
    </row>
    <row r="37764" spans="55:55" hidden="1" x14ac:dyDescent="0.2">
      <c r="BC37764" s="6"/>
    </row>
    <row r="37765" spans="55:55" hidden="1" x14ac:dyDescent="0.2">
      <c r="BC37765" s="6"/>
    </row>
    <row r="37766" spans="55:55" hidden="1" x14ac:dyDescent="0.2">
      <c r="BC37766" s="6"/>
    </row>
    <row r="37767" spans="55:55" hidden="1" x14ac:dyDescent="0.2">
      <c r="BC37767" s="6"/>
    </row>
    <row r="37768" spans="55:55" hidden="1" x14ac:dyDescent="0.2">
      <c r="BC37768" s="6"/>
    </row>
    <row r="37769" spans="55:55" hidden="1" x14ac:dyDescent="0.2">
      <c r="BC37769" s="6"/>
    </row>
    <row r="37770" spans="55:55" hidden="1" x14ac:dyDescent="0.2">
      <c r="BC37770" s="6"/>
    </row>
    <row r="37771" spans="55:55" hidden="1" x14ac:dyDescent="0.2">
      <c r="BC37771" s="6"/>
    </row>
    <row r="37772" spans="55:55" hidden="1" x14ac:dyDescent="0.2">
      <c r="BC37772" s="6"/>
    </row>
    <row r="37773" spans="55:55" hidden="1" x14ac:dyDescent="0.2">
      <c r="BC37773" s="6"/>
    </row>
    <row r="37774" spans="55:55" hidden="1" x14ac:dyDescent="0.2">
      <c r="BC37774" s="6"/>
    </row>
    <row r="37775" spans="55:55" hidden="1" x14ac:dyDescent="0.2">
      <c r="BC37775" s="6"/>
    </row>
    <row r="37776" spans="55:55" hidden="1" x14ac:dyDescent="0.2">
      <c r="BC37776" s="6"/>
    </row>
    <row r="37777" spans="55:55" hidden="1" x14ac:dyDescent="0.2">
      <c r="BC37777" s="6"/>
    </row>
    <row r="37778" spans="55:55" hidden="1" x14ac:dyDescent="0.2">
      <c r="BC37778" s="6"/>
    </row>
    <row r="37779" spans="55:55" hidden="1" x14ac:dyDescent="0.2">
      <c r="BC37779" s="6"/>
    </row>
    <row r="37780" spans="55:55" hidden="1" x14ac:dyDescent="0.2">
      <c r="BC37780" s="6"/>
    </row>
    <row r="37781" spans="55:55" hidden="1" x14ac:dyDescent="0.2">
      <c r="BC37781" s="6"/>
    </row>
    <row r="37782" spans="55:55" hidden="1" x14ac:dyDescent="0.2">
      <c r="BC37782" s="6"/>
    </row>
    <row r="37783" spans="55:55" hidden="1" x14ac:dyDescent="0.2">
      <c r="BC37783" s="6"/>
    </row>
    <row r="37784" spans="55:55" hidden="1" x14ac:dyDescent="0.2">
      <c r="BC37784" s="6"/>
    </row>
    <row r="37785" spans="55:55" hidden="1" x14ac:dyDescent="0.2">
      <c r="BC37785" s="6"/>
    </row>
    <row r="37786" spans="55:55" hidden="1" x14ac:dyDescent="0.2">
      <c r="BC37786" s="6"/>
    </row>
    <row r="37787" spans="55:55" hidden="1" x14ac:dyDescent="0.2">
      <c r="BC37787" s="6"/>
    </row>
    <row r="37788" spans="55:55" hidden="1" x14ac:dyDescent="0.2">
      <c r="BC37788" s="6"/>
    </row>
    <row r="37789" spans="55:55" hidden="1" x14ac:dyDescent="0.2">
      <c r="BC37789" s="6"/>
    </row>
    <row r="37790" spans="55:55" hidden="1" x14ac:dyDescent="0.2">
      <c r="BC37790" s="6"/>
    </row>
    <row r="37791" spans="55:55" hidden="1" x14ac:dyDescent="0.2">
      <c r="BC37791" s="6"/>
    </row>
    <row r="37792" spans="55:55" hidden="1" x14ac:dyDescent="0.2">
      <c r="BC37792" s="6"/>
    </row>
    <row r="37793" spans="55:55" hidden="1" x14ac:dyDescent="0.2">
      <c r="BC37793" s="6"/>
    </row>
    <row r="37794" spans="55:55" hidden="1" x14ac:dyDescent="0.2">
      <c r="BC37794" s="6"/>
    </row>
    <row r="37795" spans="55:55" hidden="1" x14ac:dyDescent="0.2">
      <c r="BC37795" s="6"/>
    </row>
    <row r="37796" spans="55:55" hidden="1" x14ac:dyDescent="0.2">
      <c r="BC37796" s="6"/>
    </row>
    <row r="37797" spans="55:55" hidden="1" x14ac:dyDescent="0.2">
      <c r="BC37797" s="6"/>
    </row>
    <row r="37798" spans="55:55" hidden="1" x14ac:dyDescent="0.2">
      <c r="BC37798" s="6"/>
    </row>
    <row r="37799" spans="55:55" hidden="1" x14ac:dyDescent="0.2">
      <c r="BC37799" s="6"/>
    </row>
    <row r="37800" spans="55:55" hidden="1" x14ac:dyDescent="0.2">
      <c r="BC37800" s="6"/>
    </row>
    <row r="37801" spans="55:55" hidden="1" x14ac:dyDescent="0.2">
      <c r="BC37801" s="6"/>
    </row>
    <row r="37802" spans="55:55" hidden="1" x14ac:dyDescent="0.2">
      <c r="BC37802" s="6"/>
    </row>
    <row r="37803" spans="55:55" hidden="1" x14ac:dyDescent="0.2">
      <c r="BC37803" s="6"/>
    </row>
    <row r="37804" spans="55:55" hidden="1" x14ac:dyDescent="0.2">
      <c r="BC37804" s="6"/>
    </row>
    <row r="37805" spans="55:55" hidden="1" x14ac:dyDescent="0.2">
      <c r="BC37805" s="6"/>
    </row>
    <row r="37806" spans="55:55" hidden="1" x14ac:dyDescent="0.2">
      <c r="BC37806" s="6"/>
    </row>
    <row r="37807" spans="55:55" hidden="1" x14ac:dyDescent="0.2">
      <c r="BC37807" s="6"/>
    </row>
    <row r="37808" spans="55:55" hidden="1" x14ac:dyDescent="0.2">
      <c r="BC37808" s="6"/>
    </row>
    <row r="37809" spans="55:55" hidden="1" x14ac:dyDescent="0.2">
      <c r="BC37809" s="6"/>
    </row>
    <row r="37810" spans="55:55" hidden="1" x14ac:dyDescent="0.2">
      <c r="BC37810" s="6"/>
    </row>
    <row r="37811" spans="55:55" hidden="1" x14ac:dyDescent="0.2">
      <c r="BC37811" s="6"/>
    </row>
    <row r="37812" spans="55:55" hidden="1" x14ac:dyDescent="0.2">
      <c r="BC37812" s="6"/>
    </row>
    <row r="37813" spans="55:55" hidden="1" x14ac:dyDescent="0.2">
      <c r="BC37813" s="6"/>
    </row>
    <row r="37814" spans="55:55" hidden="1" x14ac:dyDescent="0.2">
      <c r="BC37814" s="6"/>
    </row>
    <row r="37815" spans="55:55" hidden="1" x14ac:dyDescent="0.2">
      <c r="BC37815" s="6"/>
    </row>
    <row r="37816" spans="55:55" hidden="1" x14ac:dyDescent="0.2">
      <c r="BC37816" s="6"/>
    </row>
    <row r="37817" spans="55:55" hidden="1" x14ac:dyDescent="0.2">
      <c r="BC37817" s="6"/>
    </row>
    <row r="37818" spans="55:55" hidden="1" x14ac:dyDescent="0.2">
      <c r="BC37818" s="6"/>
    </row>
    <row r="37819" spans="55:55" hidden="1" x14ac:dyDescent="0.2">
      <c r="BC37819" s="6"/>
    </row>
    <row r="37820" spans="55:55" hidden="1" x14ac:dyDescent="0.2">
      <c r="BC37820" s="6"/>
    </row>
    <row r="37821" spans="55:55" hidden="1" x14ac:dyDescent="0.2">
      <c r="BC37821" s="6"/>
    </row>
    <row r="37822" spans="55:55" hidden="1" x14ac:dyDescent="0.2">
      <c r="BC37822" s="6"/>
    </row>
    <row r="37823" spans="55:55" hidden="1" x14ac:dyDescent="0.2">
      <c r="BC37823" s="6"/>
    </row>
    <row r="37824" spans="55:55" hidden="1" x14ac:dyDescent="0.2">
      <c r="BC37824" s="6"/>
    </row>
    <row r="37825" spans="55:55" hidden="1" x14ac:dyDescent="0.2">
      <c r="BC37825" s="6"/>
    </row>
    <row r="37826" spans="55:55" hidden="1" x14ac:dyDescent="0.2">
      <c r="BC37826" s="6"/>
    </row>
    <row r="37827" spans="55:55" hidden="1" x14ac:dyDescent="0.2">
      <c r="BC37827" s="6"/>
    </row>
    <row r="37828" spans="55:55" hidden="1" x14ac:dyDescent="0.2">
      <c r="BC37828" s="6"/>
    </row>
    <row r="37829" spans="55:55" hidden="1" x14ac:dyDescent="0.2">
      <c r="BC37829" s="6"/>
    </row>
    <row r="37830" spans="55:55" hidden="1" x14ac:dyDescent="0.2">
      <c r="BC37830" s="6"/>
    </row>
    <row r="37831" spans="55:55" hidden="1" x14ac:dyDescent="0.2">
      <c r="BC37831" s="6"/>
    </row>
    <row r="37832" spans="55:55" hidden="1" x14ac:dyDescent="0.2">
      <c r="BC37832" s="6"/>
    </row>
    <row r="37833" spans="55:55" hidden="1" x14ac:dyDescent="0.2">
      <c r="BC37833" s="6"/>
    </row>
    <row r="37834" spans="55:55" hidden="1" x14ac:dyDescent="0.2">
      <c r="BC37834" s="6"/>
    </row>
    <row r="37835" spans="55:55" hidden="1" x14ac:dyDescent="0.2">
      <c r="BC37835" s="6"/>
    </row>
    <row r="37836" spans="55:55" hidden="1" x14ac:dyDescent="0.2">
      <c r="BC37836" s="6"/>
    </row>
    <row r="37837" spans="55:55" hidden="1" x14ac:dyDescent="0.2">
      <c r="BC37837" s="6"/>
    </row>
    <row r="37838" spans="55:55" hidden="1" x14ac:dyDescent="0.2">
      <c r="BC37838" s="6"/>
    </row>
    <row r="37839" spans="55:55" hidden="1" x14ac:dyDescent="0.2">
      <c r="BC37839" s="6"/>
    </row>
    <row r="37840" spans="55:55" hidden="1" x14ac:dyDescent="0.2">
      <c r="BC37840" s="6"/>
    </row>
    <row r="37841" spans="55:55" hidden="1" x14ac:dyDescent="0.2">
      <c r="BC37841" s="6"/>
    </row>
    <row r="37842" spans="55:55" hidden="1" x14ac:dyDescent="0.2">
      <c r="BC37842" s="6"/>
    </row>
    <row r="37843" spans="55:55" hidden="1" x14ac:dyDescent="0.2">
      <c r="BC37843" s="6"/>
    </row>
    <row r="37844" spans="55:55" hidden="1" x14ac:dyDescent="0.2">
      <c r="BC37844" s="6"/>
    </row>
    <row r="37845" spans="55:55" hidden="1" x14ac:dyDescent="0.2">
      <c r="BC37845" s="6"/>
    </row>
    <row r="37846" spans="55:55" hidden="1" x14ac:dyDescent="0.2">
      <c r="BC37846" s="6"/>
    </row>
    <row r="37847" spans="55:55" hidden="1" x14ac:dyDescent="0.2">
      <c r="BC37847" s="6"/>
    </row>
    <row r="37848" spans="55:55" hidden="1" x14ac:dyDescent="0.2">
      <c r="BC37848" s="6"/>
    </row>
    <row r="37849" spans="55:55" hidden="1" x14ac:dyDescent="0.2">
      <c r="BC37849" s="6"/>
    </row>
    <row r="37850" spans="55:55" hidden="1" x14ac:dyDescent="0.2">
      <c r="BC37850" s="6"/>
    </row>
    <row r="37851" spans="55:55" hidden="1" x14ac:dyDescent="0.2">
      <c r="BC37851" s="6"/>
    </row>
    <row r="37852" spans="55:55" hidden="1" x14ac:dyDescent="0.2">
      <c r="BC37852" s="6"/>
    </row>
    <row r="37853" spans="55:55" hidden="1" x14ac:dyDescent="0.2">
      <c r="BC37853" s="6"/>
    </row>
    <row r="37854" spans="55:55" hidden="1" x14ac:dyDescent="0.2">
      <c r="BC37854" s="6"/>
    </row>
    <row r="37855" spans="55:55" hidden="1" x14ac:dyDescent="0.2">
      <c r="BC37855" s="6"/>
    </row>
    <row r="37856" spans="55:55" hidden="1" x14ac:dyDescent="0.2">
      <c r="BC37856" s="6"/>
    </row>
    <row r="37857" spans="55:55" hidden="1" x14ac:dyDescent="0.2">
      <c r="BC37857" s="6"/>
    </row>
    <row r="37858" spans="55:55" hidden="1" x14ac:dyDescent="0.2">
      <c r="BC37858" s="6"/>
    </row>
    <row r="37859" spans="55:55" hidden="1" x14ac:dyDescent="0.2">
      <c r="BC37859" s="6"/>
    </row>
    <row r="37860" spans="55:55" hidden="1" x14ac:dyDescent="0.2">
      <c r="BC37860" s="6"/>
    </row>
    <row r="37861" spans="55:55" hidden="1" x14ac:dyDescent="0.2">
      <c r="BC37861" s="6"/>
    </row>
    <row r="37862" spans="55:55" hidden="1" x14ac:dyDescent="0.2">
      <c r="BC37862" s="6"/>
    </row>
    <row r="37863" spans="55:55" hidden="1" x14ac:dyDescent="0.2">
      <c r="BC37863" s="6"/>
    </row>
    <row r="37864" spans="55:55" hidden="1" x14ac:dyDescent="0.2">
      <c r="BC37864" s="6"/>
    </row>
    <row r="37865" spans="55:55" hidden="1" x14ac:dyDescent="0.2">
      <c r="BC37865" s="6"/>
    </row>
    <row r="37866" spans="55:55" hidden="1" x14ac:dyDescent="0.2">
      <c r="BC37866" s="6"/>
    </row>
    <row r="37867" spans="55:55" hidden="1" x14ac:dyDescent="0.2">
      <c r="BC37867" s="6"/>
    </row>
    <row r="37868" spans="55:55" hidden="1" x14ac:dyDescent="0.2">
      <c r="BC37868" s="6"/>
    </row>
    <row r="37869" spans="55:55" hidden="1" x14ac:dyDescent="0.2">
      <c r="BC37869" s="6"/>
    </row>
    <row r="37870" spans="55:55" hidden="1" x14ac:dyDescent="0.2">
      <c r="BC37870" s="6"/>
    </row>
    <row r="37871" spans="55:55" hidden="1" x14ac:dyDescent="0.2">
      <c r="BC37871" s="6"/>
    </row>
    <row r="37872" spans="55:55" hidden="1" x14ac:dyDescent="0.2">
      <c r="BC37872" s="6"/>
    </row>
    <row r="37873" spans="55:55" hidden="1" x14ac:dyDescent="0.2">
      <c r="BC37873" s="6"/>
    </row>
    <row r="37874" spans="55:55" hidden="1" x14ac:dyDescent="0.2">
      <c r="BC37874" s="6"/>
    </row>
    <row r="37875" spans="55:55" hidden="1" x14ac:dyDescent="0.2">
      <c r="BC37875" s="6"/>
    </row>
    <row r="37876" spans="55:55" hidden="1" x14ac:dyDescent="0.2">
      <c r="BC37876" s="6"/>
    </row>
    <row r="37877" spans="55:55" hidden="1" x14ac:dyDescent="0.2">
      <c r="BC37877" s="6"/>
    </row>
    <row r="37878" spans="55:55" hidden="1" x14ac:dyDescent="0.2">
      <c r="BC37878" s="6"/>
    </row>
    <row r="37879" spans="55:55" hidden="1" x14ac:dyDescent="0.2">
      <c r="BC37879" s="6"/>
    </row>
    <row r="37880" spans="55:55" hidden="1" x14ac:dyDescent="0.2">
      <c r="BC37880" s="6"/>
    </row>
    <row r="37881" spans="55:55" hidden="1" x14ac:dyDescent="0.2">
      <c r="BC37881" s="6"/>
    </row>
    <row r="37882" spans="55:55" hidden="1" x14ac:dyDescent="0.2">
      <c r="BC37882" s="6"/>
    </row>
    <row r="37883" spans="55:55" hidden="1" x14ac:dyDescent="0.2">
      <c r="BC37883" s="6"/>
    </row>
    <row r="37884" spans="55:55" hidden="1" x14ac:dyDescent="0.2">
      <c r="BC37884" s="6"/>
    </row>
    <row r="37885" spans="55:55" hidden="1" x14ac:dyDescent="0.2">
      <c r="BC37885" s="6"/>
    </row>
    <row r="37886" spans="55:55" hidden="1" x14ac:dyDescent="0.2">
      <c r="BC37886" s="6"/>
    </row>
    <row r="37887" spans="55:55" hidden="1" x14ac:dyDescent="0.2">
      <c r="BC37887" s="6"/>
    </row>
    <row r="37888" spans="55:55" hidden="1" x14ac:dyDescent="0.2">
      <c r="BC37888" s="6"/>
    </row>
    <row r="37889" spans="55:55" hidden="1" x14ac:dyDescent="0.2">
      <c r="BC37889" s="6"/>
    </row>
    <row r="37890" spans="55:55" hidden="1" x14ac:dyDescent="0.2">
      <c r="BC37890" s="6"/>
    </row>
    <row r="37891" spans="55:55" hidden="1" x14ac:dyDescent="0.2">
      <c r="BC37891" s="6"/>
    </row>
    <row r="37892" spans="55:55" hidden="1" x14ac:dyDescent="0.2">
      <c r="BC37892" s="6"/>
    </row>
    <row r="37893" spans="55:55" hidden="1" x14ac:dyDescent="0.2">
      <c r="BC37893" s="6"/>
    </row>
    <row r="37894" spans="55:55" hidden="1" x14ac:dyDescent="0.2">
      <c r="BC37894" s="6"/>
    </row>
    <row r="37895" spans="55:55" hidden="1" x14ac:dyDescent="0.2">
      <c r="BC37895" s="6"/>
    </row>
    <row r="37896" spans="55:55" hidden="1" x14ac:dyDescent="0.2">
      <c r="BC37896" s="6"/>
    </row>
    <row r="37897" spans="55:55" hidden="1" x14ac:dyDescent="0.2">
      <c r="BC37897" s="6"/>
    </row>
    <row r="37898" spans="55:55" hidden="1" x14ac:dyDescent="0.2">
      <c r="BC37898" s="6"/>
    </row>
    <row r="37899" spans="55:55" hidden="1" x14ac:dyDescent="0.2">
      <c r="BC37899" s="6"/>
    </row>
    <row r="37900" spans="55:55" hidden="1" x14ac:dyDescent="0.2">
      <c r="BC37900" s="6"/>
    </row>
    <row r="37901" spans="55:55" hidden="1" x14ac:dyDescent="0.2">
      <c r="BC37901" s="6"/>
    </row>
    <row r="37902" spans="55:55" hidden="1" x14ac:dyDescent="0.2">
      <c r="BC37902" s="6"/>
    </row>
    <row r="37903" spans="55:55" hidden="1" x14ac:dyDescent="0.2">
      <c r="BC37903" s="6"/>
    </row>
    <row r="37904" spans="55:55" hidden="1" x14ac:dyDescent="0.2">
      <c r="BC37904" s="6"/>
    </row>
    <row r="37905" spans="55:55" hidden="1" x14ac:dyDescent="0.2">
      <c r="BC37905" s="6"/>
    </row>
    <row r="37906" spans="55:55" hidden="1" x14ac:dyDescent="0.2">
      <c r="BC37906" s="6"/>
    </row>
    <row r="37907" spans="55:55" hidden="1" x14ac:dyDescent="0.2">
      <c r="BC37907" s="6"/>
    </row>
    <row r="37908" spans="55:55" hidden="1" x14ac:dyDescent="0.2">
      <c r="BC37908" s="6"/>
    </row>
    <row r="37909" spans="55:55" hidden="1" x14ac:dyDescent="0.2">
      <c r="BC37909" s="6"/>
    </row>
    <row r="37910" spans="55:55" hidden="1" x14ac:dyDescent="0.2">
      <c r="BC37910" s="6"/>
    </row>
    <row r="37911" spans="55:55" hidden="1" x14ac:dyDescent="0.2">
      <c r="BC37911" s="6"/>
    </row>
    <row r="37912" spans="55:55" hidden="1" x14ac:dyDescent="0.2">
      <c r="BC37912" s="6"/>
    </row>
    <row r="37913" spans="55:55" hidden="1" x14ac:dyDescent="0.2">
      <c r="BC37913" s="6"/>
    </row>
    <row r="37914" spans="55:55" hidden="1" x14ac:dyDescent="0.2">
      <c r="BC37914" s="6"/>
    </row>
    <row r="37915" spans="55:55" hidden="1" x14ac:dyDescent="0.2">
      <c r="BC37915" s="6"/>
    </row>
    <row r="37916" spans="55:55" hidden="1" x14ac:dyDescent="0.2">
      <c r="BC37916" s="6"/>
    </row>
    <row r="37917" spans="55:55" hidden="1" x14ac:dyDescent="0.2">
      <c r="BC37917" s="6"/>
    </row>
    <row r="37918" spans="55:55" hidden="1" x14ac:dyDescent="0.2">
      <c r="BC37918" s="6"/>
    </row>
    <row r="37919" spans="55:55" hidden="1" x14ac:dyDescent="0.2">
      <c r="BC37919" s="6"/>
    </row>
    <row r="37920" spans="55:55" hidden="1" x14ac:dyDescent="0.2">
      <c r="BC37920" s="6"/>
    </row>
    <row r="37921" spans="55:55" hidden="1" x14ac:dyDescent="0.2">
      <c r="BC37921" s="6"/>
    </row>
    <row r="37922" spans="55:55" hidden="1" x14ac:dyDescent="0.2">
      <c r="BC37922" s="6"/>
    </row>
    <row r="37923" spans="55:55" hidden="1" x14ac:dyDescent="0.2">
      <c r="BC37923" s="6"/>
    </row>
    <row r="37924" spans="55:55" hidden="1" x14ac:dyDescent="0.2">
      <c r="BC37924" s="6"/>
    </row>
    <row r="37925" spans="55:55" hidden="1" x14ac:dyDescent="0.2">
      <c r="BC37925" s="6"/>
    </row>
    <row r="37926" spans="55:55" hidden="1" x14ac:dyDescent="0.2">
      <c r="BC37926" s="6"/>
    </row>
    <row r="37927" spans="55:55" hidden="1" x14ac:dyDescent="0.2">
      <c r="BC37927" s="6"/>
    </row>
    <row r="37928" spans="55:55" hidden="1" x14ac:dyDescent="0.2">
      <c r="BC37928" s="6"/>
    </row>
    <row r="37929" spans="55:55" hidden="1" x14ac:dyDescent="0.2">
      <c r="BC37929" s="6"/>
    </row>
    <row r="37930" spans="55:55" hidden="1" x14ac:dyDescent="0.2">
      <c r="BC37930" s="6"/>
    </row>
    <row r="37931" spans="55:55" hidden="1" x14ac:dyDescent="0.2">
      <c r="BC37931" s="6"/>
    </row>
    <row r="37932" spans="55:55" hidden="1" x14ac:dyDescent="0.2">
      <c r="BC37932" s="6"/>
    </row>
    <row r="37933" spans="55:55" hidden="1" x14ac:dyDescent="0.2">
      <c r="BC37933" s="6"/>
    </row>
    <row r="37934" spans="55:55" hidden="1" x14ac:dyDescent="0.2">
      <c r="BC37934" s="6"/>
    </row>
    <row r="37935" spans="55:55" hidden="1" x14ac:dyDescent="0.2">
      <c r="BC37935" s="6"/>
    </row>
    <row r="37936" spans="55:55" hidden="1" x14ac:dyDescent="0.2">
      <c r="BC37936" s="6"/>
    </row>
    <row r="37937" spans="55:55" hidden="1" x14ac:dyDescent="0.2">
      <c r="BC37937" s="6"/>
    </row>
    <row r="37938" spans="55:55" hidden="1" x14ac:dyDescent="0.2">
      <c r="BC37938" s="6"/>
    </row>
    <row r="37939" spans="55:55" hidden="1" x14ac:dyDescent="0.2">
      <c r="BC37939" s="6"/>
    </row>
    <row r="37940" spans="55:55" hidden="1" x14ac:dyDescent="0.2">
      <c r="BC37940" s="6"/>
    </row>
    <row r="37941" spans="55:55" hidden="1" x14ac:dyDescent="0.2">
      <c r="BC37941" s="6"/>
    </row>
    <row r="37942" spans="55:55" hidden="1" x14ac:dyDescent="0.2">
      <c r="BC37942" s="6"/>
    </row>
    <row r="37943" spans="55:55" hidden="1" x14ac:dyDescent="0.2">
      <c r="BC37943" s="6"/>
    </row>
    <row r="37944" spans="55:55" hidden="1" x14ac:dyDescent="0.2">
      <c r="BC37944" s="6"/>
    </row>
    <row r="37945" spans="55:55" hidden="1" x14ac:dyDescent="0.2">
      <c r="BC37945" s="6"/>
    </row>
    <row r="37946" spans="55:55" hidden="1" x14ac:dyDescent="0.2">
      <c r="BC37946" s="6"/>
    </row>
    <row r="37947" spans="55:55" hidden="1" x14ac:dyDescent="0.2">
      <c r="BC37947" s="6"/>
    </row>
    <row r="37948" spans="55:55" hidden="1" x14ac:dyDescent="0.2">
      <c r="BC37948" s="6"/>
    </row>
    <row r="37949" spans="55:55" hidden="1" x14ac:dyDescent="0.2">
      <c r="BC37949" s="6"/>
    </row>
    <row r="37950" spans="55:55" hidden="1" x14ac:dyDescent="0.2">
      <c r="BC37950" s="6"/>
    </row>
    <row r="37951" spans="55:55" hidden="1" x14ac:dyDescent="0.2">
      <c r="BC37951" s="6"/>
    </row>
    <row r="37952" spans="55:55" hidden="1" x14ac:dyDescent="0.2">
      <c r="BC37952" s="6"/>
    </row>
    <row r="37953" spans="55:55" hidden="1" x14ac:dyDescent="0.2">
      <c r="BC37953" s="6"/>
    </row>
    <row r="37954" spans="55:55" hidden="1" x14ac:dyDescent="0.2">
      <c r="BC37954" s="6"/>
    </row>
    <row r="37955" spans="55:55" hidden="1" x14ac:dyDescent="0.2">
      <c r="BC37955" s="6"/>
    </row>
    <row r="37956" spans="55:55" hidden="1" x14ac:dyDescent="0.2">
      <c r="BC37956" s="6"/>
    </row>
    <row r="37957" spans="55:55" hidden="1" x14ac:dyDescent="0.2">
      <c r="BC37957" s="6"/>
    </row>
    <row r="37958" spans="55:55" hidden="1" x14ac:dyDescent="0.2">
      <c r="BC37958" s="6"/>
    </row>
    <row r="37959" spans="55:55" hidden="1" x14ac:dyDescent="0.2">
      <c r="BC37959" s="6"/>
    </row>
    <row r="37960" spans="55:55" hidden="1" x14ac:dyDescent="0.2">
      <c r="BC37960" s="6"/>
    </row>
    <row r="37961" spans="55:55" hidden="1" x14ac:dyDescent="0.2">
      <c r="BC37961" s="6"/>
    </row>
    <row r="37962" spans="55:55" hidden="1" x14ac:dyDescent="0.2">
      <c r="BC37962" s="6"/>
    </row>
    <row r="37963" spans="55:55" hidden="1" x14ac:dyDescent="0.2">
      <c r="BC37963" s="6"/>
    </row>
    <row r="37964" spans="55:55" hidden="1" x14ac:dyDescent="0.2">
      <c r="BC37964" s="6"/>
    </row>
    <row r="37965" spans="55:55" hidden="1" x14ac:dyDescent="0.2">
      <c r="BC37965" s="6"/>
    </row>
    <row r="37966" spans="55:55" hidden="1" x14ac:dyDescent="0.2">
      <c r="BC37966" s="6"/>
    </row>
    <row r="37967" spans="55:55" hidden="1" x14ac:dyDescent="0.2">
      <c r="BC37967" s="6"/>
    </row>
    <row r="37968" spans="55:55" hidden="1" x14ac:dyDescent="0.2">
      <c r="BC37968" s="6"/>
    </row>
    <row r="37969" spans="55:55" hidden="1" x14ac:dyDescent="0.2">
      <c r="BC37969" s="6"/>
    </row>
    <row r="37970" spans="55:55" hidden="1" x14ac:dyDescent="0.2">
      <c r="BC37970" s="6"/>
    </row>
    <row r="37971" spans="55:55" hidden="1" x14ac:dyDescent="0.2">
      <c r="BC37971" s="6"/>
    </row>
    <row r="37972" spans="55:55" hidden="1" x14ac:dyDescent="0.2">
      <c r="BC37972" s="6"/>
    </row>
    <row r="37973" spans="55:55" hidden="1" x14ac:dyDescent="0.2">
      <c r="BC37973" s="6"/>
    </row>
    <row r="37974" spans="55:55" hidden="1" x14ac:dyDescent="0.2">
      <c r="BC37974" s="6"/>
    </row>
    <row r="37975" spans="55:55" hidden="1" x14ac:dyDescent="0.2">
      <c r="BC37975" s="6"/>
    </row>
    <row r="37976" spans="55:55" hidden="1" x14ac:dyDescent="0.2">
      <c r="BC37976" s="6"/>
    </row>
    <row r="37977" spans="55:55" hidden="1" x14ac:dyDescent="0.2">
      <c r="BC37977" s="6"/>
    </row>
    <row r="37978" spans="55:55" hidden="1" x14ac:dyDescent="0.2">
      <c r="BC37978" s="6"/>
    </row>
    <row r="37979" spans="55:55" hidden="1" x14ac:dyDescent="0.2">
      <c r="BC37979" s="6"/>
    </row>
    <row r="37980" spans="55:55" hidden="1" x14ac:dyDescent="0.2">
      <c r="BC37980" s="6"/>
    </row>
    <row r="37981" spans="55:55" hidden="1" x14ac:dyDescent="0.2">
      <c r="BC37981" s="6"/>
    </row>
    <row r="37982" spans="55:55" hidden="1" x14ac:dyDescent="0.2">
      <c r="BC37982" s="6"/>
    </row>
    <row r="37983" spans="55:55" hidden="1" x14ac:dyDescent="0.2">
      <c r="BC37983" s="6"/>
    </row>
    <row r="37984" spans="55:55" hidden="1" x14ac:dyDescent="0.2">
      <c r="BC37984" s="6"/>
    </row>
    <row r="37985" spans="55:55" hidden="1" x14ac:dyDescent="0.2">
      <c r="BC37985" s="6"/>
    </row>
    <row r="37986" spans="55:55" hidden="1" x14ac:dyDescent="0.2">
      <c r="BC37986" s="6"/>
    </row>
    <row r="37987" spans="55:55" hidden="1" x14ac:dyDescent="0.2">
      <c r="BC37987" s="6"/>
    </row>
    <row r="37988" spans="55:55" hidden="1" x14ac:dyDescent="0.2">
      <c r="BC37988" s="6"/>
    </row>
    <row r="37989" spans="55:55" hidden="1" x14ac:dyDescent="0.2">
      <c r="BC37989" s="6"/>
    </row>
    <row r="37990" spans="55:55" hidden="1" x14ac:dyDescent="0.2">
      <c r="BC37990" s="6"/>
    </row>
    <row r="37991" spans="55:55" hidden="1" x14ac:dyDescent="0.2">
      <c r="BC37991" s="6"/>
    </row>
    <row r="37992" spans="55:55" hidden="1" x14ac:dyDescent="0.2">
      <c r="BC37992" s="6"/>
    </row>
    <row r="37993" spans="55:55" hidden="1" x14ac:dyDescent="0.2">
      <c r="BC37993" s="6"/>
    </row>
    <row r="37994" spans="55:55" hidden="1" x14ac:dyDescent="0.2">
      <c r="BC37994" s="6"/>
    </row>
    <row r="37995" spans="55:55" hidden="1" x14ac:dyDescent="0.2">
      <c r="BC37995" s="6"/>
    </row>
    <row r="37996" spans="55:55" hidden="1" x14ac:dyDescent="0.2">
      <c r="BC37996" s="6"/>
    </row>
    <row r="37997" spans="55:55" hidden="1" x14ac:dyDescent="0.2">
      <c r="BC37997" s="6"/>
    </row>
    <row r="37998" spans="55:55" hidden="1" x14ac:dyDescent="0.2">
      <c r="BC37998" s="6"/>
    </row>
    <row r="37999" spans="55:55" hidden="1" x14ac:dyDescent="0.2">
      <c r="BC37999" s="6"/>
    </row>
    <row r="38000" spans="55:55" hidden="1" x14ac:dyDescent="0.2">
      <c r="BC38000" s="6"/>
    </row>
    <row r="38001" spans="55:55" hidden="1" x14ac:dyDescent="0.2">
      <c r="BC38001" s="6"/>
    </row>
    <row r="38002" spans="55:55" hidden="1" x14ac:dyDescent="0.2">
      <c r="BC38002" s="6"/>
    </row>
    <row r="38003" spans="55:55" hidden="1" x14ac:dyDescent="0.2">
      <c r="BC38003" s="6"/>
    </row>
    <row r="38004" spans="55:55" hidden="1" x14ac:dyDescent="0.2">
      <c r="BC38004" s="6"/>
    </row>
    <row r="38005" spans="55:55" hidden="1" x14ac:dyDescent="0.2">
      <c r="BC38005" s="6"/>
    </row>
    <row r="38006" spans="55:55" hidden="1" x14ac:dyDescent="0.2">
      <c r="BC38006" s="6"/>
    </row>
    <row r="38007" spans="55:55" hidden="1" x14ac:dyDescent="0.2">
      <c r="BC38007" s="6"/>
    </row>
    <row r="38008" spans="55:55" hidden="1" x14ac:dyDescent="0.2">
      <c r="BC38008" s="6"/>
    </row>
    <row r="38009" spans="55:55" hidden="1" x14ac:dyDescent="0.2">
      <c r="BC38009" s="6"/>
    </row>
    <row r="38010" spans="55:55" hidden="1" x14ac:dyDescent="0.2">
      <c r="BC38010" s="6"/>
    </row>
    <row r="38011" spans="55:55" hidden="1" x14ac:dyDescent="0.2">
      <c r="BC38011" s="6"/>
    </row>
    <row r="38012" spans="55:55" hidden="1" x14ac:dyDescent="0.2">
      <c r="BC38012" s="6"/>
    </row>
    <row r="38013" spans="55:55" hidden="1" x14ac:dyDescent="0.2">
      <c r="BC38013" s="6"/>
    </row>
    <row r="38014" spans="55:55" hidden="1" x14ac:dyDescent="0.2">
      <c r="BC38014" s="6"/>
    </row>
    <row r="38015" spans="55:55" hidden="1" x14ac:dyDescent="0.2">
      <c r="BC38015" s="6"/>
    </row>
    <row r="38016" spans="55:55" hidden="1" x14ac:dyDescent="0.2">
      <c r="BC38016" s="6"/>
    </row>
    <row r="38017" spans="55:55" hidden="1" x14ac:dyDescent="0.2">
      <c r="BC38017" s="6"/>
    </row>
    <row r="38018" spans="55:55" hidden="1" x14ac:dyDescent="0.2">
      <c r="BC38018" s="6"/>
    </row>
    <row r="38019" spans="55:55" hidden="1" x14ac:dyDescent="0.2">
      <c r="BC38019" s="6"/>
    </row>
    <row r="38020" spans="55:55" hidden="1" x14ac:dyDescent="0.2">
      <c r="BC38020" s="6"/>
    </row>
    <row r="38021" spans="55:55" hidden="1" x14ac:dyDescent="0.2">
      <c r="BC38021" s="6"/>
    </row>
    <row r="38022" spans="55:55" hidden="1" x14ac:dyDescent="0.2">
      <c r="BC38022" s="6"/>
    </row>
    <row r="38023" spans="55:55" hidden="1" x14ac:dyDescent="0.2">
      <c r="BC38023" s="6"/>
    </row>
    <row r="38024" spans="55:55" hidden="1" x14ac:dyDescent="0.2">
      <c r="BC38024" s="6"/>
    </row>
    <row r="38025" spans="55:55" hidden="1" x14ac:dyDescent="0.2">
      <c r="BC38025" s="6"/>
    </row>
    <row r="38026" spans="55:55" hidden="1" x14ac:dyDescent="0.2">
      <c r="BC38026" s="6"/>
    </row>
    <row r="38027" spans="55:55" hidden="1" x14ac:dyDescent="0.2">
      <c r="BC38027" s="6"/>
    </row>
    <row r="38028" spans="55:55" hidden="1" x14ac:dyDescent="0.2">
      <c r="BC38028" s="6"/>
    </row>
    <row r="38029" spans="55:55" hidden="1" x14ac:dyDescent="0.2">
      <c r="BC38029" s="6"/>
    </row>
    <row r="38030" spans="55:55" hidden="1" x14ac:dyDescent="0.2">
      <c r="BC38030" s="6"/>
    </row>
    <row r="38031" spans="55:55" hidden="1" x14ac:dyDescent="0.2">
      <c r="BC38031" s="6"/>
    </row>
    <row r="38032" spans="55:55" hidden="1" x14ac:dyDescent="0.2">
      <c r="BC38032" s="6"/>
    </row>
    <row r="38033" spans="55:55" hidden="1" x14ac:dyDescent="0.2">
      <c r="BC38033" s="6"/>
    </row>
    <row r="38034" spans="55:55" hidden="1" x14ac:dyDescent="0.2">
      <c r="BC38034" s="6"/>
    </row>
    <row r="38035" spans="55:55" hidden="1" x14ac:dyDescent="0.2">
      <c r="BC38035" s="6"/>
    </row>
    <row r="38036" spans="55:55" hidden="1" x14ac:dyDescent="0.2">
      <c r="BC38036" s="6"/>
    </row>
    <row r="38037" spans="55:55" hidden="1" x14ac:dyDescent="0.2">
      <c r="BC38037" s="6"/>
    </row>
    <row r="38038" spans="55:55" hidden="1" x14ac:dyDescent="0.2">
      <c r="BC38038" s="6"/>
    </row>
    <row r="38039" spans="55:55" hidden="1" x14ac:dyDescent="0.2">
      <c r="BC38039" s="6"/>
    </row>
    <row r="38040" spans="55:55" hidden="1" x14ac:dyDescent="0.2">
      <c r="BC38040" s="6"/>
    </row>
    <row r="38041" spans="55:55" hidden="1" x14ac:dyDescent="0.2">
      <c r="BC38041" s="6"/>
    </row>
    <row r="38042" spans="55:55" hidden="1" x14ac:dyDescent="0.2">
      <c r="BC38042" s="6"/>
    </row>
    <row r="38043" spans="55:55" hidden="1" x14ac:dyDescent="0.2">
      <c r="BC38043" s="6"/>
    </row>
    <row r="38044" spans="55:55" hidden="1" x14ac:dyDescent="0.2">
      <c r="BC38044" s="6"/>
    </row>
    <row r="38045" spans="55:55" hidden="1" x14ac:dyDescent="0.2">
      <c r="BC38045" s="6"/>
    </row>
    <row r="38046" spans="55:55" hidden="1" x14ac:dyDescent="0.2">
      <c r="BC38046" s="6"/>
    </row>
    <row r="38047" spans="55:55" hidden="1" x14ac:dyDescent="0.2">
      <c r="BC38047" s="6"/>
    </row>
    <row r="38048" spans="55:55" hidden="1" x14ac:dyDescent="0.2">
      <c r="BC38048" s="6"/>
    </row>
    <row r="38049" spans="55:55" hidden="1" x14ac:dyDescent="0.2">
      <c r="BC38049" s="6"/>
    </row>
    <row r="38050" spans="55:55" hidden="1" x14ac:dyDescent="0.2">
      <c r="BC38050" s="6"/>
    </row>
    <row r="38051" spans="55:55" hidden="1" x14ac:dyDescent="0.2">
      <c r="BC38051" s="6"/>
    </row>
    <row r="38052" spans="55:55" hidden="1" x14ac:dyDescent="0.2">
      <c r="BC38052" s="6"/>
    </row>
    <row r="38053" spans="55:55" hidden="1" x14ac:dyDescent="0.2">
      <c r="BC38053" s="6"/>
    </row>
    <row r="38054" spans="55:55" hidden="1" x14ac:dyDescent="0.2">
      <c r="BC38054" s="6"/>
    </row>
    <row r="38055" spans="55:55" hidden="1" x14ac:dyDescent="0.2">
      <c r="BC38055" s="6"/>
    </row>
    <row r="38056" spans="55:55" hidden="1" x14ac:dyDescent="0.2">
      <c r="BC38056" s="6"/>
    </row>
    <row r="38057" spans="55:55" hidden="1" x14ac:dyDescent="0.2">
      <c r="BC38057" s="6"/>
    </row>
    <row r="38058" spans="55:55" hidden="1" x14ac:dyDescent="0.2">
      <c r="BC38058" s="6"/>
    </row>
    <row r="38059" spans="55:55" hidden="1" x14ac:dyDescent="0.2">
      <c r="BC38059" s="6"/>
    </row>
    <row r="38060" spans="55:55" hidden="1" x14ac:dyDescent="0.2">
      <c r="BC38060" s="6"/>
    </row>
    <row r="38061" spans="55:55" hidden="1" x14ac:dyDescent="0.2">
      <c r="BC38061" s="6"/>
    </row>
    <row r="38062" spans="55:55" hidden="1" x14ac:dyDescent="0.2">
      <c r="BC38062" s="6"/>
    </row>
    <row r="38063" spans="55:55" hidden="1" x14ac:dyDescent="0.2">
      <c r="BC38063" s="6"/>
    </row>
    <row r="38064" spans="55:55" hidden="1" x14ac:dyDescent="0.2">
      <c r="BC38064" s="6"/>
    </row>
    <row r="38065" spans="55:55" hidden="1" x14ac:dyDescent="0.2">
      <c r="BC38065" s="6"/>
    </row>
    <row r="38066" spans="55:55" hidden="1" x14ac:dyDescent="0.2">
      <c r="BC38066" s="6"/>
    </row>
    <row r="38067" spans="55:55" hidden="1" x14ac:dyDescent="0.2">
      <c r="BC38067" s="6"/>
    </row>
    <row r="38068" spans="55:55" hidden="1" x14ac:dyDescent="0.2">
      <c r="BC38068" s="6"/>
    </row>
    <row r="38069" spans="55:55" hidden="1" x14ac:dyDescent="0.2">
      <c r="BC38069" s="6"/>
    </row>
    <row r="38070" spans="55:55" hidden="1" x14ac:dyDescent="0.2">
      <c r="BC38070" s="6"/>
    </row>
    <row r="38071" spans="55:55" hidden="1" x14ac:dyDescent="0.2">
      <c r="BC38071" s="6"/>
    </row>
    <row r="38072" spans="55:55" hidden="1" x14ac:dyDescent="0.2">
      <c r="BC38072" s="6"/>
    </row>
    <row r="38073" spans="55:55" hidden="1" x14ac:dyDescent="0.2">
      <c r="BC38073" s="6"/>
    </row>
    <row r="38074" spans="55:55" hidden="1" x14ac:dyDescent="0.2">
      <c r="BC38074" s="6"/>
    </row>
    <row r="38075" spans="55:55" hidden="1" x14ac:dyDescent="0.2">
      <c r="BC38075" s="6"/>
    </row>
    <row r="38076" spans="55:55" hidden="1" x14ac:dyDescent="0.2">
      <c r="BC38076" s="6"/>
    </row>
    <row r="38077" spans="55:55" hidden="1" x14ac:dyDescent="0.2">
      <c r="BC38077" s="6"/>
    </row>
    <row r="38078" spans="55:55" hidden="1" x14ac:dyDescent="0.2">
      <c r="BC38078" s="6"/>
    </row>
    <row r="38079" spans="55:55" hidden="1" x14ac:dyDescent="0.2">
      <c r="BC38079" s="6"/>
    </row>
    <row r="38080" spans="55:55" hidden="1" x14ac:dyDescent="0.2">
      <c r="BC38080" s="6"/>
    </row>
    <row r="38081" spans="55:55" hidden="1" x14ac:dyDescent="0.2">
      <c r="BC38081" s="6"/>
    </row>
    <row r="38082" spans="55:55" hidden="1" x14ac:dyDescent="0.2">
      <c r="BC38082" s="6"/>
    </row>
    <row r="38083" spans="55:55" hidden="1" x14ac:dyDescent="0.2">
      <c r="BC38083" s="6"/>
    </row>
    <row r="38084" spans="55:55" hidden="1" x14ac:dyDescent="0.2">
      <c r="BC38084" s="6"/>
    </row>
    <row r="38085" spans="55:55" hidden="1" x14ac:dyDescent="0.2">
      <c r="BC38085" s="6"/>
    </row>
    <row r="38086" spans="55:55" hidden="1" x14ac:dyDescent="0.2">
      <c r="BC38086" s="6"/>
    </row>
    <row r="38087" spans="55:55" hidden="1" x14ac:dyDescent="0.2">
      <c r="BC38087" s="6"/>
    </row>
    <row r="38088" spans="55:55" hidden="1" x14ac:dyDescent="0.2">
      <c r="BC38088" s="6"/>
    </row>
    <row r="38089" spans="55:55" hidden="1" x14ac:dyDescent="0.2">
      <c r="BC38089" s="6"/>
    </row>
    <row r="38090" spans="55:55" hidden="1" x14ac:dyDescent="0.2">
      <c r="BC38090" s="6"/>
    </row>
    <row r="38091" spans="55:55" hidden="1" x14ac:dyDescent="0.2">
      <c r="BC38091" s="6"/>
    </row>
    <row r="38092" spans="55:55" hidden="1" x14ac:dyDescent="0.2">
      <c r="BC38092" s="6"/>
    </row>
    <row r="38093" spans="55:55" hidden="1" x14ac:dyDescent="0.2">
      <c r="BC38093" s="6"/>
    </row>
    <row r="38094" spans="55:55" hidden="1" x14ac:dyDescent="0.2">
      <c r="BC38094" s="6"/>
    </row>
    <row r="38095" spans="55:55" hidden="1" x14ac:dyDescent="0.2">
      <c r="BC38095" s="6"/>
    </row>
    <row r="38096" spans="55:55" hidden="1" x14ac:dyDescent="0.2">
      <c r="BC38096" s="6"/>
    </row>
    <row r="38097" spans="55:55" hidden="1" x14ac:dyDescent="0.2">
      <c r="BC38097" s="6"/>
    </row>
    <row r="38098" spans="55:55" hidden="1" x14ac:dyDescent="0.2">
      <c r="BC38098" s="6"/>
    </row>
    <row r="38099" spans="55:55" hidden="1" x14ac:dyDescent="0.2">
      <c r="BC38099" s="6"/>
    </row>
    <row r="38100" spans="55:55" hidden="1" x14ac:dyDescent="0.2">
      <c r="BC38100" s="6"/>
    </row>
    <row r="38101" spans="55:55" hidden="1" x14ac:dyDescent="0.2">
      <c r="BC38101" s="6"/>
    </row>
    <row r="38102" spans="55:55" hidden="1" x14ac:dyDescent="0.2">
      <c r="BC38102" s="6"/>
    </row>
    <row r="38103" spans="55:55" hidden="1" x14ac:dyDescent="0.2">
      <c r="BC38103" s="6"/>
    </row>
    <row r="38104" spans="55:55" hidden="1" x14ac:dyDescent="0.2">
      <c r="BC38104" s="6"/>
    </row>
    <row r="38105" spans="55:55" hidden="1" x14ac:dyDescent="0.2">
      <c r="BC38105" s="6"/>
    </row>
    <row r="38106" spans="55:55" hidden="1" x14ac:dyDescent="0.2">
      <c r="BC38106" s="6"/>
    </row>
    <row r="38107" spans="55:55" hidden="1" x14ac:dyDescent="0.2">
      <c r="BC38107" s="6"/>
    </row>
    <row r="38108" spans="55:55" hidden="1" x14ac:dyDescent="0.2">
      <c r="BC38108" s="6"/>
    </row>
    <row r="38109" spans="55:55" hidden="1" x14ac:dyDescent="0.2">
      <c r="BC38109" s="6"/>
    </row>
    <row r="38110" spans="55:55" hidden="1" x14ac:dyDescent="0.2">
      <c r="BC38110" s="6"/>
    </row>
    <row r="38111" spans="55:55" hidden="1" x14ac:dyDescent="0.2">
      <c r="BC38111" s="6"/>
    </row>
    <row r="38112" spans="55:55" hidden="1" x14ac:dyDescent="0.2">
      <c r="BC38112" s="6"/>
    </row>
    <row r="38113" spans="55:55" hidden="1" x14ac:dyDescent="0.2">
      <c r="BC38113" s="6"/>
    </row>
    <row r="38114" spans="55:55" hidden="1" x14ac:dyDescent="0.2">
      <c r="BC38114" s="6"/>
    </row>
    <row r="38115" spans="55:55" hidden="1" x14ac:dyDescent="0.2">
      <c r="BC38115" s="6"/>
    </row>
    <row r="38116" spans="55:55" hidden="1" x14ac:dyDescent="0.2">
      <c r="BC38116" s="6"/>
    </row>
    <row r="38117" spans="55:55" hidden="1" x14ac:dyDescent="0.2">
      <c r="BC38117" s="6"/>
    </row>
    <row r="38118" spans="55:55" hidden="1" x14ac:dyDescent="0.2">
      <c r="BC38118" s="6"/>
    </row>
    <row r="38119" spans="55:55" hidden="1" x14ac:dyDescent="0.2">
      <c r="BC38119" s="6"/>
    </row>
    <row r="38120" spans="55:55" hidden="1" x14ac:dyDescent="0.2">
      <c r="BC38120" s="6"/>
    </row>
    <row r="38121" spans="55:55" hidden="1" x14ac:dyDescent="0.2">
      <c r="BC38121" s="6"/>
    </row>
    <row r="38122" spans="55:55" hidden="1" x14ac:dyDescent="0.2">
      <c r="BC38122" s="6"/>
    </row>
    <row r="38123" spans="55:55" hidden="1" x14ac:dyDescent="0.2">
      <c r="BC38123" s="6"/>
    </row>
    <row r="38124" spans="55:55" hidden="1" x14ac:dyDescent="0.2">
      <c r="BC38124" s="6"/>
    </row>
    <row r="38125" spans="55:55" hidden="1" x14ac:dyDescent="0.2">
      <c r="BC38125" s="6"/>
    </row>
    <row r="38126" spans="55:55" hidden="1" x14ac:dyDescent="0.2">
      <c r="BC38126" s="6"/>
    </row>
    <row r="38127" spans="55:55" hidden="1" x14ac:dyDescent="0.2">
      <c r="BC38127" s="6"/>
    </row>
    <row r="38128" spans="55:55" hidden="1" x14ac:dyDescent="0.2">
      <c r="BC38128" s="6"/>
    </row>
    <row r="38129" spans="55:55" hidden="1" x14ac:dyDescent="0.2">
      <c r="BC38129" s="6"/>
    </row>
    <row r="38130" spans="55:55" hidden="1" x14ac:dyDescent="0.2">
      <c r="BC38130" s="6"/>
    </row>
    <row r="38131" spans="55:55" hidden="1" x14ac:dyDescent="0.2">
      <c r="BC38131" s="6"/>
    </row>
    <row r="38132" spans="55:55" hidden="1" x14ac:dyDescent="0.2">
      <c r="BC38132" s="6"/>
    </row>
    <row r="38133" spans="55:55" hidden="1" x14ac:dyDescent="0.2">
      <c r="BC38133" s="6"/>
    </row>
    <row r="38134" spans="55:55" hidden="1" x14ac:dyDescent="0.2">
      <c r="BC38134" s="6"/>
    </row>
    <row r="38135" spans="55:55" hidden="1" x14ac:dyDescent="0.2">
      <c r="BC38135" s="6"/>
    </row>
    <row r="38136" spans="55:55" hidden="1" x14ac:dyDescent="0.2">
      <c r="BC38136" s="6"/>
    </row>
    <row r="38137" spans="55:55" hidden="1" x14ac:dyDescent="0.2">
      <c r="BC38137" s="6"/>
    </row>
    <row r="38138" spans="55:55" hidden="1" x14ac:dyDescent="0.2">
      <c r="BC38138" s="6"/>
    </row>
    <row r="38139" spans="55:55" hidden="1" x14ac:dyDescent="0.2">
      <c r="BC38139" s="6"/>
    </row>
    <row r="38140" spans="55:55" hidden="1" x14ac:dyDescent="0.2">
      <c r="BC38140" s="6"/>
    </row>
    <row r="38141" spans="55:55" hidden="1" x14ac:dyDescent="0.2">
      <c r="BC38141" s="6"/>
    </row>
    <row r="38142" spans="55:55" hidden="1" x14ac:dyDescent="0.2">
      <c r="BC38142" s="6"/>
    </row>
    <row r="38143" spans="55:55" hidden="1" x14ac:dyDescent="0.2">
      <c r="BC38143" s="6"/>
    </row>
    <row r="38144" spans="55:55" hidden="1" x14ac:dyDescent="0.2">
      <c r="BC38144" s="6"/>
    </row>
    <row r="38145" spans="55:55" hidden="1" x14ac:dyDescent="0.2">
      <c r="BC38145" s="6"/>
    </row>
    <row r="38146" spans="55:55" hidden="1" x14ac:dyDescent="0.2">
      <c r="BC38146" s="6"/>
    </row>
    <row r="38147" spans="55:55" hidden="1" x14ac:dyDescent="0.2">
      <c r="BC38147" s="6"/>
    </row>
    <row r="38148" spans="55:55" hidden="1" x14ac:dyDescent="0.2">
      <c r="BC38148" s="6"/>
    </row>
    <row r="38149" spans="55:55" hidden="1" x14ac:dyDescent="0.2">
      <c r="BC38149" s="6"/>
    </row>
    <row r="38150" spans="55:55" hidden="1" x14ac:dyDescent="0.2">
      <c r="BC38150" s="6"/>
    </row>
    <row r="38151" spans="55:55" hidden="1" x14ac:dyDescent="0.2">
      <c r="BC38151" s="6"/>
    </row>
    <row r="38152" spans="55:55" hidden="1" x14ac:dyDescent="0.2">
      <c r="BC38152" s="6"/>
    </row>
    <row r="38153" spans="55:55" hidden="1" x14ac:dyDescent="0.2">
      <c r="BC38153" s="6"/>
    </row>
    <row r="38154" spans="55:55" hidden="1" x14ac:dyDescent="0.2">
      <c r="BC38154" s="6"/>
    </row>
    <row r="38155" spans="55:55" hidden="1" x14ac:dyDescent="0.2">
      <c r="BC38155" s="6"/>
    </row>
    <row r="38156" spans="55:55" hidden="1" x14ac:dyDescent="0.2">
      <c r="BC38156" s="6"/>
    </row>
    <row r="38157" spans="55:55" hidden="1" x14ac:dyDescent="0.2">
      <c r="BC38157" s="6"/>
    </row>
    <row r="38158" spans="55:55" hidden="1" x14ac:dyDescent="0.2">
      <c r="BC38158" s="6"/>
    </row>
    <row r="38159" spans="55:55" hidden="1" x14ac:dyDescent="0.2">
      <c r="BC38159" s="6"/>
    </row>
    <row r="38160" spans="55:55" hidden="1" x14ac:dyDescent="0.2">
      <c r="BC38160" s="6"/>
    </row>
    <row r="38161" spans="55:55" hidden="1" x14ac:dyDescent="0.2">
      <c r="BC38161" s="6"/>
    </row>
    <row r="38162" spans="55:55" hidden="1" x14ac:dyDescent="0.2">
      <c r="BC38162" s="6"/>
    </row>
    <row r="38163" spans="55:55" hidden="1" x14ac:dyDescent="0.2">
      <c r="BC38163" s="6"/>
    </row>
    <row r="38164" spans="55:55" hidden="1" x14ac:dyDescent="0.2">
      <c r="BC38164" s="6"/>
    </row>
    <row r="38165" spans="55:55" hidden="1" x14ac:dyDescent="0.2">
      <c r="BC38165" s="6"/>
    </row>
    <row r="38166" spans="55:55" hidden="1" x14ac:dyDescent="0.2">
      <c r="BC38166" s="6"/>
    </row>
    <row r="38167" spans="55:55" hidden="1" x14ac:dyDescent="0.2">
      <c r="BC38167" s="6"/>
    </row>
    <row r="38168" spans="55:55" hidden="1" x14ac:dyDescent="0.2">
      <c r="BC38168" s="6"/>
    </row>
    <row r="38169" spans="55:55" hidden="1" x14ac:dyDescent="0.2">
      <c r="BC38169" s="6"/>
    </row>
    <row r="38170" spans="55:55" hidden="1" x14ac:dyDescent="0.2">
      <c r="BC38170" s="6"/>
    </row>
    <row r="38171" spans="55:55" hidden="1" x14ac:dyDescent="0.2">
      <c r="BC38171" s="6"/>
    </row>
    <row r="38172" spans="55:55" hidden="1" x14ac:dyDescent="0.2">
      <c r="BC38172" s="6"/>
    </row>
    <row r="38173" spans="55:55" hidden="1" x14ac:dyDescent="0.2">
      <c r="BC38173" s="6"/>
    </row>
    <row r="38174" spans="55:55" hidden="1" x14ac:dyDescent="0.2">
      <c r="BC38174" s="6"/>
    </row>
    <row r="38175" spans="55:55" hidden="1" x14ac:dyDescent="0.2">
      <c r="BC38175" s="6"/>
    </row>
    <row r="38176" spans="55:55" hidden="1" x14ac:dyDescent="0.2">
      <c r="BC38176" s="6"/>
    </row>
    <row r="38177" spans="55:55" hidden="1" x14ac:dyDescent="0.2">
      <c r="BC38177" s="6"/>
    </row>
    <row r="38178" spans="55:55" hidden="1" x14ac:dyDescent="0.2">
      <c r="BC38178" s="6"/>
    </row>
    <row r="38179" spans="55:55" hidden="1" x14ac:dyDescent="0.2">
      <c r="BC38179" s="6"/>
    </row>
    <row r="38180" spans="55:55" hidden="1" x14ac:dyDescent="0.2">
      <c r="BC38180" s="6"/>
    </row>
    <row r="38181" spans="55:55" hidden="1" x14ac:dyDescent="0.2">
      <c r="BC38181" s="6"/>
    </row>
    <row r="38182" spans="55:55" hidden="1" x14ac:dyDescent="0.2">
      <c r="BC38182" s="6"/>
    </row>
    <row r="38183" spans="55:55" hidden="1" x14ac:dyDescent="0.2">
      <c r="BC38183" s="6"/>
    </row>
    <row r="38184" spans="55:55" hidden="1" x14ac:dyDescent="0.2">
      <c r="BC38184" s="6"/>
    </row>
    <row r="38185" spans="55:55" hidden="1" x14ac:dyDescent="0.2">
      <c r="BC38185" s="6"/>
    </row>
    <row r="38186" spans="55:55" hidden="1" x14ac:dyDescent="0.2">
      <c r="BC38186" s="6"/>
    </row>
    <row r="38187" spans="55:55" hidden="1" x14ac:dyDescent="0.2">
      <c r="BC38187" s="6"/>
    </row>
    <row r="38188" spans="55:55" hidden="1" x14ac:dyDescent="0.2">
      <c r="BC38188" s="6"/>
    </row>
    <row r="38189" spans="55:55" hidden="1" x14ac:dyDescent="0.2">
      <c r="BC38189" s="6"/>
    </row>
    <row r="38190" spans="55:55" hidden="1" x14ac:dyDescent="0.2">
      <c r="BC38190" s="6"/>
    </row>
    <row r="38191" spans="55:55" hidden="1" x14ac:dyDescent="0.2">
      <c r="BC38191" s="6"/>
    </row>
    <row r="38192" spans="55:55" hidden="1" x14ac:dyDescent="0.2">
      <c r="BC38192" s="6"/>
    </row>
    <row r="38193" spans="55:55" hidden="1" x14ac:dyDescent="0.2">
      <c r="BC38193" s="6"/>
    </row>
    <row r="38194" spans="55:55" hidden="1" x14ac:dyDescent="0.2">
      <c r="BC38194" s="6"/>
    </row>
    <row r="38195" spans="55:55" hidden="1" x14ac:dyDescent="0.2">
      <c r="BC38195" s="6"/>
    </row>
    <row r="38196" spans="55:55" hidden="1" x14ac:dyDescent="0.2">
      <c r="BC38196" s="6"/>
    </row>
    <row r="38197" spans="55:55" hidden="1" x14ac:dyDescent="0.2">
      <c r="BC38197" s="6"/>
    </row>
    <row r="38198" spans="55:55" hidden="1" x14ac:dyDescent="0.2">
      <c r="BC38198" s="6"/>
    </row>
    <row r="38199" spans="55:55" hidden="1" x14ac:dyDescent="0.2">
      <c r="BC38199" s="6"/>
    </row>
    <row r="38200" spans="55:55" hidden="1" x14ac:dyDescent="0.2">
      <c r="BC38200" s="6"/>
    </row>
    <row r="38201" spans="55:55" hidden="1" x14ac:dyDescent="0.2">
      <c r="BC38201" s="6"/>
    </row>
    <row r="38202" spans="55:55" hidden="1" x14ac:dyDescent="0.2">
      <c r="BC38202" s="6"/>
    </row>
    <row r="38203" spans="55:55" hidden="1" x14ac:dyDescent="0.2">
      <c r="BC38203" s="6"/>
    </row>
    <row r="38204" spans="55:55" hidden="1" x14ac:dyDescent="0.2">
      <c r="BC38204" s="6"/>
    </row>
    <row r="38205" spans="55:55" hidden="1" x14ac:dyDescent="0.2">
      <c r="BC38205" s="6"/>
    </row>
    <row r="38206" spans="55:55" hidden="1" x14ac:dyDescent="0.2">
      <c r="BC38206" s="6"/>
    </row>
    <row r="38207" spans="55:55" hidden="1" x14ac:dyDescent="0.2">
      <c r="BC38207" s="6"/>
    </row>
    <row r="38208" spans="55:55" hidden="1" x14ac:dyDescent="0.2">
      <c r="BC38208" s="6"/>
    </row>
    <row r="38209" spans="55:55" hidden="1" x14ac:dyDescent="0.2">
      <c r="BC38209" s="6"/>
    </row>
    <row r="38210" spans="55:55" hidden="1" x14ac:dyDescent="0.2">
      <c r="BC38210" s="6"/>
    </row>
    <row r="38211" spans="55:55" hidden="1" x14ac:dyDescent="0.2">
      <c r="BC38211" s="6"/>
    </row>
    <row r="38212" spans="55:55" hidden="1" x14ac:dyDescent="0.2">
      <c r="BC38212" s="6"/>
    </row>
    <row r="38213" spans="55:55" hidden="1" x14ac:dyDescent="0.2">
      <c r="BC38213" s="6"/>
    </row>
    <row r="38214" spans="55:55" hidden="1" x14ac:dyDescent="0.2">
      <c r="BC38214" s="6"/>
    </row>
    <row r="38215" spans="55:55" hidden="1" x14ac:dyDescent="0.2">
      <c r="BC38215" s="6"/>
    </row>
    <row r="38216" spans="55:55" hidden="1" x14ac:dyDescent="0.2">
      <c r="BC38216" s="6"/>
    </row>
    <row r="38217" spans="55:55" hidden="1" x14ac:dyDescent="0.2">
      <c r="BC38217" s="6"/>
    </row>
    <row r="38218" spans="55:55" hidden="1" x14ac:dyDescent="0.2">
      <c r="BC38218" s="6"/>
    </row>
    <row r="38219" spans="55:55" hidden="1" x14ac:dyDescent="0.2">
      <c r="BC38219" s="6"/>
    </row>
    <row r="38220" spans="55:55" hidden="1" x14ac:dyDescent="0.2">
      <c r="BC38220" s="6"/>
    </row>
    <row r="38221" spans="55:55" hidden="1" x14ac:dyDescent="0.2">
      <c r="BC38221" s="6"/>
    </row>
    <row r="38222" spans="55:55" hidden="1" x14ac:dyDescent="0.2">
      <c r="BC38222" s="6"/>
    </row>
    <row r="38223" spans="55:55" hidden="1" x14ac:dyDescent="0.2">
      <c r="BC38223" s="6"/>
    </row>
    <row r="38224" spans="55:55" hidden="1" x14ac:dyDescent="0.2">
      <c r="BC38224" s="6"/>
    </row>
    <row r="38225" spans="55:55" hidden="1" x14ac:dyDescent="0.2">
      <c r="BC38225" s="6"/>
    </row>
    <row r="38226" spans="55:55" hidden="1" x14ac:dyDescent="0.2">
      <c r="BC38226" s="6"/>
    </row>
    <row r="38227" spans="55:55" hidden="1" x14ac:dyDescent="0.2">
      <c r="BC38227" s="6"/>
    </row>
    <row r="38228" spans="55:55" hidden="1" x14ac:dyDescent="0.2">
      <c r="BC38228" s="6"/>
    </row>
    <row r="38229" spans="55:55" hidden="1" x14ac:dyDescent="0.2">
      <c r="BC38229" s="6"/>
    </row>
    <row r="38230" spans="55:55" hidden="1" x14ac:dyDescent="0.2">
      <c r="BC38230" s="6"/>
    </row>
    <row r="38231" spans="55:55" hidden="1" x14ac:dyDescent="0.2">
      <c r="BC38231" s="6"/>
    </row>
    <row r="38232" spans="55:55" hidden="1" x14ac:dyDescent="0.2">
      <c r="BC38232" s="6"/>
    </row>
    <row r="38233" spans="55:55" hidden="1" x14ac:dyDescent="0.2">
      <c r="BC38233" s="6"/>
    </row>
    <row r="38234" spans="55:55" hidden="1" x14ac:dyDescent="0.2">
      <c r="BC38234" s="6"/>
    </row>
    <row r="38235" spans="55:55" hidden="1" x14ac:dyDescent="0.2">
      <c r="BC38235" s="6"/>
    </row>
    <row r="38236" spans="55:55" hidden="1" x14ac:dyDescent="0.2">
      <c r="BC38236" s="6"/>
    </row>
    <row r="38237" spans="55:55" hidden="1" x14ac:dyDescent="0.2">
      <c r="BC38237" s="6"/>
    </row>
    <row r="38238" spans="55:55" hidden="1" x14ac:dyDescent="0.2">
      <c r="BC38238" s="6"/>
    </row>
    <row r="38239" spans="55:55" hidden="1" x14ac:dyDescent="0.2">
      <c r="BC38239" s="6"/>
    </row>
    <row r="38240" spans="55:55" hidden="1" x14ac:dyDescent="0.2">
      <c r="BC38240" s="6"/>
    </row>
    <row r="38241" spans="55:55" hidden="1" x14ac:dyDescent="0.2">
      <c r="BC38241" s="6"/>
    </row>
    <row r="38242" spans="55:55" hidden="1" x14ac:dyDescent="0.2">
      <c r="BC38242" s="6"/>
    </row>
    <row r="38243" spans="55:55" hidden="1" x14ac:dyDescent="0.2">
      <c r="BC38243" s="6"/>
    </row>
    <row r="38244" spans="55:55" hidden="1" x14ac:dyDescent="0.2">
      <c r="BC38244" s="6"/>
    </row>
    <row r="38245" spans="55:55" hidden="1" x14ac:dyDescent="0.2">
      <c r="BC38245" s="6"/>
    </row>
    <row r="38246" spans="55:55" hidden="1" x14ac:dyDescent="0.2">
      <c r="BC38246" s="6"/>
    </row>
    <row r="38247" spans="55:55" hidden="1" x14ac:dyDescent="0.2">
      <c r="BC38247" s="6"/>
    </row>
    <row r="38248" spans="55:55" hidden="1" x14ac:dyDescent="0.2">
      <c r="BC38248" s="6"/>
    </row>
    <row r="38249" spans="55:55" hidden="1" x14ac:dyDescent="0.2">
      <c r="BC38249" s="6"/>
    </row>
    <row r="38250" spans="55:55" hidden="1" x14ac:dyDescent="0.2">
      <c r="BC38250" s="6"/>
    </row>
    <row r="38251" spans="55:55" hidden="1" x14ac:dyDescent="0.2">
      <c r="BC38251" s="6"/>
    </row>
    <row r="38252" spans="55:55" hidden="1" x14ac:dyDescent="0.2">
      <c r="BC38252" s="6"/>
    </row>
    <row r="38253" spans="55:55" hidden="1" x14ac:dyDescent="0.2">
      <c r="BC38253" s="6"/>
    </row>
    <row r="38254" spans="55:55" hidden="1" x14ac:dyDescent="0.2">
      <c r="BC38254" s="6"/>
    </row>
    <row r="38255" spans="55:55" hidden="1" x14ac:dyDescent="0.2">
      <c r="BC38255" s="6"/>
    </row>
    <row r="38256" spans="55:55" hidden="1" x14ac:dyDescent="0.2">
      <c r="BC38256" s="6"/>
    </row>
    <row r="38257" spans="55:55" hidden="1" x14ac:dyDescent="0.2">
      <c r="BC38257" s="6"/>
    </row>
    <row r="38258" spans="55:55" hidden="1" x14ac:dyDescent="0.2">
      <c r="BC38258" s="6"/>
    </row>
    <row r="38259" spans="55:55" hidden="1" x14ac:dyDescent="0.2">
      <c r="BC38259" s="6"/>
    </row>
    <row r="38260" spans="55:55" hidden="1" x14ac:dyDescent="0.2">
      <c r="BC38260" s="6"/>
    </row>
    <row r="38261" spans="55:55" hidden="1" x14ac:dyDescent="0.2">
      <c r="BC38261" s="6"/>
    </row>
    <row r="38262" spans="55:55" hidden="1" x14ac:dyDescent="0.2">
      <c r="BC38262" s="6"/>
    </row>
    <row r="38263" spans="55:55" hidden="1" x14ac:dyDescent="0.2">
      <c r="BC38263" s="6"/>
    </row>
    <row r="38264" spans="55:55" hidden="1" x14ac:dyDescent="0.2">
      <c r="BC38264" s="6"/>
    </row>
    <row r="38265" spans="55:55" hidden="1" x14ac:dyDescent="0.2">
      <c r="BC38265" s="6"/>
    </row>
    <row r="38266" spans="55:55" hidden="1" x14ac:dyDescent="0.2">
      <c r="BC38266" s="6"/>
    </row>
    <row r="38267" spans="55:55" hidden="1" x14ac:dyDescent="0.2">
      <c r="BC38267" s="6"/>
    </row>
    <row r="38268" spans="55:55" hidden="1" x14ac:dyDescent="0.2">
      <c r="BC38268" s="6"/>
    </row>
    <row r="38269" spans="55:55" hidden="1" x14ac:dyDescent="0.2">
      <c r="BC38269" s="6"/>
    </row>
    <row r="38270" spans="55:55" hidden="1" x14ac:dyDescent="0.2">
      <c r="BC38270" s="6"/>
    </row>
    <row r="38271" spans="55:55" hidden="1" x14ac:dyDescent="0.2">
      <c r="BC38271" s="6"/>
    </row>
    <row r="38272" spans="55:55" hidden="1" x14ac:dyDescent="0.2">
      <c r="BC38272" s="6"/>
    </row>
    <row r="38273" spans="55:55" hidden="1" x14ac:dyDescent="0.2">
      <c r="BC38273" s="6"/>
    </row>
    <row r="38274" spans="55:55" hidden="1" x14ac:dyDescent="0.2">
      <c r="BC38274" s="6"/>
    </row>
    <row r="38275" spans="55:55" hidden="1" x14ac:dyDescent="0.2">
      <c r="BC38275" s="6"/>
    </row>
    <row r="38276" spans="55:55" hidden="1" x14ac:dyDescent="0.2">
      <c r="BC38276" s="6"/>
    </row>
    <row r="38277" spans="55:55" hidden="1" x14ac:dyDescent="0.2">
      <c r="BC38277" s="6"/>
    </row>
    <row r="38278" spans="55:55" hidden="1" x14ac:dyDescent="0.2">
      <c r="BC38278" s="6"/>
    </row>
    <row r="38279" spans="55:55" hidden="1" x14ac:dyDescent="0.2">
      <c r="BC38279" s="6"/>
    </row>
    <row r="38280" spans="55:55" hidden="1" x14ac:dyDescent="0.2">
      <c r="BC38280" s="6"/>
    </row>
    <row r="38281" spans="55:55" hidden="1" x14ac:dyDescent="0.2">
      <c r="BC38281" s="6"/>
    </row>
    <row r="38282" spans="55:55" hidden="1" x14ac:dyDescent="0.2">
      <c r="BC38282" s="6"/>
    </row>
    <row r="38283" spans="55:55" hidden="1" x14ac:dyDescent="0.2">
      <c r="BC38283" s="6"/>
    </row>
    <row r="38284" spans="55:55" hidden="1" x14ac:dyDescent="0.2">
      <c r="BC38284" s="6"/>
    </row>
    <row r="38285" spans="55:55" hidden="1" x14ac:dyDescent="0.2">
      <c r="BC38285" s="6"/>
    </row>
    <row r="38286" spans="55:55" hidden="1" x14ac:dyDescent="0.2">
      <c r="BC38286" s="6"/>
    </row>
    <row r="38287" spans="55:55" hidden="1" x14ac:dyDescent="0.2">
      <c r="BC38287" s="6"/>
    </row>
    <row r="38288" spans="55:55" hidden="1" x14ac:dyDescent="0.2">
      <c r="BC38288" s="6"/>
    </row>
    <row r="38289" spans="55:55" hidden="1" x14ac:dyDescent="0.2">
      <c r="BC38289" s="6"/>
    </row>
    <row r="38290" spans="55:55" hidden="1" x14ac:dyDescent="0.2">
      <c r="BC38290" s="6"/>
    </row>
    <row r="38291" spans="55:55" hidden="1" x14ac:dyDescent="0.2">
      <c r="BC38291" s="6"/>
    </row>
    <row r="38292" spans="55:55" hidden="1" x14ac:dyDescent="0.2">
      <c r="BC38292" s="6"/>
    </row>
    <row r="38293" spans="55:55" hidden="1" x14ac:dyDescent="0.2">
      <c r="BC38293" s="6"/>
    </row>
    <row r="38294" spans="55:55" hidden="1" x14ac:dyDescent="0.2">
      <c r="BC38294" s="6"/>
    </row>
    <row r="38295" spans="55:55" hidden="1" x14ac:dyDescent="0.2">
      <c r="BC38295" s="6"/>
    </row>
    <row r="38296" spans="55:55" hidden="1" x14ac:dyDescent="0.2">
      <c r="BC38296" s="6"/>
    </row>
    <row r="38297" spans="55:55" hidden="1" x14ac:dyDescent="0.2">
      <c r="BC38297" s="6"/>
    </row>
    <row r="38298" spans="55:55" hidden="1" x14ac:dyDescent="0.2">
      <c r="BC38298" s="6"/>
    </row>
    <row r="38299" spans="55:55" hidden="1" x14ac:dyDescent="0.2">
      <c r="BC38299" s="6"/>
    </row>
    <row r="38300" spans="55:55" hidden="1" x14ac:dyDescent="0.2">
      <c r="BC38300" s="6"/>
    </row>
    <row r="38301" spans="55:55" hidden="1" x14ac:dyDescent="0.2">
      <c r="BC38301" s="6"/>
    </row>
    <row r="38302" spans="55:55" hidden="1" x14ac:dyDescent="0.2">
      <c r="BC38302" s="6"/>
    </row>
    <row r="38303" spans="55:55" hidden="1" x14ac:dyDescent="0.2">
      <c r="BC38303" s="6"/>
    </row>
    <row r="38304" spans="55:55" hidden="1" x14ac:dyDescent="0.2">
      <c r="BC38304" s="6"/>
    </row>
    <row r="38305" spans="55:55" hidden="1" x14ac:dyDescent="0.2">
      <c r="BC38305" s="6"/>
    </row>
    <row r="38306" spans="55:55" hidden="1" x14ac:dyDescent="0.2">
      <c r="BC38306" s="6"/>
    </row>
    <row r="38307" spans="55:55" hidden="1" x14ac:dyDescent="0.2">
      <c r="BC38307" s="6"/>
    </row>
    <row r="38308" spans="55:55" hidden="1" x14ac:dyDescent="0.2">
      <c r="BC38308" s="6"/>
    </row>
    <row r="38309" spans="55:55" hidden="1" x14ac:dyDescent="0.2">
      <c r="BC38309" s="6"/>
    </row>
    <row r="38310" spans="55:55" hidden="1" x14ac:dyDescent="0.2">
      <c r="BC38310" s="6"/>
    </row>
    <row r="38311" spans="55:55" hidden="1" x14ac:dyDescent="0.2">
      <c r="BC38311" s="6"/>
    </row>
    <row r="38312" spans="55:55" hidden="1" x14ac:dyDescent="0.2">
      <c r="BC38312" s="6"/>
    </row>
    <row r="38313" spans="55:55" hidden="1" x14ac:dyDescent="0.2">
      <c r="BC38313" s="6"/>
    </row>
    <row r="38314" spans="55:55" hidden="1" x14ac:dyDescent="0.2">
      <c r="BC38314" s="6"/>
    </row>
    <row r="38315" spans="55:55" hidden="1" x14ac:dyDescent="0.2">
      <c r="BC38315" s="6"/>
    </row>
    <row r="38316" spans="55:55" hidden="1" x14ac:dyDescent="0.2">
      <c r="BC38316" s="6"/>
    </row>
    <row r="38317" spans="55:55" hidden="1" x14ac:dyDescent="0.2">
      <c r="BC38317" s="6"/>
    </row>
    <row r="38318" spans="55:55" hidden="1" x14ac:dyDescent="0.2">
      <c r="BC38318" s="6"/>
    </row>
    <row r="38319" spans="55:55" hidden="1" x14ac:dyDescent="0.2">
      <c r="BC38319" s="6"/>
    </row>
    <row r="38320" spans="55:55" hidden="1" x14ac:dyDescent="0.2">
      <c r="BC38320" s="6"/>
    </row>
    <row r="38321" spans="55:55" hidden="1" x14ac:dyDescent="0.2">
      <c r="BC38321" s="6"/>
    </row>
    <row r="38322" spans="55:55" hidden="1" x14ac:dyDescent="0.2">
      <c r="BC38322" s="6"/>
    </row>
    <row r="38323" spans="55:55" hidden="1" x14ac:dyDescent="0.2">
      <c r="BC38323" s="6"/>
    </row>
    <row r="38324" spans="55:55" hidden="1" x14ac:dyDescent="0.2">
      <c r="BC38324" s="6"/>
    </row>
    <row r="38325" spans="55:55" hidden="1" x14ac:dyDescent="0.2">
      <c r="BC38325" s="6"/>
    </row>
    <row r="38326" spans="55:55" hidden="1" x14ac:dyDescent="0.2">
      <c r="BC38326" s="6"/>
    </row>
    <row r="38327" spans="55:55" hidden="1" x14ac:dyDescent="0.2">
      <c r="BC38327" s="6"/>
    </row>
    <row r="38328" spans="55:55" hidden="1" x14ac:dyDescent="0.2">
      <c r="BC38328" s="6"/>
    </row>
    <row r="38329" spans="55:55" hidden="1" x14ac:dyDescent="0.2">
      <c r="BC38329" s="6"/>
    </row>
    <row r="38330" spans="55:55" hidden="1" x14ac:dyDescent="0.2">
      <c r="BC38330" s="6"/>
    </row>
    <row r="38331" spans="55:55" hidden="1" x14ac:dyDescent="0.2">
      <c r="BC38331" s="6"/>
    </row>
    <row r="38332" spans="55:55" hidden="1" x14ac:dyDescent="0.2">
      <c r="BC38332" s="6"/>
    </row>
    <row r="38333" spans="55:55" hidden="1" x14ac:dyDescent="0.2">
      <c r="BC38333" s="6"/>
    </row>
    <row r="38334" spans="55:55" hidden="1" x14ac:dyDescent="0.2">
      <c r="BC38334" s="6"/>
    </row>
    <row r="38335" spans="55:55" hidden="1" x14ac:dyDescent="0.2">
      <c r="BC38335" s="6"/>
    </row>
    <row r="38336" spans="55:55" hidden="1" x14ac:dyDescent="0.2">
      <c r="BC38336" s="6"/>
    </row>
    <row r="38337" spans="55:55" hidden="1" x14ac:dyDescent="0.2">
      <c r="BC38337" s="6"/>
    </row>
    <row r="38338" spans="55:55" hidden="1" x14ac:dyDescent="0.2">
      <c r="BC38338" s="6"/>
    </row>
    <row r="38339" spans="55:55" hidden="1" x14ac:dyDescent="0.2">
      <c r="BC38339" s="6"/>
    </row>
    <row r="38340" spans="55:55" hidden="1" x14ac:dyDescent="0.2">
      <c r="BC38340" s="6"/>
    </row>
    <row r="38341" spans="55:55" hidden="1" x14ac:dyDescent="0.2">
      <c r="BC38341" s="6"/>
    </row>
    <row r="38342" spans="55:55" hidden="1" x14ac:dyDescent="0.2">
      <c r="BC38342" s="6"/>
    </row>
    <row r="38343" spans="55:55" hidden="1" x14ac:dyDescent="0.2">
      <c r="BC38343" s="6"/>
    </row>
    <row r="38344" spans="55:55" hidden="1" x14ac:dyDescent="0.2">
      <c r="BC38344" s="6"/>
    </row>
    <row r="38345" spans="55:55" hidden="1" x14ac:dyDescent="0.2">
      <c r="BC38345" s="6"/>
    </row>
    <row r="38346" spans="55:55" hidden="1" x14ac:dyDescent="0.2">
      <c r="BC38346" s="6"/>
    </row>
    <row r="38347" spans="55:55" hidden="1" x14ac:dyDescent="0.2">
      <c r="BC38347" s="6"/>
    </row>
    <row r="38348" spans="55:55" hidden="1" x14ac:dyDescent="0.2">
      <c r="BC38348" s="6"/>
    </row>
    <row r="38349" spans="55:55" hidden="1" x14ac:dyDescent="0.2">
      <c r="BC38349" s="6"/>
    </row>
    <row r="38350" spans="55:55" hidden="1" x14ac:dyDescent="0.2">
      <c r="BC38350" s="6"/>
    </row>
    <row r="38351" spans="55:55" hidden="1" x14ac:dyDescent="0.2">
      <c r="BC38351" s="6"/>
    </row>
    <row r="38352" spans="55:55" hidden="1" x14ac:dyDescent="0.2">
      <c r="BC38352" s="6"/>
    </row>
    <row r="38353" spans="55:55" hidden="1" x14ac:dyDescent="0.2">
      <c r="BC38353" s="6"/>
    </row>
    <row r="38354" spans="55:55" hidden="1" x14ac:dyDescent="0.2">
      <c r="BC38354" s="6"/>
    </row>
    <row r="38355" spans="55:55" hidden="1" x14ac:dyDescent="0.2">
      <c r="BC38355" s="6"/>
    </row>
    <row r="38356" spans="55:55" hidden="1" x14ac:dyDescent="0.2">
      <c r="BC38356" s="6"/>
    </row>
    <row r="38357" spans="55:55" hidden="1" x14ac:dyDescent="0.2">
      <c r="BC38357" s="6"/>
    </row>
    <row r="38358" spans="55:55" hidden="1" x14ac:dyDescent="0.2">
      <c r="BC38358" s="6"/>
    </row>
    <row r="38359" spans="55:55" hidden="1" x14ac:dyDescent="0.2">
      <c r="BC38359" s="6"/>
    </row>
    <row r="38360" spans="55:55" hidden="1" x14ac:dyDescent="0.2">
      <c r="BC38360" s="6"/>
    </row>
    <row r="38361" spans="55:55" hidden="1" x14ac:dyDescent="0.2">
      <c r="BC38361" s="6"/>
    </row>
    <row r="38362" spans="55:55" hidden="1" x14ac:dyDescent="0.2">
      <c r="BC38362" s="6"/>
    </row>
    <row r="38363" spans="55:55" hidden="1" x14ac:dyDescent="0.2">
      <c r="BC38363" s="6"/>
    </row>
    <row r="38364" spans="55:55" hidden="1" x14ac:dyDescent="0.2">
      <c r="BC38364" s="6"/>
    </row>
    <row r="38365" spans="55:55" hidden="1" x14ac:dyDescent="0.2">
      <c r="BC38365" s="6"/>
    </row>
    <row r="38366" spans="55:55" hidden="1" x14ac:dyDescent="0.2">
      <c r="BC38366" s="6"/>
    </row>
    <row r="38367" spans="55:55" hidden="1" x14ac:dyDescent="0.2">
      <c r="BC38367" s="6"/>
    </row>
    <row r="38368" spans="55:55" hidden="1" x14ac:dyDescent="0.2">
      <c r="BC38368" s="6"/>
    </row>
    <row r="38369" spans="55:55" hidden="1" x14ac:dyDescent="0.2">
      <c r="BC38369" s="6"/>
    </row>
    <row r="38370" spans="55:55" hidden="1" x14ac:dyDescent="0.2">
      <c r="BC38370" s="6"/>
    </row>
    <row r="38371" spans="55:55" hidden="1" x14ac:dyDescent="0.2">
      <c r="BC38371" s="6"/>
    </row>
    <row r="38372" spans="55:55" hidden="1" x14ac:dyDescent="0.2">
      <c r="BC38372" s="6"/>
    </row>
    <row r="38373" spans="55:55" hidden="1" x14ac:dyDescent="0.2">
      <c r="BC38373" s="6"/>
    </row>
    <row r="38374" spans="55:55" hidden="1" x14ac:dyDescent="0.2">
      <c r="BC38374" s="6"/>
    </row>
    <row r="38375" spans="55:55" hidden="1" x14ac:dyDescent="0.2">
      <c r="BC38375" s="6"/>
    </row>
    <row r="38376" spans="55:55" hidden="1" x14ac:dyDescent="0.2">
      <c r="BC38376" s="6"/>
    </row>
    <row r="38377" spans="55:55" hidden="1" x14ac:dyDescent="0.2">
      <c r="BC38377" s="6"/>
    </row>
    <row r="38378" spans="55:55" hidden="1" x14ac:dyDescent="0.2">
      <c r="BC38378" s="6"/>
    </row>
    <row r="38379" spans="55:55" hidden="1" x14ac:dyDescent="0.2">
      <c r="BC38379" s="6"/>
    </row>
    <row r="38380" spans="55:55" hidden="1" x14ac:dyDescent="0.2">
      <c r="BC38380" s="6"/>
    </row>
    <row r="38381" spans="55:55" hidden="1" x14ac:dyDescent="0.2">
      <c r="BC38381" s="6"/>
    </row>
    <row r="38382" spans="55:55" hidden="1" x14ac:dyDescent="0.2">
      <c r="BC38382" s="6"/>
    </row>
    <row r="38383" spans="55:55" hidden="1" x14ac:dyDescent="0.2">
      <c r="BC38383" s="6"/>
    </row>
    <row r="38384" spans="55:55" hidden="1" x14ac:dyDescent="0.2">
      <c r="BC38384" s="6"/>
    </row>
    <row r="38385" spans="55:55" hidden="1" x14ac:dyDescent="0.2">
      <c r="BC38385" s="6"/>
    </row>
    <row r="38386" spans="55:55" hidden="1" x14ac:dyDescent="0.2">
      <c r="BC38386" s="6"/>
    </row>
    <row r="38387" spans="55:55" hidden="1" x14ac:dyDescent="0.2">
      <c r="BC38387" s="6"/>
    </row>
    <row r="38388" spans="55:55" hidden="1" x14ac:dyDescent="0.2">
      <c r="BC38388" s="6"/>
    </row>
    <row r="38389" spans="55:55" hidden="1" x14ac:dyDescent="0.2">
      <c r="BC38389" s="6"/>
    </row>
    <row r="38390" spans="55:55" hidden="1" x14ac:dyDescent="0.2">
      <c r="BC38390" s="6"/>
    </row>
    <row r="38391" spans="55:55" hidden="1" x14ac:dyDescent="0.2">
      <c r="BC38391" s="6"/>
    </row>
    <row r="38392" spans="55:55" hidden="1" x14ac:dyDescent="0.2">
      <c r="BC38392" s="6"/>
    </row>
    <row r="38393" spans="55:55" hidden="1" x14ac:dyDescent="0.2">
      <c r="BC38393" s="6"/>
    </row>
    <row r="38394" spans="55:55" hidden="1" x14ac:dyDescent="0.2">
      <c r="BC38394" s="6"/>
    </row>
    <row r="38395" spans="55:55" hidden="1" x14ac:dyDescent="0.2">
      <c r="BC38395" s="6"/>
    </row>
    <row r="38396" spans="55:55" hidden="1" x14ac:dyDescent="0.2">
      <c r="BC38396" s="6"/>
    </row>
    <row r="38397" spans="55:55" hidden="1" x14ac:dyDescent="0.2">
      <c r="BC38397" s="6"/>
    </row>
    <row r="38398" spans="55:55" hidden="1" x14ac:dyDescent="0.2">
      <c r="BC38398" s="6"/>
    </row>
    <row r="38399" spans="55:55" hidden="1" x14ac:dyDescent="0.2">
      <c r="BC38399" s="6"/>
    </row>
    <row r="38400" spans="55:55" hidden="1" x14ac:dyDescent="0.2">
      <c r="BC38400" s="6"/>
    </row>
    <row r="38401" spans="55:55" hidden="1" x14ac:dyDescent="0.2">
      <c r="BC38401" s="6"/>
    </row>
    <row r="38402" spans="55:55" hidden="1" x14ac:dyDescent="0.2">
      <c r="BC38402" s="6"/>
    </row>
    <row r="38403" spans="55:55" hidden="1" x14ac:dyDescent="0.2">
      <c r="BC38403" s="6"/>
    </row>
    <row r="38404" spans="55:55" hidden="1" x14ac:dyDescent="0.2">
      <c r="BC38404" s="6"/>
    </row>
    <row r="38405" spans="55:55" hidden="1" x14ac:dyDescent="0.2">
      <c r="BC38405" s="6"/>
    </row>
    <row r="38406" spans="55:55" hidden="1" x14ac:dyDescent="0.2">
      <c r="BC38406" s="6"/>
    </row>
    <row r="38407" spans="55:55" hidden="1" x14ac:dyDescent="0.2">
      <c r="BC38407" s="6"/>
    </row>
    <row r="38408" spans="55:55" hidden="1" x14ac:dyDescent="0.2">
      <c r="BC38408" s="6"/>
    </row>
    <row r="38409" spans="55:55" hidden="1" x14ac:dyDescent="0.2">
      <c r="BC38409" s="6"/>
    </row>
    <row r="38410" spans="55:55" hidden="1" x14ac:dyDescent="0.2">
      <c r="BC38410" s="6"/>
    </row>
    <row r="38411" spans="55:55" hidden="1" x14ac:dyDescent="0.2">
      <c r="BC38411" s="6"/>
    </row>
    <row r="38412" spans="55:55" hidden="1" x14ac:dyDescent="0.2">
      <c r="BC38412" s="6"/>
    </row>
    <row r="38413" spans="55:55" hidden="1" x14ac:dyDescent="0.2">
      <c r="BC38413" s="6"/>
    </row>
    <row r="38414" spans="55:55" hidden="1" x14ac:dyDescent="0.2">
      <c r="BC38414" s="6"/>
    </row>
    <row r="38415" spans="55:55" hidden="1" x14ac:dyDescent="0.2">
      <c r="BC38415" s="6"/>
    </row>
    <row r="38416" spans="55:55" hidden="1" x14ac:dyDescent="0.2">
      <c r="BC38416" s="6"/>
    </row>
    <row r="38417" spans="55:55" hidden="1" x14ac:dyDescent="0.2">
      <c r="BC38417" s="6"/>
    </row>
    <row r="38418" spans="55:55" hidden="1" x14ac:dyDescent="0.2">
      <c r="BC38418" s="6"/>
    </row>
    <row r="38419" spans="55:55" hidden="1" x14ac:dyDescent="0.2">
      <c r="BC38419" s="6"/>
    </row>
    <row r="38420" spans="55:55" hidden="1" x14ac:dyDescent="0.2">
      <c r="BC38420" s="6"/>
    </row>
    <row r="38421" spans="55:55" hidden="1" x14ac:dyDescent="0.2">
      <c r="BC38421" s="6"/>
    </row>
    <row r="38422" spans="55:55" hidden="1" x14ac:dyDescent="0.2">
      <c r="BC38422" s="6"/>
    </row>
    <row r="38423" spans="55:55" hidden="1" x14ac:dyDescent="0.2">
      <c r="BC38423" s="6"/>
    </row>
    <row r="38424" spans="55:55" hidden="1" x14ac:dyDescent="0.2">
      <c r="BC38424" s="6"/>
    </row>
    <row r="38425" spans="55:55" hidden="1" x14ac:dyDescent="0.2">
      <c r="BC38425" s="6"/>
    </row>
    <row r="38426" spans="55:55" hidden="1" x14ac:dyDescent="0.2">
      <c r="BC38426" s="6"/>
    </row>
    <row r="38427" spans="55:55" hidden="1" x14ac:dyDescent="0.2">
      <c r="BC38427" s="6"/>
    </row>
    <row r="38428" spans="55:55" hidden="1" x14ac:dyDescent="0.2">
      <c r="BC38428" s="6"/>
    </row>
    <row r="38429" spans="55:55" hidden="1" x14ac:dyDescent="0.2">
      <c r="BC38429" s="6"/>
    </row>
    <row r="38430" spans="55:55" hidden="1" x14ac:dyDescent="0.2">
      <c r="BC38430" s="6"/>
    </row>
    <row r="38431" spans="55:55" hidden="1" x14ac:dyDescent="0.2">
      <c r="BC38431" s="6"/>
    </row>
    <row r="38432" spans="55:55" hidden="1" x14ac:dyDescent="0.2">
      <c r="BC38432" s="6"/>
    </row>
    <row r="38433" spans="55:55" hidden="1" x14ac:dyDescent="0.2">
      <c r="BC38433" s="6"/>
    </row>
    <row r="38434" spans="55:55" hidden="1" x14ac:dyDescent="0.2">
      <c r="BC38434" s="6"/>
    </row>
    <row r="38435" spans="55:55" hidden="1" x14ac:dyDescent="0.2">
      <c r="BC38435" s="6"/>
    </row>
    <row r="38436" spans="55:55" hidden="1" x14ac:dyDescent="0.2">
      <c r="BC38436" s="6"/>
    </row>
    <row r="38437" spans="55:55" hidden="1" x14ac:dyDescent="0.2">
      <c r="BC38437" s="6"/>
    </row>
    <row r="38438" spans="55:55" hidden="1" x14ac:dyDescent="0.2">
      <c r="BC38438" s="6"/>
    </row>
    <row r="38439" spans="55:55" hidden="1" x14ac:dyDescent="0.2">
      <c r="BC38439" s="6"/>
    </row>
    <row r="38440" spans="55:55" hidden="1" x14ac:dyDescent="0.2">
      <c r="BC38440" s="6"/>
    </row>
    <row r="38441" spans="55:55" hidden="1" x14ac:dyDescent="0.2">
      <c r="BC38441" s="6"/>
    </row>
    <row r="38442" spans="55:55" hidden="1" x14ac:dyDescent="0.2">
      <c r="BC38442" s="6"/>
    </row>
    <row r="38443" spans="55:55" hidden="1" x14ac:dyDescent="0.2">
      <c r="BC38443" s="6"/>
    </row>
    <row r="38444" spans="55:55" hidden="1" x14ac:dyDescent="0.2">
      <c r="BC38444" s="6"/>
    </row>
    <row r="38445" spans="55:55" hidden="1" x14ac:dyDescent="0.2">
      <c r="BC38445" s="6"/>
    </row>
    <row r="38446" spans="55:55" hidden="1" x14ac:dyDescent="0.2">
      <c r="BC38446" s="6"/>
    </row>
    <row r="38447" spans="55:55" hidden="1" x14ac:dyDescent="0.2">
      <c r="BC38447" s="6"/>
    </row>
    <row r="38448" spans="55:55" hidden="1" x14ac:dyDescent="0.2">
      <c r="BC38448" s="6"/>
    </row>
    <row r="38449" spans="55:55" hidden="1" x14ac:dyDescent="0.2">
      <c r="BC38449" s="6"/>
    </row>
    <row r="38450" spans="55:55" hidden="1" x14ac:dyDescent="0.2">
      <c r="BC38450" s="6"/>
    </row>
    <row r="38451" spans="55:55" hidden="1" x14ac:dyDescent="0.2">
      <c r="BC38451" s="6"/>
    </row>
    <row r="38452" spans="55:55" hidden="1" x14ac:dyDescent="0.2">
      <c r="BC38452" s="6"/>
    </row>
    <row r="38453" spans="55:55" hidden="1" x14ac:dyDescent="0.2">
      <c r="BC38453" s="6"/>
    </row>
    <row r="38454" spans="55:55" hidden="1" x14ac:dyDescent="0.2">
      <c r="BC38454" s="6"/>
    </row>
    <row r="38455" spans="55:55" hidden="1" x14ac:dyDescent="0.2">
      <c r="BC38455" s="6"/>
    </row>
    <row r="38456" spans="55:55" hidden="1" x14ac:dyDescent="0.2">
      <c r="BC38456" s="6"/>
    </row>
    <row r="38457" spans="55:55" hidden="1" x14ac:dyDescent="0.2">
      <c r="BC38457" s="6"/>
    </row>
    <row r="38458" spans="55:55" hidden="1" x14ac:dyDescent="0.2">
      <c r="BC38458" s="6"/>
    </row>
    <row r="38459" spans="55:55" hidden="1" x14ac:dyDescent="0.2">
      <c r="BC38459" s="6"/>
    </row>
    <row r="38460" spans="55:55" hidden="1" x14ac:dyDescent="0.2">
      <c r="BC38460" s="6"/>
    </row>
    <row r="38461" spans="55:55" hidden="1" x14ac:dyDescent="0.2">
      <c r="BC38461" s="6"/>
    </row>
    <row r="38462" spans="55:55" hidden="1" x14ac:dyDescent="0.2">
      <c r="BC38462" s="6"/>
    </row>
    <row r="38463" spans="55:55" hidden="1" x14ac:dyDescent="0.2">
      <c r="BC38463" s="6"/>
    </row>
    <row r="38464" spans="55:55" hidden="1" x14ac:dyDescent="0.2">
      <c r="BC38464" s="6"/>
    </row>
    <row r="38465" spans="55:55" hidden="1" x14ac:dyDescent="0.2">
      <c r="BC38465" s="6"/>
    </row>
    <row r="38466" spans="55:55" hidden="1" x14ac:dyDescent="0.2">
      <c r="BC38466" s="6"/>
    </row>
    <row r="38467" spans="55:55" hidden="1" x14ac:dyDescent="0.2">
      <c r="BC38467" s="6"/>
    </row>
    <row r="38468" spans="55:55" hidden="1" x14ac:dyDescent="0.2">
      <c r="BC38468" s="6"/>
    </row>
    <row r="38469" spans="55:55" hidden="1" x14ac:dyDescent="0.2">
      <c r="BC38469" s="6"/>
    </row>
    <row r="38470" spans="55:55" hidden="1" x14ac:dyDescent="0.2">
      <c r="BC38470" s="6"/>
    </row>
    <row r="38471" spans="55:55" hidden="1" x14ac:dyDescent="0.2">
      <c r="BC38471" s="6"/>
    </row>
    <row r="38472" spans="55:55" hidden="1" x14ac:dyDescent="0.2">
      <c r="BC38472" s="6"/>
    </row>
    <row r="38473" spans="55:55" hidden="1" x14ac:dyDescent="0.2">
      <c r="BC38473" s="6"/>
    </row>
    <row r="38474" spans="55:55" hidden="1" x14ac:dyDescent="0.2">
      <c r="BC38474" s="6"/>
    </row>
    <row r="38475" spans="55:55" hidden="1" x14ac:dyDescent="0.2">
      <c r="BC38475" s="6"/>
    </row>
    <row r="38476" spans="55:55" hidden="1" x14ac:dyDescent="0.2">
      <c r="BC38476" s="6"/>
    </row>
    <row r="38477" spans="55:55" hidden="1" x14ac:dyDescent="0.2">
      <c r="BC38477" s="6"/>
    </row>
    <row r="38478" spans="55:55" hidden="1" x14ac:dyDescent="0.2">
      <c r="BC38478" s="6"/>
    </row>
    <row r="38479" spans="55:55" hidden="1" x14ac:dyDescent="0.2">
      <c r="BC38479" s="6"/>
    </row>
    <row r="38480" spans="55:55" hidden="1" x14ac:dyDescent="0.2">
      <c r="BC38480" s="6"/>
    </row>
    <row r="38481" spans="55:55" hidden="1" x14ac:dyDescent="0.2">
      <c r="BC38481" s="6"/>
    </row>
    <row r="38482" spans="55:55" hidden="1" x14ac:dyDescent="0.2">
      <c r="BC38482" s="6"/>
    </row>
    <row r="38483" spans="55:55" hidden="1" x14ac:dyDescent="0.2">
      <c r="BC38483" s="6"/>
    </row>
    <row r="38484" spans="55:55" hidden="1" x14ac:dyDescent="0.2">
      <c r="BC38484" s="6"/>
    </row>
    <row r="38485" spans="55:55" hidden="1" x14ac:dyDescent="0.2">
      <c r="BC38485" s="6"/>
    </row>
    <row r="38486" spans="55:55" hidden="1" x14ac:dyDescent="0.2">
      <c r="BC38486" s="6"/>
    </row>
    <row r="38487" spans="55:55" hidden="1" x14ac:dyDescent="0.2">
      <c r="BC38487" s="6"/>
    </row>
    <row r="38488" spans="55:55" hidden="1" x14ac:dyDescent="0.2">
      <c r="BC38488" s="6"/>
    </row>
    <row r="38489" spans="55:55" hidden="1" x14ac:dyDescent="0.2">
      <c r="BC38489" s="6"/>
    </row>
    <row r="38490" spans="55:55" hidden="1" x14ac:dyDescent="0.2">
      <c r="BC38490" s="6"/>
    </row>
    <row r="38491" spans="55:55" hidden="1" x14ac:dyDescent="0.2">
      <c r="BC38491" s="6"/>
    </row>
    <row r="38492" spans="55:55" hidden="1" x14ac:dyDescent="0.2">
      <c r="BC38492" s="6"/>
    </row>
    <row r="38493" spans="55:55" hidden="1" x14ac:dyDescent="0.2">
      <c r="BC38493" s="6"/>
    </row>
    <row r="38494" spans="55:55" hidden="1" x14ac:dyDescent="0.2">
      <c r="BC38494" s="6"/>
    </row>
    <row r="38495" spans="55:55" hidden="1" x14ac:dyDescent="0.2">
      <c r="BC38495" s="6"/>
    </row>
    <row r="38496" spans="55:55" hidden="1" x14ac:dyDescent="0.2">
      <c r="BC38496" s="6"/>
    </row>
    <row r="38497" spans="55:55" hidden="1" x14ac:dyDescent="0.2">
      <c r="BC38497" s="6"/>
    </row>
    <row r="38498" spans="55:55" hidden="1" x14ac:dyDescent="0.2">
      <c r="BC38498" s="6"/>
    </row>
    <row r="38499" spans="55:55" hidden="1" x14ac:dyDescent="0.2">
      <c r="BC38499" s="6"/>
    </row>
    <row r="38500" spans="55:55" hidden="1" x14ac:dyDescent="0.2">
      <c r="BC38500" s="6"/>
    </row>
    <row r="38501" spans="55:55" hidden="1" x14ac:dyDescent="0.2">
      <c r="BC38501" s="6"/>
    </row>
    <row r="38502" spans="55:55" hidden="1" x14ac:dyDescent="0.2">
      <c r="BC38502" s="6"/>
    </row>
    <row r="38503" spans="55:55" hidden="1" x14ac:dyDescent="0.2">
      <c r="BC38503" s="6"/>
    </row>
    <row r="38504" spans="55:55" hidden="1" x14ac:dyDescent="0.2">
      <c r="BC38504" s="6"/>
    </row>
    <row r="38505" spans="55:55" hidden="1" x14ac:dyDescent="0.2">
      <c r="BC38505" s="6"/>
    </row>
    <row r="38506" spans="55:55" hidden="1" x14ac:dyDescent="0.2">
      <c r="BC38506" s="6"/>
    </row>
    <row r="38507" spans="55:55" hidden="1" x14ac:dyDescent="0.2">
      <c r="BC38507" s="6"/>
    </row>
    <row r="38508" spans="55:55" hidden="1" x14ac:dyDescent="0.2">
      <c r="BC38508" s="6"/>
    </row>
    <row r="38509" spans="55:55" hidden="1" x14ac:dyDescent="0.2">
      <c r="BC38509" s="6"/>
    </row>
    <row r="38510" spans="55:55" hidden="1" x14ac:dyDescent="0.2">
      <c r="BC38510" s="6"/>
    </row>
    <row r="38511" spans="55:55" hidden="1" x14ac:dyDescent="0.2">
      <c r="BC38511" s="6"/>
    </row>
    <row r="38512" spans="55:55" hidden="1" x14ac:dyDescent="0.2">
      <c r="BC38512" s="6"/>
    </row>
    <row r="38513" spans="55:55" hidden="1" x14ac:dyDescent="0.2">
      <c r="BC38513" s="6"/>
    </row>
    <row r="38514" spans="55:55" hidden="1" x14ac:dyDescent="0.2">
      <c r="BC38514" s="6"/>
    </row>
    <row r="38515" spans="55:55" hidden="1" x14ac:dyDescent="0.2">
      <c r="BC38515" s="6"/>
    </row>
    <row r="38516" spans="55:55" hidden="1" x14ac:dyDescent="0.2">
      <c r="BC38516" s="6"/>
    </row>
    <row r="38517" spans="55:55" hidden="1" x14ac:dyDescent="0.2">
      <c r="BC38517" s="6"/>
    </row>
    <row r="38518" spans="55:55" hidden="1" x14ac:dyDescent="0.2">
      <c r="BC38518" s="6"/>
    </row>
    <row r="38519" spans="55:55" hidden="1" x14ac:dyDescent="0.2">
      <c r="BC38519" s="6"/>
    </row>
    <row r="38520" spans="55:55" hidden="1" x14ac:dyDescent="0.2">
      <c r="BC38520" s="6"/>
    </row>
    <row r="38521" spans="55:55" hidden="1" x14ac:dyDescent="0.2">
      <c r="BC38521" s="6"/>
    </row>
    <row r="38522" spans="55:55" hidden="1" x14ac:dyDescent="0.2">
      <c r="BC38522" s="6"/>
    </row>
    <row r="38523" spans="55:55" hidden="1" x14ac:dyDescent="0.2">
      <c r="BC38523" s="6"/>
    </row>
    <row r="38524" spans="55:55" hidden="1" x14ac:dyDescent="0.2">
      <c r="BC38524" s="6"/>
    </row>
    <row r="38525" spans="55:55" hidden="1" x14ac:dyDescent="0.2">
      <c r="BC38525" s="6"/>
    </row>
    <row r="38526" spans="55:55" hidden="1" x14ac:dyDescent="0.2">
      <c r="BC38526" s="6"/>
    </row>
    <row r="38527" spans="55:55" hidden="1" x14ac:dyDescent="0.2">
      <c r="BC38527" s="6"/>
    </row>
    <row r="38528" spans="55:55" hidden="1" x14ac:dyDescent="0.2">
      <c r="BC38528" s="6"/>
    </row>
    <row r="38529" spans="55:55" hidden="1" x14ac:dyDescent="0.2">
      <c r="BC38529" s="6"/>
    </row>
    <row r="38530" spans="55:55" hidden="1" x14ac:dyDescent="0.2">
      <c r="BC38530" s="6"/>
    </row>
    <row r="38531" spans="55:55" hidden="1" x14ac:dyDescent="0.2">
      <c r="BC38531" s="6"/>
    </row>
    <row r="38532" spans="55:55" hidden="1" x14ac:dyDescent="0.2">
      <c r="BC38532" s="6"/>
    </row>
    <row r="38533" spans="55:55" hidden="1" x14ac:dyDescent="0.2">
      <c r="BC38533" s="6"/>
    </row>
    <row r="38534" spans="55:55" hidden="1" x14ac:dyDescent="0.2">
      <c r="BC38534" s="6"/>
    </row>
    <row r="38535" spans="55:55" hidden="1" x14ac:dyDescent="0.2">
      <c r="BC38535" s="6"/>
    </row>
    <row r="38536" spans="55:55" hidden="1" x14ac:dyDescent="0.2">
      <c r="BC38536" s="6"/>
    </row>
    <row r="38537" spans="55:55" hidden="1" x14ac:dyDescent="0.2">
      <c r="BC38537" s="6"/>
    </row>
    <row r="38538" spans="55:55" hidden="1" x14ac:dyDescent="0.2">
      <c r="BC38538" s="6"/>
    </row>
    <row r="38539" spans="55:55" hidden="1" x14ac:dyDescent="0.2">
      <c r="BC38539" s="6"/>
    </row>
    <row r="38540" spans="55:55" hidden="1" x14ac:dyDescent="0.2">
      <c r="BC38540" s="6"/>
    </row>
    <row r="38541" spans="55:55" hidden="1" x14ac:dyDescent="0.2">
      <c r="BC38541" s="6"/>
    </row>
    <row r="38542" spans="55:55" hidden="1" x14ac:dyDescent="0.2">
      <c r="BC38542" s="6"/>
    </row>
    <row r="38543" spans="55:55" hidden="1" x14ac:dyDescent="0.2">
      <c r="BC38543" s="6"/>
    </row>
    <row r="38544" spans="55:55" hidden="1" x14ac:dyDescent="0.2">
      <c r="BC38544" s="6"/>
    </row>
    <row r="38545" spans="55:55" hidden="1" x14ac:dyDescent="0.2">
      <c r="BC38545" s="6"/>
    </row>
    <row r="38546" spans="55:55" hidden="1" x14ac:dyDescent="0.2">
      <c r="BC38546" s="6"/>
    </row>
    <row r="38547" spans="55:55" hidden="1" x14ac:dyDescent="0.2">
      <c r="BC38547" s="6"/>
    </row>
    <row r="38548" spans="55:55" hidden="1" x14ac:dyDescent="0.2">
      <c r="BC38548" s="6"/>
    </row>
    <row r="38549" spans="55:55" hidden="1" x14ac:dyDescent="0.2">
      <c r="BC38549" s="6"/>
    </row>
    <row r="38550" spans="55:55" hidden="1" x14ac:dyDescent="0.2">
      <c r="BC38550" s="6"/>
    </row>
    <row r="38551" spans="55:55" hidden="1" x14ac:dyDescent="0.2">
      <c r="BC38551" s="6"/>
    </row>
    <row r="38552" spans="55:55" hidden="1" x14ac:dyDescent="0.2">
      <c r="BC38552" s="6"/>
    </row>
    <row r="38553" spans="55:55" hidden="1" x14ac:dyDescent="0.2">
      <c r="BC38553" s="6"/>
    </row>
    <row r="38554" spans="55:55" hidden="1" x14ac:dyDescent="0.2">
      <c r="BC38554" s="6"/>
    </row>
    <row r="38555" spans="55:55" hidden="1" x14ac:dyDescent="0.2">
      <c r="BC38555" s="6"/>
    </row>
    <row r="38556" spans="55:55" hidden="1" x14ac:dyDescent="0.2">
      <c r="BC38556" s="6"/>
    </row>
    <row r="38557" spans="55:55" hidden="1" x14ac:dyDescent="0.2">
      <c r="BC38557" s="6"/>
    </row>
    <row r="38558" spans="55:55" hidden="1" x14ac:dyDescent="0.2">
      <c r="BC38558" s="6"/>
    </row>
    <row r="38559" spans="55:55" hidden="1" x14ac:dyDescent="0.2">
      <c r="BC38559" s="6"/>
    </row>
    <row r="38560" spans="55:55" hidden="1" x14ac:dyDescent="0.2">
      <c r="BC38560" s="6"/>
    </row>
    <row r="38561" spans="55:55" hidden="1" x14ac:dyDescent="0.2">
      <c r="BC38561" s="6"/>
    </row>
    <row r="38562" spans="55:55" hidden="1" x14ac:dyDescent="0.2">
      <c r="BC38562" s="6"/>
    </row>
    <row r="38563" spans="55:55" hidden="1" x14ac:dyDescent="0.2">
      <c r="BC38563" s="6"/>
    </row>
    <row r="38564" spans="55:55" hidden="1" x14ac:dyDescent="0.2">
      <c r="BC38564" s="6"/>
    </row>
    <row r="38565" spans="55:55" hidden="1" x14ac:dyDescent="0.2">
      <c r="BC38565" s="6"/>
    </row>
    <row r="38566" spans="55:55" hidden="1" x14ac:dyDescent="0.2">
      <c r="BC38566" s="6"/>
    </row>
    <row r="38567" spans="55:55" hidden="1" x14ac:dyDescent="0.2">
      <c r="BC38567" s="6"/>
    </row>
    <row r="38568" spans="55:55" hidden="1" x14ac:dyDescent="0.2">
      <c r="BC38568" s="6"/>
    </row>
    <row r="38569" spans="55:55" hidden="1" x14ac:dyDescent="0.2">
      <c r="BC38569" s="6"/>
    </row>
    <row r="38570" spans="55:55" hidden="1" x14ac:dyDescent="0.2">
      <c r="BC38570" s="6"/>
    </row>
    <row r="38571" spans="55:55" hidden="1" x14ac:dyDescent="0.2">
      <c r="BC38571" s="6"/>
    </row>
    <row r="38572" spans="55:55" hidden="1" x14ac:dyDescent="0.2">
      <c r="BC38572" s="6"/>
    </row>
    <row r="38573" spans="55:55" hidden="1" x14ac:dyDescent="0.2">
      <c r="BC38573" s="6"/>
    </row>
    <row r="38574" spans="55:55" hidden="1" x14ac:dyDescent="0.2">
      <c r="BC38574" s="6"/>
    </row>
    <row r="38575" spans="55:55" hidden="1" x14ac:dyDescent="0.2">
      <c r="BC38575" s="6"/>
    </row>
    <row r="38576" spans="55:55" hidden="1" x14ac:dyDescent="0.2">
      <c r="BC38576" s="6"/>
    </row>
    <row r="38577" spans="55:55" hidden="1" x14ac:dyDescent="0.2">
      <c r="BC38577" s="6"/>
    </row>
    <row r="38578" spans="55:55" hidden="1" x14ac:dyDescent="0.2">
      <c r="BC38578" s="6"/>
    </row>
    <row r="38579" spans="55:55" hidden="1" x14ac:dyDescent="0.2">
      <c r="BC38579" s="6"/>
    </row>
    <row r="38580" spans="55:55" hidden="1" x14ac:dyDescent="0.2">
      <c r="BC38580" s="6"/>
    </row>
    <row r="38581" spans="55:55" hidden="1" x14ac:dyDescent="0.2">
      <c r="BC38581" s="6"/>
    </row>
    <row r="38582" spans="55:55" hidden="1" x14ac:dyDescent="0.2">
      <c r="BC38582" s="6"/>
    </row>
    <row r="38583" spans="55:55" hidden="1" x14ac:dyDescent="0.2">
      <c r="BC38583" s="6"/>
    </row>
    <row r="38584" spans="55:55" hidden="1" x14ac:dyDescent="0.2">
      <c r="BC38584" s="6"/>
    </row>
    <row r="38585" spans="55:55" hidden="1" x14ac:dyDescent="0.2">
      <c r="BC38585" s="6"/>
    </row>
    <row r="38586" spans="55:55" hidden="1" x14ac:dyDescent="0.2">
      <c r="BC38586" s="6"/>
    </row>
    <row r="38587" spans="55:55" hidden="1" x14ac:dyDescent="0.2">
      <c r="BC38587" s="6"/>
    </row>
    <row r="38588" spans="55:55" hidden="1" x14ac:dyDescent="0.2">
      <c r="BC38588" s="6"/>
    </row>
    <row r="38589" spans="55:55" hidden="1" x14ac:dyDescent="0.2">
      <c r="BC38589" s="6"/>
    </row>
    <row r="38590" spans="55:55" hidden="1" x14ac:dyDescent="0.2">
      <c r="BC38590" s="6"/>
    </row>
    <row r="38591" spans="55:55" hidden="1" x14ac:dyDescent="0.2">
      <c r="BC38591" s="6"/>
    </row>
    <row r="38592" spans="55:55" hidden="1" x14ac:dyDescent="0.2">
      <c r="BC38592" s="6"/>
    </row>
    <row r="38593" spans="55:55" hidden="1" x14ac:dyDescent="0.2">
      <c r="BC38593" s="6"/>
    </row>
    <row r="38594" spans="55:55" hidden="1" x14ac:dyDescent="0.2">
      <c r="BC38594" s="6"/>
    </row>
    <row r="38595" spans="55:55" hidden="1" x14ac:dyDescent="0.2">
      <c r="BC38595" s="6"/>
    </row>
    <row r="38596" spans="55:55" hidden="1" x14ac:dyDescent="0.2">
      <c r="BC38596" s="6"/>
    </row>
    <row r="38597" spans="55:55" hidden="1" x14ac:dyDescent="0.2">
      <c r="BC38597" s="6"/>
    </row>
    <row r="38598" spans="55:55" hidden="1" x14ac:dyDescent="0.2">
      <c r="BC38598" s="6"/>
    </row>
    <row r="38599" spans="55:55" hidden="1" x14ac:dyDescent="0.2">
      <c r="BC38599" s="6"/>
    </row>
    <row r="38600" spans="55:55" hidden="1" x14ac:dyDescent="0.2">
      <c r="BC38600" s="6"/>
    </row>
    <row r="38601" spans="55:55" hidden="1" x14ac:dyDescent="0.2">
      <c r="BC38601" s="6"/>
    </row>
    <row r="38602" spans="55:55" hidden="1" x14ac:dyDescent="0.2">
      <c r="BC38602" s="6"/>
    </row>
    <row r="38603" spans="55:55" hidden="1" x14ac:dyDescent="0.2">
      <c r="BC38603" s="6"/>
    </row>
    <row r="38604" spans="55:55" hidden="1" x14ac:dyDescent="0.2">
      <c r="BC38604" s="6"/>
    </row>
    <row r="38605" spans="55:55" hidden="1" x14ac:dyDescent="0.2">
      <c r="BC38605" s="6"/>
    </row>
    <row r="38606" spans="55:55" hidden="1" x14ac:dyDescent="0.2">
      <c r="BC38606" s="6"/>
    </row>
    <row r="38607" spans="55:55" hidden="1" x14ac:dyDescent="0.2">
      <c r="BC38607" s="6"/>
    </row>
    <row r="38608" spans="55:55" hidden="1" x14ac:dyDescent="0.2">
      <c r="BC38608" s="6"/>
    </row>
    <row r="38609" spans="55:55" hidden="1" x14ac:dyDescent="0.2">
      <c r="BC38609" s="6"/>
    </row>
    <row r="38610" spans="55:55" hidden="1" x14ac:dyDescent="0.2">
      <c r="BC38610" s="6"/>
    </row>
    <row r="38611" spans="55:55" hidden="1" x14ac:dyDescent="0.2">
      <c r="BC38611" s="6"/>
    </row>
    <row r="38612" spans="55:55" hidden="1" x14ac:dyDescent="0.2">
      <c r="BC38612" s="6"/>
    </row>
    <row r="38613" spans="55:55" hidden="1" x14ac:dyDescent="0.2">
      <c r="BC38613" s="6"/>
    </row>
    <row r="38614" spans="55:55" hidden="1" x14ac:dyDescent="0.2">
      <c r="BC38614" s="6"/>
    </row>
    <row r="38615" spans="55:55" hidden="1" x14ac:dyDescent="0.2">
      <c r="BC38615" s="6"/>
    </row>
    <row r="38616" spans="55:55" hidden="1" x14ac:dyDescent="0.2">
      <c r="BC38616" s="6"/>
    </row>
    <row r="38617" spans="55:55" hidden="1" x14ac:dyDescent="0.2">
      <c r="BC38617" s="6"/>
    </row>
    <row r="38618" spans="55:55" hidden="1" x14ac:dyDescent="0.2">
      <c r="BC38618" s="6"/>
    </row>
    <row r="38619" spans="55:55" hidden="1" x14ac:dyDescent="0.2">
      <c r="BC38619" s="6"/>
    </row>
    <row r="38620" spans="55:55" hidden="1" x14ac:dyDescent="0.2">
      <c r="BC38620" s="6"/>
    </row>
    <row r="38621" spans="55:55" hidden="1" x14ac:dyDescent="0.2">
      <c r="BC38621" s="6"/>
    </row>
    <row r="38622" spans="55:55" hidden="1" x14ac:dyDescent="0.2">
      <c r="BC38622" s="6"/>
    </row>
    <row r="38623" spans="55:55" hidden="1" x14ac:dyDescent="0.2">
      <c r="BC38623" s="6"/>
    </row>
    <row r="38624" spans="55:55" hidden="1" x14ac:dyDescent="0.2">
      <c r="BC38624" s="6"/>
    </row>
    <row r="38625" spans="55:55" hidden="1" x14ac:dyDescent="0.2">
      <c r="BC38625" s="6"/>
    </row>
    <row r="38626" spans="55:55" hidden="1" x14ac:dyDescent="0.2">
      <c r="BC38626" s="6"/>
    </row>
    <row r="38627" spans="55:55" hidden="1" x14ac:dyDescent="0.2">
      <c r="BC38627" s="6"/>
    </row>
    <row r="38628" spans="55:55" hidden="1" x14ac:dyDescent="0.2">
      <c r="BC38628" s="6"/>
    </row>
    <row r="38629" spans="55:55" hidden="1" x14ac:dyDescent="0.2">
      <c r="BC38629" s="6"/>
    </row>
    <row r="38630" spans="55:55" hidden="1" x14ac:dyDescent="0.2">
      <c r="BC38630" s="6"/>
    </row>
    <row r="38631" spans="55:55" hidden="1" x14ac:dyDescent="0.2">
      <c r="BC38631" s="6"/>
    </row>
    <row r="38632" spans="55:55" hidden="1" x14ac:dyDescent="0.2">
      <c r="BC38632" s="6"/>
    </row>
    <row r="38633" spans="55:55" hidden="1" x14ac:dyDescent="0.2">
      <c r="BC38633" s="6"/>
    </row>
    <row r="38634" spans="55:55" hidden="1" x14ac:dyDescent="0.2">
      <c r="BC38634" s="6"/>
    </row>
    <row r="38635" spans="55:55" hidden="1" x14ac:dyDescent="0.2">
      <c r="BC38635" s="6"/>
    </row>
    <row r="38636" spans="55:55" hidden="1" x14ac:dyDescent="0.2">
      <c r="BC38636" s="6"/>
    </row>
    <row r="38637" spans="55:55" hidden="1" x14ac:dyDescent="0.2">
      <c r="BC38637" s="6"/>
    </row>
    <row r="38638" spans="55:55" hidden="1" x14ac:dyDescent="0.2">
      <c r="BC38638" s="6"/>
    </row>
    <row r="38639" spans="55:55" hidden="1" x14ac:dyDescent="0.2">
      <c r="BC38639" s="6"/>
    </row>
    <row r="38640" spans="55:55" hidden="1" x14ac:dyDescent="0.2">
      <c r="BC38640" s="6"/>
    </row>
    <row r="38641" spans="55:55" hidden="1" x14ac:dyDescent="0.2">
      <c r="BC38641" s="6"/>
    </row>
    <row r="38642" spans="55:55" hidden="1" x14ac:dyDescent="0.2">
      <c r="BC38642" s="6"/>
    </row>
    <row r="38643" spans="55:55" hidden="1" x14ac:dyDescent="0.2">
      <c r="BC38643" s="6"/>
    </row>
    <row r="38644" spans="55:55" hidden="1" x14ac:dyDescent="0.2">
      <c r="BC38644" s="6"/>
    </row>
    <row r="38645" spans="55:55" hidden="1" x14ac:dyDescent="0.2">
      <c r="BC38645" s="6"/>
    </row>
    <row r="38646" spans="55:55" hidden="1" x14ac:dyDescent="0.2">
      <c r="BC38646" s="6"/>
    </row>
    <row r="38647" spans="55:55" hidden="1" x14ac:dyDescent="0.2">
      <c r="BC38647" s="6"/>
    </row>
    <row r="38648" spans="55:55" hidden="1" x14ac:dyDescent="0.2">
      <c r="BC38648" s="6"/>
    </row>
    <row r="38649" spans="55:55" hidden="1" x14ac:dyDescent="0.2">
      <c r="BC38649" s="6"/>
    </row>
    <row r="38650" spans="55:55" hidden="1" x14ac:dyDescent="0.2">
      <c r="BC38650" s="6"/>
    </row>
    <row r="38651" spans="55:55" hidden="1" x14ac:dyDescent="0.2">
      <c r="BC38651" s="6"/>
    </row>
    <row r="38652" spans="55:55" hidden="1" x14ac:dyDescent="0.2">
      <c r="BC38652" s="6"/>
    </row>
    <row r="38653" spans="55:55" hidden="1" x14ac:dyDescent="0.2">
      <c r="BC38653" s="6"/>
    </row>
    <row r="38654" spans="55:55" hidden="1" x14ac:dyDescent="0.2">
      <c r="BC38654" s="6"/>
    </row>
    <row r="38655" spans="55:55" hidden="1" x14ac:dyDescent="0.2">
      <c r="BC38655" s="6"/>
    </row>
    <row r="38656" spans="55:55" hidden="1" x14ac:dyDescent="0.2">
      <c r="BC38656" s="6"/>
    </row>
    <row r="38657" spans="55:55" hidden="1" x14ac:dyDescent="0.2">
      <c r="BC38657" s="6"/>
    </row>
    <row r="38658" spans="55:55" hidden="1" x14ac:dyDescent="0.2">
      <c r="BC38658" s="6"/>
    </row>
    <row r="38659" spans="55:55" hidden="1" x14ac:dyDescent="0.2">
      <c r="BC38659" s="6"/>
    </row>
    <row r="38660" spans="55:55" hidden="1" x14ac:dyDescent="0.2">
      <c r="BC38660" s="6"/>
    </row>
    <row r="38661" spans="55:55" hidden="1" x14ac:dyDescent="0.2">
      <c r="BC38661" s="6"/>
    </row>
    <row r="38662" spans="55:55" hidden="1" x14ac:dyDescent="0.2">
      <c r="BC38662" s="6"/>
    </row>
    <row r="38663" spans="55:55" hidden="1" x14ac:dyDescent="0.2">
      <c r="BC38663" s="6"/>
    </row>
    <row r="38664" spans="55:55" hidden="1" x14ac:dyDescent="0.2">
      <c r="BC38664" s="6"/>
    </row>
    <row r="38665" spans="55:55" hidden="1" x14ac:dyDescent="0.2">
      <c r="BC38665" s="6"/>
    </row>
    <row r="38666" spans="55:55" hidden="1" x14ac:dyDescent="0.2">
      <c r="BC38666" s="6"/>
    </row>
    <row r="38667" spans="55:55" hidden="1" x14ac:dyDescent="0.2">
      <c r="BC38667" s="6"/>
    </row>
    <row r="38668" spans="55:55" hidden="1" x14ac:dyDescent="0.2">
      <c r="BC38668" s="6"/>
    </row>
    <row r="38669" spans="55:55" hidden="1" x14ac:dyDescent="0.2">
      <c r="BC38669" s="6"/>
    </row>
    <row r="38670" spans="55:55" hidden="1" x14ac:dyDescent="0.2">
      <c r="BC38670" s="6"/>
    </row>
    <row r="38671" spans="55:55" hidden="1" x14ac:dyDescent="0.2">
      <c r="BC38671" s="6"/>
    </row>
    <row r="38672" spans="55:55" hidden="1" x14ac:dyDescent="0.2">
      <c r="BC38672" s="6"/>
    </row>
    <row r="38673" spans="55:55" hidden="1" x14ac:dyDescent="0.2">
      <c r="BC38673" s="6"/>
    </row>
    <row r="38674" spans="55:55" hidden="1" x14ac:dyDescent="0.2">
      <c r="BC38674" s="6"/>
    </row>
    <row r="38675" spans="55:55" hidden="1" x14ac:dyDescent="0.2">
      <c r="BC38675" s="6"/>
    </row>
    <row r="38676" spans="55:55" hidden="1" x14ac:dyDescent="0.2">
      <c r="BC38676" s="6"/>
    </row>
    <row r="38677" spans="55:55" hidden="1" x14ac:dyDescent="0.2">
      <c r="BC38677" s="6"/>
    </row>
    <row r="38678" spans="55:55" hidden="1" x14ac:dyDescent="0.2">
      <c r="BC38678" s="6"/>
    </row>
    <row r="38679" spans="55:55" hidden="1" x14ac:dyDescent="0.2">
      <c r="BC38679" s="6"/>
    </row>
    <row r="38680" spans="55:55" hidden="1" x14ac:dyDescent="0.2">
      <c r="BC38680" s="6"/>
    </row>
    <row r="38681" spans="55:55" hidden="1" x14ac:dyDescent="0.2">
      <c r="BC38681" s="6"/>
    </row>
    <row r="38682" spans="55:55" hidden="1" x14ac:dyDescent="0.2">
      <c r="BC38682" s="6"/>
    </row>
    <row r="38683" spans="55:55" hidden="1" x14ac:dyDescent="0.2">
      <c r="BC38683" s="6"/>
    </row>
    <row r="38684" spans="55:55" hidden="1" x14ac:dyDescent="0.2">
      <c r="BC38684" s="6"/>
    </row>
    <row r="38685" spans="55:55" hidden="1" x14ac:dyDescent="0.2">
      <c r="BC38685" s="6"/>
    </row>
    <row r="38686" spans="55:55" hidden="1" x14ac:dyDescent="0.2">
      <c r="BC38686" s="6"/>
    </row>
    <row r="38687" spans="55:55" hidden="1" x14ac:dyDescent="0.2">
      <c r="BC38687" s="6"/>
    </row>
    <row r="38688" spans="55:55" hidden="1" x14ac:dyDescent="0.2">
      <c r="BC38688" s="6"/>
    </row>
    <row r="38689" spans="55:55" hidden="1" x14ac:dyDescent="0.2">
      <c r="BC38689" s="6"/>
    </row>
    <row r="38690" spans="55:55" hidden="1" x14ac:dyDescent="0.2">
      <c r="BC38690" s="6"/>
    </row>
    <row r="38691" spans="55:55" hidden="1" x14ac:dyDescent="0.2">
      <c r="BC38691" s="6"/>
    </row>
    <row r="38692" spans="55:55" hidden="1" x14ac:dyDescent="0.2">
      <c r="BC38692" s="6"/>
    </row>
    <row r="38693" spans="55:55" hidden="1" x14ac:dyDescent="0.2">
      <c r="BC38693" s="6"/>
    </row>
    <row r="38694" spans="55:55" hidden="1" x14ac:dyDescent="0.2">
      <c r="BC38694" s="6"/>
    </row>
    <row r="38695" spans="55:55" hidden="1" x14ac:dyDescent="0.2">
      <c r="BC38695" s="6"/>
    </row>
    <row r="38696" spans="55:55" hidden="1" x14ac:dyDescent="0.2">
      <c r="BC38696" s="6"/>
    </row>
    <row r="38697" spans="55:55" hidden="1" x14ac:dyDescent="0.2">
      <c r="BC38697" s="6"/>
    </row>
    <row r="38698" spans="55:55" hidden="1" x14ac:dyDescent="0.2">
      <c r="BC38698" s="6"/>
    </row>
    <row r="38699" spans="55:55" hidden="1" x14ac:dyDescent="0.2">
      <c r="BC38699" s="6"/>
    </row>
    <row r="38700" spans="55:55" hidden="1" x14ac:dyDescent="0.2">
      <c r="BC38700" s="6"/>
    </row>
    <row r="38701" spans="55:55" hidden="1" x14ac:dyDescent="0.2">
      <c r="BC38701" s="6"/>
    </row>
    <row r="38702" spans="55:55" hidden="1" x14ac:dyDescent="0.2">
      <c r="BC38702" s="6"/>
    </row>
    <row r="38703" spans="55:55" hidden="1" x14ac:dyDescent="0.2">
      <c r="BC38703" s="6"/>
    </row>
    <row r="38704" spans="55:55" hidden="1" x14ac:dyDescent="0.2">
      <c r="BC38704" s="6"/>
    </row>
    <row r="38705" spans="55:55" hidden="1" x14ac:dyDescent="0.2">
      <c r="BC38705" s="6"/>
    </row>
    <row r="38706" spans="55:55" hidden="1" x14ac:dyDescent="0.2">
      <c r="BC38706" s="6"/>
    </row>
    <row r="38707" spans="55:55" hidden="1" x14ac:dyDescent="0.2">
      <c r="BC38707" s="6"/>
    </row>
    <row r="38708" spans="55:55" hidden="1" x14ac:dyDescent="0.2">
      <c r="BC38708" s="6"/>
    </row>
    <row r="38709" spans="55:55" hidden="1" x14ac:dyDescent="0.2">
      <c r="BC38709" s="6"/>
    </row>
    <row r="38710" spans="55:55" hidden="1" x14ac:dyDescent="0.2">
      <c r="BC38710" s="6"/>
    </row>
    <row r="38711" spans="55:55" hidden="1" x14ac:dyDescent="0.2">
      <c r="BC38711" s="6"/>
    </row>
    <row r="38712" spans="55:55" hidden="1" x14ac:dyDescent="0.2">
      <c r="BC38712" s="6"/>
    </row>
    <row r="38713" spans="55:55" hidden="1" x14ac:dyDescent="0.2">
      <c r="BC38713" s="6"/>
    </row>
    <row r="38714" spans="55:55" hidden="1" x14ac:dyDescent="0.2">
      <c r="BC38714" s="6"/>
    </row>
    <row r="38715" spans="55:55" hidden="1" x14ac:dyDescent="0.2">
      <c r="BC38715" s="6"/>
    </row>
    <row r="38716" spans="55:55" hidden="1" x14ac:dyDescent="0.2">
      <c r="BC38716" s="6"/>
    </row>
    <row r="38717" spans="55:55" hidden="1" x14ac:dyDescent="0.2">
      <c r="BC38717" s="6"/>
    </row>
    <row r="38718" spans="55:55" hidden="1" x14ac:dyDescent="0.2">
      <c r="BC38718" s="6"/>
    </row>
    <row r="38719" spans="55:55" hidden="1" x14ac:dyDescent="0.2">
      <c r="BC38719" s="6"/>
    </row>
    <row r="38720" spans="55:55" hidden="1" x14ac:dyDescent="0.2">
      <c r="BC38720" s="6"/>
    </row>
    <row r="38721" spans="55:55" hidden="1" x14ac:dyDescent="0.2">
      <c r="BC38721" s="6"/>
    </row>
    <row r="38722" spans="55:55" hidden="1" x14ac:dyDescent="0.2">
      <c r="BC38722" s="6"/>
    </row>
    <row r="38723" spans="55:55" hidden="1" x14ac:dyDescent="0.2">
      <c r="BC38723" s="6"/>
    </row>
    <row r="38724" spans="55:55" hidden="1" x14ac:dyDescent="0.2">
      <c r="BC38724" s="6"/>
    </row>
    <row r="38725" spans="55:55" hidden="1" x14ac:dyDescent="0.2">
      <c r="BC38725" s="6"/>
    </row>
    <row r="38726" spans="55:55" hidden="1" x14ac:dyDescent="0.2">
      <c r="BC38726" s="6"/>
    </row>
    <row r="38727" spans="55:55" hidden="1" x14ac:dyDescent="0.2">
      <c r="BC38727" s="6"/>
    </row>
    <row r="38728" spans="55:55" hidden="1" x14ac:dyDescent="0.2">
      <c r="BC38728" s="6"/>
    </row>
    <row r="38729" spans="55:55" hidden="1" x14ac:dyDescent="0.2">
      <c r="BC38729" s="6"/>
    </row>
    <row r="38730" spans="55:55" hidden="1" x14ac:dyDescent="0.2">
      <c r="BC38730" s="6"/>
    </row>
    <row r="38731" spans="55:55" hidden="1" x14ac:dyDescent="0.2">
      <c r="BC38731" s="6"/>
    </row>
    <row r="38732" spans="55:55" hidden="1" x14ac:dyDescent="0.2">
      <c r="BC38732" s="6"/>
    </row>
    <row r="38733" spans="55:55" hidden="1" x14ac:dyDescent="0.2">
      <c r="BC38733" s="6"/>
    </row>
    <row r="38734" spans="55:55" hidden="1" x14ac:dyDescent="0.2">
      <c r="BC38734" s="6"/>
    </row>
    <row r="38735" spans="55:55" hidden="1" x14ac:dyDescent="0.2">
      <c r="BC38735" s="6"/>
    </row>
    <row r="38736" spans="55:55" hidden="1" x14ac:dyDescent="0.2">
      <c r="BC38736" s="6"/>
    </row>
    <row r="38737" spans="55:55" hidden="1" x14ac:dyDescent="0.2">
      <c r="BC38737" s="6"/>
    </row>
    <row r="38738" spans="55:55" hidden="1" x14ac:dyDescent="0.2">
      <c r="BC38738" s="6"/>
    </row>
    <row r="38739" spans="55:55" hidden="1" x14ac:dyDescent="0.2">
      <c r="BC38739" s="6"/>
    </row>
    <row r="38740" spans="55:55" hidden="1" x14ac:dyDescent="0.2">
      <c r="BC38740" s="6"/>
    </row>
    <row r="38741" spans="55:55" hidden="1" x14ac:dyDescent="0.2">
      <c r="BC38741" s="6"/>
    </row>
    <row r="38742" spans="55:55" hidden="1" x14ac:dyDescent="0.2">
      <c r="BC38742" s="6"/>
    </row>
    <row r="38743" spans="55:55" hidden="1" x14ac:dyDescent="0.2">
      <c r="BC38743" s="6"/>
    </row>
    <row r="38744" spans="55:55" hidden="1" x14ac:dyDescent="0.2">
      <c r="BC38744" s="6"/>
    </row>
    <row r="38745" spans="55:55" hidden="1" x14ac:dyDescent="0.2">
      <c r="BC38745" s="6"/>
    </row>
    <row r="38746" spans="55:55" hidden="1" x14ac:dyDescent="0.2">
      <c r="BC38746" s="6"/>
    </row>
    <row r="38747" spans="55:55" hidden="1" x14ac:dyDescent="0.2">
      <c r="BC38747" s="6"/>
    </row>
    <row r="38748" spans="55:55" hidden="1" x14ac:dyDescent="0.2">
      <c r="BC38748" s="6"/>
    </row>
    <row r="38749" spans="55:55" hidden="1" x14ac:dyDescent="0.2">
      <c r="BC38749" s="6"/>
    </row>
    <row r="38750" spans="55:55" hidden="1" x14ac:dyDescent="0.2">
      <c r="BC38750" s="6"/>
    </row>
    <row r="38751" spans="55:55" hidden="1" x14ac:dyDescent="0.2">
      <c r="BC38751" s="6"/>
    </row>
    <row r="38752" spans="55:55" hidden="1" x14ac:dyDescent="0.2">
      <c r="BC38752" s="6"/>
    </row>
    <row r="38753" spans="55:55" hidden="1" x14ac:dyDescent="0.2">
      <c r="BC38753" s="6"/>
    </row>
    <row r="38754" spans="55:55" hidden="1" x14ac:dyDescent="0.2">
      <c r="BC38754" s="6"/>
    </row>
    <row r="38755" spans="55:55" hidden="1" x14ac:dyDescent="0.2">
      <c r="BC38755" s="6"/>
    </row>
    <row r="38756" spans="55:55" hidden="1" x14ac:dyDescent="0.2">
      <c r="BC38756" s="6"/>
    </row>
    <row r="38757" spans="55:55" hidden="1" x14ac:dyDescent="0.2">
      <c r="BC38757" s="6"/>
    </row>
    <row r="38758" spans="55:55" hidden="1" x14ac:dyDescent="0.2">
      <c r="BC38758" s="6"/>
    </row>
    <row r="38759" spans="55:55" hidden="1" x14ac:dyDescent="0.2">
      <c r="BC38759" s="6"/>
    </row>
    <row r="38760" spans="55:55" hidden="1" x14ac:dyDescent="0.2">
      <c r="BC38760" s="6"/>
    </row>
    <row r="38761" spans="55:55" hidden="1" x14ac:dyDescent="0.2">
      <c r="BC38761" s="6"/>
    </row>
    <row r="38762" spans="55:55" hidden="1" x14ac:dyDescent="0.2">
      <c r="BC38762" s="6"/>
    </row>
    <row r="38763" spans="55:55" hidden="1" x14ac:dyDescent="0.2">
      <c r="BC38763" s="6"/>
    </row>
    <row r="38764" spans="55:55" hidden="1" x14ac:dyDescent="0.2">
      <c r="BC38764" s="6"/>
    </row>
    <row r="38765" spans="55:55" hidden="1" x14ac:dyDescent="0.2">
      <c r="BC38765" s="6"/>
    </row>
    <row r="38766" spans="55:55" hidden="1" x14ac:dyDescent="0.2">
      <c r="BC38766" s="6"/>
    </row>
    <row r="38767" spans="55:55" hidden="1" x14ac:dyDescent="0.2">
      <c r="BC38767" s="6"/>
    </row>
    <row r="38768" spans="55:55" hidden="1" x14ac:dyDescent="0.2">
      <c r="BC38768" s="6"/>
    </row>
    <row r="38769" spans="55:55" hidden="1" x14ac:dyDescent="0.2">
      <c r="BC38769" s="6"/>
    </row>
    <row r="38770" spans="55:55" hidden="1" x14ac:dyDescent="0.2">
      <c r="BC38770" s="6"/>
    </row>
    <row r="38771" spans="55:55" hidden="1" x14ac:dyDescent="0.2">
      <c r="BC38771" s="6"/>
    </row>
    <row r="38772" spans="55:55" hidden="1" x14ac:dyDescent="0.2">
      <c r="BC38772" s="6"/>
    </row>
    <row r="38773" spans="55:55" hidden="1" x14ac:dyDescent="0.2">
      <c r="BC38773" s="6"/>
    </row>
    <row r="38774" spans="55:55" hidden="1" x14ac:dyDescent="0.2">
      <c r="BC38774" s="6"/>
    </row>
    <row r="38775" spans="55:55" hidden="1" x14ac:dyDescent="0.2">
      <c r="BC38775" s="6"/>
    </row>
    <row r="38776" spans="55:55" hidden="1" x14ac:dyDescent="0.2">
      <c r="BC38776" s="6"/>
    </row>
    <row r="38777" spans="55:55" hidden="1" x14ac:dyDescent="0.2">
      <c r="BC38777" s="6"/>
    </row>
    <row r="38778" spans="55:55" hidden="1" x14ac:dyDescent="0.2">
      <c r="BC38778" s="6"/>
    </row>
    <row r="38779" spans="55:55" hidden="1" x14ac:dyDescent="0.2">
      <c r="BC38779" s="6"/>
    </row>
    <row r="38780" spans="55:55" hidden="1" x14ac:dyDescent="0.2">
      <c r="BC38780" s="6"/>
    </row>
    <row r="38781" spans="55:55" hidden="1" x14ac:dyDescent="0.2">
      <c r="BC38781" s="6"/>
    </row>
    <row r="38782" spans="55:55" hidden="1" x14ac:dyDescent="0.2">
      <c r="BC38782" s="6"/>
    </row>
    <row r="38783" spans="55:55" hidden="1" x14ac:dyDescent="0.2">
      <c r="BC38783" s="6"/>
    </row>
    <row r="38784" spans="55:55" hidden="1" x14ac:dyDescent="0.2">
      <c r="BC38784" s="6"/>
    </row>
    <row r="38785" spans="55:55" hidden="1" x14ac:dyDescent="0.2">
      <c r="BC38785" s="6"/>
    </row>
    <row r="38786" spans="55:55" hidden="1" x14ac:dyDescent="0.2">
      <c r="BC38786" s="6"/>
    </row>
    <row r="38787" spans="55:55" hidden="1" x14ac:dyDescent="0.2">
      <c r="BC38787" s="6"/>
    </row>
    <row r="38788" spans="55:55" hidden="1" x14ac:dyDescent="0.2">
      <c r="BC38788" s="6"/>
    </row>
    <row r="38789" spans="55:55" hidden="1" x14ac:dyDescent="0.2">
      <c r="BC38789" s="6"/>
    </row>
    <row r="38790" spans="55:55" hidden="1" x14ac:dyDescent="0.2">
      <c r="BC38790" s="6"/>
    </row>
    <row r="38791" spans="55:55" hidden="1" x14ac:dyDescent="0.2">
      <c r="BC38791" s="6"/>
    </row>
    <row r="38792" spans="55:55" hidden="1" x14ac:dyDescent="0.2">
      <c r="BC38792" s="6"/>
    </row>
    <row r="38793" spans="55:55" hidden="1" x14ac:dyDescent="0.2">
      <c r="BC38793" s="6"/>
    </row>
    <row r="38794" spans="55:55" hidden="1" x14ac:dyDescent="0.2">
      <c r="BC38794" s="6"/>
    </row>
    <row r="38795" spans="55:55" hidden="1" x14ac:dyDescent="0.2">
      <c r="BC38795" s="6"/>
    </row>
    <row r="38796" spans="55:55" hidden="1" x14ac:dyDescent="0.2">
      <c r="BC38796" s="6"/>
    </row>
    <row r="38797" spans="55:55" hidden="1" x14ac:dyDescent="0.2">
      <c r="BC38797" s="6"/>
    </row>
    <row r="38798" spans="55:55" hidden="1" x14ac:dyDescent="0.2">
      <c r="BC38798" s="6"/>
    </row>
    <row r="38799" spans="55:55" hidden="1" x14ac:dyDescent="0.2">
      <c r="BC38799" s="6"/>
    </row>
    <row r="38800" spans="55:55" hidden="1" x14ac:dyDescent="0.2">
      <c r="BC38800" s="6"/>
    </row>
    <row r="38801" spans="55:55" hidden="1" x14ac:dyDescent="0.2">
      <c r="BC38801" s="6"/>
    </row>
    <row r="38802" spans="55:55" hidden="1" x14ac:dyDescent="0.2">
      <c r="BC38802" s="6"/>
    </row>
    <row r="38803" spans="55:55" hidden="1" x14ac:dyDescent="0.2">
      <c r="BC38803" s="6"/>
    </row>
    <row r="38804" spans="55:55" hidden="1" x14ac:dyDescent="0.2">
      <c r="BC38804" s="6"/>
    </row>
    <row r="38805" spans="55:55" hidden="1" x14ac:dyDescent="0.2">
      <c r="BC38805" s="6"/>
    </row>
    <row r="38806" spans="55:55" hidden="1" x14ac:dyDescent="0.2">
      <c r="BC38806" s="6"/>
    </row>
    <row r="38807" spans="55:55" hidden="1" x14ac:dyDescent="0.2">
      <c r="BC38807" s="6"/>
    </row>
    <row r="38808" spans="55:55" hidden="1" x14ac:dyDescent="0.2">
      <c r="BC38808" s="6"/>
    </row>
    <row r="38809" spans="55:55" hidden="1" x14ac:dyDescent="0.2">
      <c r="BC38809" s="6"/>
    </row>
    <row r="38810" spans="55:55" hidden="1" x14ac:dyDescent="0.2">
      <c r="BC38810" s="6"/>
    </row>
    <row r="38811" spans="55:55" hidden="1" x14ac:dyDescent="0.2">
      <c r="BC38811" s="6"/>
    </row>
    <row r="38812" spans="55:55" hidden="1" x14ac:dyDescent="0.2">
      <c r="BC38812" s="6"/>
    </row>
    <row r="38813" spans="55:55" hidden="1" x14ac:dyDescent="0.2">
      <c r="BC38813" s="6"/>
    </row>
    <row r="38814" spans="55:55" hidden="1" x14ac:dyDescent="0.2">
      <c r="BC38814" s="6"/>
    </row>
    <row r="38815" spans="55:55" hidden="1" x14ac:dyDescent="0.2">
      <c r="BC38815" s="6"/>
    </row>
    <row r="38816" spans="55:55" hidden="1" x14ac:dyDescent="0.2">
      <c r="BC38816" s="6"/>
    </row>
    <row r="38817" spans="55:55" hidden="1" x14ac:dyDescent="0.2">
      <c r="BC38817" s="6"/>
    </row>
    <row r="38818" spans="55:55" hidden="1" x14ac:dyDescent="0.2">
      <c r="BC38818" s="6"/>
    </row>
    <row r="38819" spans="55:55" hidden="1" x14ac:dyDescent="0.2">
      <c r="BC38819" s="6"/>
    </row>
    <row r="38820" spans="55:55" hidden="1" x14ac:dyDescent="0.2">
      <c r="BC38820" s="6"/>
    </row>
    <row r="38821" spans="55:55" hidden="1" x14ac:dyDescent="0.2">
      <c r="BC38821" s="6"/>
    </row>
    <row r="38822" spans="55:55" hidden="1" x14ac:dyDescent="0.2">
      <c r="BC38822" s="6"/>
    </row>
    <row r="38823" spans="55:55" hidden="1" x14ac:dyDescent="0.2">
      <c r="BC38823" s="6"/>
    </row>
    <row r="38824" spans="55:55" hidden="1" x14ac:dyDescent="0.2">
      <c r="BC38824" s="6"/>
    </row>
    <row r="38825" spans="55:55" hidden="1" x14ac:dyDescent="0.2">
      <c r="BC38825" s="6"/>
    </row>
    <row r="38826" spans="55:55" hidden="1" x14ac:dyDescent="0.2">
      <c r="BC38826" s="6"/>
    </row>
    <row r="38827" spans="55:55" hidden="1" x14ac:dyDescent="0.2">
      <c r="BC38827" s="6"/>
    </row>
    <row r="38828" spans="55:55" hidden="1" x14ac:dyDescent="0.2">
      <c r="BC38828" s="6"/>
    </row>
    <row r="38829" spans="55:55" hidden="1" x14ac:dyDescent="0.2">
      <c r="BC38829" s="6"/>
    </row>
    <row r="38830" spans="55:55" hidden="1" x14ac:dyDescent="0.2">
      <c r="BC38830" s="6"/>
    </row>
    <row r="38831" spans="55:55" hidden="1" x14ac:dyDescent="0.2">
      <c r="BC38831" s="6"/>
    </row>
    <row r="38832" spans="55:55" hidden="1" x14ac:dyDescent="0.2">
      <c r="BC38832" s="6"/>
    </row>
    <row r="38833" spans="55:55" hidden="1" x14ac:dyDescent="0.2">
      <c r="BC38833" s="6"/>
    </row>
    <row r="38834" spans="55:55" hidden="1" x14ac:dyDescent="0.2">
      <c r="BC38834" s="6"/>
    </row>
    <row r="38835" spans="55:55" hidden="1" x14ac:dyDescent="0.2">
      <c r="BC38835" s="6"/>
    </row>
    <row r="38836" spans="55:55" hidden="1" x14ac:dyDescent="0.2">
      <c r="BC38836" s="6"/>
    </row>
    <row r="38837" spans="55:55" hidden="1" x14ac:dyDescent="0.2">
      <c r="BC38837" s="6"/>
    </row>
    <row r="38838" spans="55:55" hidden="1" x14ac:dyDescent="0.2">
      <c r="BC38838" s="6"/>
    </row>
    <row r="38839" spans="55:55" hidden="1" x14ac:dyDescent="0.2">
      <c r="BC38839" s="6"/>
    </row>
    <row r="38840" spans="55:55" hidden="1" x14ac:dyDescent="0.2">
      <c r="BC38840" s="6"/>
    </row>
    <row r="38841" spans="55:55" hidden="1" x14ac:dyDescent="0.2">
      <c r="BC38841" s="6"/>
    </row>
    <row r="38842" spans="55:55" hidden="1" x14ac:dyDescent="0.2">
      <c r="BC38842" s="6"/>
    </row>
    <row r="38843" spans="55:55" hidden="1" x14ac:dyDescent="0.2">
      <c r="BC38843" s="6"/>
    </row>
    <row r="38844" spans="55:55" hidden="1" x14ac:dyDescent="0.2">
      <c r="BC38844" s="6"/>
    </row>
    <row r="38845" spans="55:55" hidden="1" x14ac:dyDescent="0.2">
      <c r="BC38845" s="6"/>
    </row>
    <row r="38846" spans="55:55" hidden="1" x14ac:dyDescent="0.2">
      <c r="BC38846" s="6"/>
    </row>
    <row r="38847" spans="55:55" hidden="1" x14ac:dyDescent="0.2">
      <c r="BC38847" s="6"/>
    </row>
    <row r="38848" spans="55:55" hidden="1" x14ac:dyDescent="0.2">
      <c r="BC38848" s="6"/>
    </row>
    <row r="38849" spans="55:55" hidden="1" x14ac:dyDescent="0.2">
      <c r="BC38849" s="6"/>
    </row>
    <row r="38850" spans="55:55" hidden="1" x14ac:dyDescent="0.2">
      <c r="BC38850" s="6"/>
    </row>
    <row r="38851" spans="55:55" hidden="1" x14ac:dyDescent="0.2">
      <c r="BC38851" s="6"/>
    </row>
    <row r="38852" spans="55:55" hidden="1" x14ac:dyDescent="0.2">
      <c r="BC38852" s="6"/>
    </row>
    <row r="38853" spans="55:55" hidden="1" x14ac:dyDescent="0.2">
      <c r="BC38853" s="6"/>
    </row>
    <row r="38854" spans="55:55" hidden="1" x14ac:dyDescent="0.2">
      <c r="BC38854" s="6"/>
    </row>
    <row r="38855" spans="55:55" hidden="1" x14ac:dyDescent="0.2">
      <c r="BC38855" s="6"/>
    </row>
    <row r="38856" spans="55:55" hidden="1" x14ac:dyDescent="0.2">
      <c r="BC38856" s="6"/>
    </row>
    <row r="38857" spans="55:55" hidden="1" x14ac:dyDescent="0.2">
      <c r="BC38857" s="6"/>
    </row>
    <row r="38858" spans="55:55" hidden="1" x14ac:dyDescent="0.2">
      <c r="BC38858" s="6"/>
    </row>
    <row r="38859" spans="55:55" hidden="1" x14ac:dyDescent="0.2">
      <c r="BC38859" s="6"/>
    </row>
    <row r="38860" spans="55:55" hidden="1" x14ac:dyDescent="0.2">
      <c r="BC38860" s="6"/>
    </row>
    <row r="38861" spans="55:55" hidden="1" x14ac:dyDescent="0.2">
      <c r="BC38861" s="6"/>
    </row>
    <row r="38862" spans="55:55" hidden="1" x14ac:dyDescent="0.2">
      <c r="BC38862" s="6"/>
    </row>
    <row r="38863" spans="55:55" hidden="1" x14ac:dyDescent="0.2">
      <c r="BC38863" s="6"/>
    </row>
    <row r="38864" spans="55:55" hidden="1" x14ac:dyDescent="0.2">
      <c r="BC38864" s="6"/>
    </row>
    <row r="38865" spans="55:55" hidden="1" x14ac:dyDescent="0.2">
      <c r="BC38865" s="6"/>
    </row>
    <row r="38866" spans="55:55" hidden="1" x14ac:dyDescent="0.2">
      <c r="BC38866" s="6"/>
    </row>
    <row r="38867" spans="55:55" hidden="1" x14ac:dyDescent="0.2">
      <c r="BC38867" s="6"/>
    </row>
    <row r="38868" spans="55:55" hidden="1" x14ac:dyDescent="0.2">
      <c r="BC38868" s="6"/>
    </row>
    <row r="38869" spans="55:55" hidden="1" x14ac:dyDescent="0.2">
      <c r="BC38869" s="6"/>
    </row>
    <row r="38870" spans="55:55" hidden="1" x14ac:dyDescent="0.2">
      <c r="BC38870" s="6"/>
    </row>
    <row r="38871" spans="55:55" hidden="1" x14ac:dyDescent="0.2">
      <c r="BC38871" s="6"/>
    </row>
    <row r="38872" spans="55:55" hidden="1" x14ac:dyDescent="0.2">
      <c r="BC38872" s="6"/>
    </row>
    <row r="38873" spans="55:55" hidden="1" x14ac:dyDescent="0.2">
      <c r="BC38873" s="6"/>
    </row>
    <row r="38874" spans="55:55" hidden="1" x14ac:dyDescent="0.2">
      <c r="BC38874" s="6"/>
    </row>
    <row r="38875" spans="55:55" hidden="1" x14ac:dyDescent="0.2">
      <c r="BC38875" s="6"/>
    </row>
    <row r="38876" spans="55:55" hidden="1" x14ac:dyDescent="0.2">
      <c r="BC38876" s="6"/>
    </row>
    <row r="38877" spans="55:55" hidden="1" x14ac:dyDescent="0.2">
      <c r="BC38877" s="6"/>
    </row>
    <row r="38878" spans="55:55" hidden="1" x14ac:dyDescent="0.2">
      <c r="BC38878" s="6"/>
    </row>
    <row r="38879" spans="55:55" hidden="1" x14ac:dyDescent="0.2">
      <c r="BC38879" s="6"/>
    </row>
    <row r="38880" spans="55:55" hidden="1" x14ac:dyDescent="0.2">
      <c r="BC38880" s="6"/>
    </row>
    <row r="38881" spans="55:55" hidden="1" x14ac:dyDescent="0.2">
      <c r="BC38881" s="6"/>
    </row>
    <row r="38882" spans="55:55" hidden="1" x14ac:dyDescent="0.2">
      <c r="BC38882" s="6"/>
    </row>
    <row r="38883" spans="55:55" hidden="1" x14ac:dyDescent="0.2">
      <c r="BC38883" s="6"/>
    </row>
    <row r="38884" spans="55:55" hidden="1" x14ac:dyDescent="0.2">
      <c r="BC38884" s="6"/>
    </row>
    <row r="38885" spans="55:55" hidden="1" x14ac:dyDescent="0.2">
      <c r="BC38885" s="6"/>
    </row>
    <row r="38886" spans="55:55" hidden="1" x14ac:dyDescent="0.2">
      <c r="BC38886" s="6"/>
    </row>
    <row r="38887" spans="55:55" hidden="1" x14ac:dyDescent="0.2">
      <c r="BC38887" s="6"/>
    </row>
    <row r="38888" spans="55:55" hidden="1" x14ac:dyDescent="0.2">
      <c r="BC38888" s="6"/>
    </row>
    <row r="38889" spans="55:55" hidden="1" x14ac:dyDescent="0.2">
      <c r="BC38889" s="6"/>
    </row>
    <row r="38890" spans="55:55" hidden="1" x14ac:dyDescent="0.2">
      <c r="BC38890" s="6"/>
    </row>
    <row r="38891" spans="55:55" hidden="1" x14ac:dyDescent="0.2">
      <c r="BC38891" s="6"/>
    </row>
    <row r="38892" spans="55:55" hidden="1" x14ac:dyDescent="0.2">
      <c r="BC38892" s="6"/>
    </row>
    <row r="38893" spans="55:55" hidden="1" x14ac:dyDescent="0.2">
      <c r="BC38893" s="6"/>
    </row>
    <row r="38894" spans="55:55" hidden="1" x14ac:dyDescent="0.2">
      <c r="BC38894" s="6"/>
    </row>
    <row r="38895" spans="55:55" hidden="1" x14ac:dyDescent="0.2">
      <c r="BC38895" s="6"/>
    </row>
    <row r="38896" spans="55:55" hidden="1" x14ac:dyDescent="0.2">
      <c r="BC38896" s="6"/>
    </row>
    <row r="38897" spans="55:55" hidden="1" x14ac:dyDescent="0.2">
      <c r="BC38897" s="6"/>
    </row>
    <row r="38898" spans="55:55" hidden="1" x14ac:dyDescent="0.2">
      <c r="BC38898" s="6"/>
    </row>
    <row r="38899" spans="55:55" hidden="1" x14ac:dyDescent="0.2">
      <c r="BC38899" s="6"/>
    </row>
    <row r="38900" spans="55:55" hidden="1" x14ac:dyDescent="0.2">
      <c r="BC38900" s="6"/>
    </row>
    <row r="38901" spans="55:55" hidden="1" x14ac:dyDescent="0.2">
      <c r="BC38901" s="6"/>
    </row>
    <row r="38902" spans="55:55" hidden="1" x14ac:dyDescent="0.2">
      <c r="BC38902" s="6"/>
    </row>
    <row r="38903" spans="55:55" hidden="1" x14ac:dyDescent="0.2">
      <c r="BC38903" s="6"/>
    </row>
    <row r="38904" spans="55:55" hidden="1" x14ac:dyDescent="0.2">
      <c r="BC38904" s="6"/>
    </row>
    <row r="38905" spans="55:55" hidden="1" x14ac:dyDescent="0.2">
      <c r="BC38905" s="6"/>
    </row>
    <row r="38906" spans="55:55" hidden="1" x14ac:dyDescent="0.2">
      <c r="BC38906" s="6"/>
    </row>
    <row r="38907" spans="55:55" hidden="1" x14ac:dyDescent="0.2">
      <c r="BC38907" s="6"/>
    </row>
    <row r="38908" spans="55:55" hidden="1" x14ac:dyDescent="0.2">
      <c r="BC38908" s="6"/>
    </row>
    <row r="38909" spans="55:55" hidden="1" x14ac:dyDescent="0.2">
      <c r="BC38909" s="6"/>
    </row>
    <row r="38910" spans="55:55" hidden="1" x14ac:dyDescent="0.2">
      <c r="BC38910" s="6"/>
    </row>
    <row r="38911" spans="55:55" hidden="1" x14ac:dyDescent="0.2">
      <c r="BC38911" s="6"/>
    </row>
    <row r="38912" spans="55:55" hidden="1" x14ac:dyDescent="0.2">
      <c r="BC38912" s="6"/>
    </row>
    <row r="38913" spans="55:55" hidden="1" x14ac:dyDescent="0.2">
      <c r="BC38913" s="6"/>
    </row>
    <row r="38914" spans="55:55" hidden="1" x14ac:dyDescent="0.2">
      <c r="BC38914" s="6"/>
    </row>
    <row r="38915" spans="55:55" hidden="1" x14ac:dyDescent="0.2">
      <c r="BC38915" s="6"/>
    </row>
    <row r="38916" spans="55:55" hidden="1" x14ac:dyDescent="0.2">
      <c r="BC38916" s="6"/>
    </row>
    <row r="38917" spans="55:55" hidden="1" x14ac:dyDescent="0.2">
      <c r="BC38917" s="6"/>
    </row>
    <row r="38918" spans="55:55" hidden="1" x14ac:dyDescent="0.2">
      <c r="BC38918" s="6"/>
    </row>
    <row r="38919" spans="55:55" hidden="1" x14ac:dyDescent="0.2">
      <c r="BC38919" s="6"/>
    </row>
    <row r="38920" spans="55:55" hidden="1" x14ac:dyDescent="0.2">
      <c r="BC38920" s="6"/>
    </row>
    <row r="38921" spans="55:55" hidden="1" x14ac:dyDescent="0.2">
      <c r="BC38921" s="6"/>
    </row>
    <row r="38922" spans="55:55" hidden="1" x14ac:dyDescent="0.2">
      <c r="BC38922" s="6"/>
    </row>
    <row r="38923" spans="55:55" hidden="1" x14ac:dyDescent="0.2">
      <c r="BC38923" s="6"/>
    </row>
    <row r="38924" spans="55:55" hidden="1" x14ac:dyDescent="0.2">
      <c r="BC38924" s="6"/>
    </row>
    <row r="38925" spans="55:55" hidden="1" x14ac:dyDescent="0.2">
      <c r="BC38925" s="6"/>
    </row>
    <row r="38926" spans="55:55" hidden="1" x14ac:dyDescent="0.2">
      <c r="BC38926" s="6"/>
    </row>
    <row r="38927" spans="55:55" hidden="1" x14ac:dyDescent="0.2">
      <c r="BC38927" s="6"/>
    </row>
    <row r="38928" spans="55:55" hidden="1" x14ac:dyDescent="0.2">
      <c r="BC38928" s="6"/>
    </row>
    <row r="38929" spans="55:55" hidden="1" x14ac:dyDescent="0.2">
      <c r="BC38929" s="6"/>
    </row>
    <row r="38930" spans="55:55" hidden="1" x14ac:dyDescent="0.2">
      <c r="BC38930" s="6"/>
    </row>
    <row r="38931" spans="55:55" hidden="1" x14ac:dyDescent="0.2">
      <c r="BC38931" s="6"/>
    </row>
    <row r="38932" spans="55:55" hidden="1" x14ac:dyDescent="0.2">
      <c r="BC38932" s="6"/>
    </row>
    <row r="38933" spans="55:55" hidden="1" x14ac:dyDescent="0.2">
      <c r="BC38933" s="6"/>
    </row>
    <row r="38934" spans="55:55" hidden="1" x14ac:dyDescent="0.2">
      <c r="BC38934" s="6"/>
    </row>
    <row r="38935" spans="55:55" hidden="1" x14ac:dyDescent="0.2">
      <c r="BC38935" s="6"/>
    </row>
    <row r="38936" spans="55:55" hidden="1" x14ac:dyDescent="0.2">
      <c r="BC38936" s="6"/>
    </row>
    <row r="38937" spans="55:55" hidden="1" x14ac:dyDescent="0.2">
      <c r="BC38937" s="6"/>
    </row>
    <row r="38938" spans="55:55" hidden="1" x14ac:dyDescent="0.2">
      <c r="BC38938" s="6"/>
    </row>
    <row r="38939" spans="55:55" hidden="1" x14ac:dyDescent="0.2">
      <c r="BC38939" s="6"/>
    </row>
    <row r="38940" spans="55:55" hidden="1" x14ac:dyDescent="0.2">
      <c r="BC38940" s="6"/>
    </row>
    <row r="38941" spans="55:55" hidden="1" x14ac:dyDescent="0.2">
      <c r="BC38941" s="6"/>
    </row>
    <row r="38942" spans="55:55" hidden="1" x14ac:dyDescent="0.2">
      <c r="BC38942" s="6"/>
    </row>
    <row r="38943" spans="55:55" hidden="1" x14ac:dyDescent="0.2">
      <c r="BC38943" s="6"/>
    </row>
    <row r="38944" spans="55:55" hidden="1" x14ac:dyDescent="0.2">
      <c r="BC38944" s="6"/>
    </row>
    <row r="38945" spans="55:55" hidden="1" x14ac:dyDescent="0.2">
      <c r="BC38945" s="6"/>
    </row>
    <row r="38946" spans="55:55" hidden="1" x14ac:dyDescent="0.2">
      <c r="BC38946" s="6"/>
    </row>
    <row r="38947" spans="55:55" hidden="1" x14ac:dyDescent="0.2">
      <c r="BC38947" s="6"/>
    </row>
    <row r="38948" spans="55:55" hidden="1" x14ac:dyDescent="0.2">
      <c r="BC38948" s="6"/>
    </row>
    <row r="38949" spans="55:55" hidden="1" x14ac:dyDescent="0.2">
      <c r="BC38949" s="6"/>
    </row>
    <row r="38950" spans="55:55" hidden="1" x14ac:dyDescent="0.2">
      <c r="BC38950" s="6"/>
    </row>
    <row r="38951" spans="55:55" hidden="1" x14ac:dyDescent="0.2">
      <c r="BC38951" s="6"/>
    </row>
    <row r="38952" spans="55:55" hidden="1" x14ac:dyDescent="0.2">
      <c r="BC38952" s="6"/>
    </row>
    <row r="38953" spans="55:55" hidden="1" x14ac:dyDescent="0.2">
      <c r="BC38953" s="6"/>
    </row>
    <row r="38954" spans="55:55" hidden="1" x14ac:dyDescent="0.2">
      <c r="BC38954" s="6"/>
    </row>
    <row r="38955" spans="55:55" hidden="1" x14ac:dyDescent="0.2">
      <c r="BC38955" s="6"/>
    </row>
    <row r="38956" spans="55:55" hidden="1" x14ac:dyDescent="0.2">
      <c r="BC38956" s="6"/>
    </row>
    <row r="38957" spans="55:55" hidden="1" x14ac:dyDescent="0.2">
      <c r="BC38957" s="6"/>
    </row>
    <row r="38958" spans="55:55" hidden="1" x14ac:dyDescent="0.2">
      <c r="BC38958" s="6"/>
    </row>
    <row r="38959" spans="55:55" hidden="1" x14ac:dyDescent="0.2">
      <c r="BC38959" s="6"/>
    </row>
    <row r="38960" spans="55:55" hidden="1" x14ac:dyDescent="0.2">
      <c r="BC38960" s="6"/>
    </row>
    <row r="38961" spans="55:55" hidden="1" x14ac:dyDescent="0.2">
      <c r="BC38961" s="6"/>
    </row>
    <row r="38962" spans="55:55" hidden="1" x14ac:dyDescent="0.2">
      <c r="BC38962" s="6"/>
    </row>
    <row r="38963" spans="55:55" hidden="1" x14ac:dyDescent="0.2">
      <c r="BC38963" s="6"/>
    </row>
    <row r="38964" spans="55:55" hidden="1" x14ac:dyDescent="0.2">
      <c r="BC38964" s="6"/>
    </row>
    <row r="38965" spans="55:55" hidden="1" x14ac:dyDescent="0.2">
      <c r="BC38965" s="6"/>
    </row>
    <row r="38966" spans="55:55" hidden="1" x14ac:dyDescent="0.2">
      <c r="BC38966" s="6"/>
    </row>
    <row r="38967" spans="55:55" hidden="1" x14ac:dyDescent="0.2">
      <c r="BC38967" s="6"/>
    </row>
    <row r="38968" spans="55:55" hidden="1" x14ac:dyDescent="0.2">
      <c r="BC38968" s="6"/>
    </row>
    <row r="38969" spans="55:55" hidden="1" x14ac:dyDescent="0.2">
      <c r="BC38969" s="6"/>
    </row>
    <row r="38970" spans="55:55" hidden="1" x14ac:dyDescent="0.2">
      <c r="BC38970" s="6"/>
    </row>
    <row r="38971" spans="55:55" hidden="1" x14ac:dyDescent="0.2">
      <c r="BC38971" s="6"/>
    </row>
    <row r="38972" spans="55:55" hidden="1" x14ac:dyDescent="0.2">
      <c r="BC38972" s="6"/>
    </row>
    <row r="38973" spans="55:55" hidden="1" x14ac:dyDescent="0.2">
      <c r="BC38973" s="6"/>
    </row>
    <row r="38974" spans="55:55" hidden="1" x14ac:dyDescent="0.2">
      <c r="BC38974" s="6"/>
    </row>
    <row r="38975" spans="55:55" hidden="1" x14ac:dyDescent="0.2">
      <c r="BC38975" s="6"/>
    </row>
    <row r="38976" spans="55:55" hidden="1" x14ac:dyDescent="0.2">
      <c r="BC38976" s="6"/>
    </row>
    <row r="38977" spans="55:55" hidden="1" x14ac:dyDescent="0.2">
      <c r="BC38977" s="6"/>
    </row>
    <row r="38978" spans="55:55" hidden="1" x14ac:dyDescent="0.2">
      <c r="BC38978" s="6"/>
    </row>
    <row r="38979" spans="55:55" hidden="1" x14ac:dyDescent="0.2">
      <c r="BC38979" s="6"/>
    </row>
    <row r="38980" spans="55:55" hidden="1" x14ac:dyDescent="0.2">
      <c r="BC38980" s="6"/>
    </row>
    <row r="38981" spans="55:55" hidden="1" x14ac:dyDescent="0.2">
      <c r="BC38981" s="6"/>
    </row>
    <row r="38982" spans="55:55" hidden="1" x14ac:dyDescent="0.2">
      <c r="BC38982" s="6"/>
    </row>
    <row r="38983" spans="55:55" hidden="1" x14ac:dyDescent="0.2">
      <c r="BC38983" s="6"/>
    </row>
    <row r="38984" spans="55:55" hidden="1" x14ac:dyDescent="0.2">
      <c r="BC38984" s="6"/>
    </row>
    <row r="38985" spans="55:55" hidden="1" x14ac:dyDescent="0.2">
      <c r="BC38985" s="6"/>
    </row>
    <row r="38986" spans="55:55" hidden="1" x14ac:dyDescent="0.2">
      <c r="BC38986" s="6"/>
    </row>
    <row r="38987" spans="55:55" hidden="1" x14ac:dyDescent="0.2">
      <c r="BC38987" s="6"/>
    </row>
    <row r="38988" spans="55:55" hidden="1" x14ac:dyDescent="0.2">
      <c r="BC38988" s="6"/>
    </row>
    <row r="38989" spans="55:55" hidden="1" x14ac:dyDescent="0.2">
      <c r="BC38989" s="6"/>
    </row>
    <row r="38990" spans="55:55" hidden="1" x14ac:dyDescent="0.2">
      <c r="BC38990" s="6"/>
    </row>
    <row r="38991" spans="55:55" hidden="1" x14ac:dyDescent="0.2">
      <c r="BC38991" s="6"/>
    </row>
    <row r="38992" spans="55:55" hidden="1" x14ac:dyDescent="0.2">
      <c r="BC38992" s="6"/>
    </row>
    <row r="38993" spans="55:55" hidden="1" x14ac:dyDescent="0.2">
      <c r="BC38993" s="6"/>
    </row>
    <row r="38994" spans="55:55" hidden="1" x14ac:dyDescent="0.2">
      <c r="BC38994" s="6"/>
    </row>
    <row r="38995" spans="55:55" hidden="1" x14ac:dyDescent="0.2">
      <c r="BC38995" s="6"/>
    </row>
    <row r="38996" spans="55:55" hidden="1" x14ac:dyDescent="0.2">
      <c r="BC38996" s="6"/>
    </row>
    <row r="38997" spans="55:55" hidden="1" x14ac:dyDescent="0.2">
      <c r="BC38997" s="6"/>
    </row>
    <row r="38998" spans="55:55" hidden="1" x14ac:dyDescent="0.2">
      <c r="BC38998" s="6"/>
    </row>
    <row r="38999" spans="55:55" hidden="1" x14ac:dyDescent="0.2">
      <c r="BC38999" s="6"/>
    </row>
    <row r="39000" spans="55:55" hidden="1" x14ac:dyDescent="0.2">
      <c r="BC39000" s="6"/>
    </row>
    <row r="39001" spans="55:55" hidden="1" x14ac:dyDescent="0.2">
      <c r="BC39001" s="6"/>
    </row>
    <row r="39002" spans="55:55" hidden="1" x14ac:dyDescent="0.2">
      <c r="BC39002" s="6"/>
    </row>
    <row r="39003" spans="55:55" hidden="1" x14ac:dyDescent="0.2">
      <c r="BC39003" s="6"/>
    </row>
    <row r="39004" spans="55:55" hidden="1" x14ac:dyDescent="0.2">
      <c r="BC39004" s="6"/>
    </row>
    <row r="39005" spans="55:55" hidden="1" x14ac:dyDescent="0.2">
      <c r="BC39005" s="6"/>
    </row>
    <row r="39006" spans="55:55" hidden="1" x14ac:dyDescent="0.2">
      <c r="BC39006" s="6"/>
    </row>
    <row r="39007" spans="55:55" hidden="1" x14ac:dyDescent="0.2">
      <c r="BC39007" s="6"/>
    </row>
    <row r="39008" spans="55:55" hidden="1" x14ac:dyDescent="0.2">
      <c r="BC39008" s="6"/>
    </row>
    <row r="39009" spans="55:55" hidden="1" x14ac:dyDescent="0.2">
      <c r="BC39009" s="6"/>
    </row>
    <row r="39010" spans="55:55" hidden="1" x14ac:dyDescent="0.2">
      <c r="BC39010" s="6"/>
    </row>
    <row r="39011" spans="55:55" hidden="1" x14ac:dyDescent="0.2">
      <c r="BC39011" s="6"/>
    </row>
    <row r="39012" spans="55:55" hidden="1" x14ac:dyDescent="0.2">
      <c r="BC39012" s="6"/>
    </row>
    <row r="39013" spans="55:55" hidden="1" x14ac:dyDescent="0.2">
      <c r="BC39013" s="6"/>
    </row>
    <row r="39014" spans="55:55" hidden="1" x14ac:dyDescent="0.2">
      <c r="BC39014" s="6"/>
    </row>
    <row r="39015" spans="55:55" hidden="1" x14ac:dyDescent="0.2">
      <c r="BC39015" s="6"/>
    </row>
    <row r="39016" spans="55:55" hidden="1" x14ac:dyDescent="0.2">
      <c r="BC39016" s="6"/>
    </row>
    <row r="39017" spans="55:55" hidden="1" x14ac:dyDescent="0.2">
      <c r="BC39017" s="6"/>
    </row>
    <row r="39018" spans="55:55" hidden="1" x14ac:dyDescent="0.2">
      <c r="BC39018" s="6"/>
    </row>
    <row r="39019" spans="55:55" hidden="1" x14ac:dyDescent="0.2">
      <c r="BC39019" s="6"/>
    </row>
    <row r="39020" spans="55:55" hidden="1" x14ac:dyDescent="0.2">
      <c r="BC39020" s="6"/>
    </row>
    <row r="39021" spans="55:55" hidden="1" x14ac:dyDescent="0.2">
      <c r="BC39021" s="6"/>
    </row>
    <row r="39022" spans="55:55" hidden="1" x14ac:dyDescent="0.2">
      <c r="BC39022" s="6"/>
    </row>
    <row r="39023" spans="55:55" hidden="1" x14ac:dyDescent="0.2">
      <c r="BC39023" s="6"/>
    </row>
    <row r="39024" spans="55:55" hidden="1" x14ac:dyDescent="0.2">
      <c r="BC39024" s="6"/>
    </row>
    <row r="39025" spans="55:55" hidden="1" x14ac:dyDescent="0.2">
      <c r="BC39025" s="6"/>
    </row>
    <row r="39026" spans="55:55" hidden="1" x14ac:dyDescent="0.2">
      <c r="BC39026" s="6"/>
    </row>
    <row r="39027" spans="55:55" hidden="1" x14ac:dyDescent="0.2">
      <c r="BC39027" s="6"/>
    </row>
    <row r="39028" spans="55:55" hidden="1" x14ac:dyDescent="0.2">
      <c r="BC39028" s="6"/>
    </row>
    <row r="39029" spans="55:55" hidden="1" x14ac:dyDescent="0.2">
      <c r="BC39029" s="6"/>
    </row>
    <row r="39030" spans="55:55" hidden="1" x14ac:dyDescent="0.2">
      <c r="BC39030" s="6"/>
    </row>
    <row r="39031" spans="55:55" hidden="1" x14ac:dyDescent="0.2">
      <c r="BC39031" s="6"/>
    </row>
    <row r="39032" spans="55:55" hidden="1" x14ac:dyDescent="0.2">
      <c r="BC39032" s="6"/>
    </row>
    <row r="39033" spans="55:55" hidden="1" x14ac:dyDescent="0.2">
      <c r="BC39033" s="6"/>
    </row>
    <row r="39034" spans="55:55" hidden="1" x14ac:dyDescent="0.2">
      <c r="BC39034" s="6"/>
    </row>
    <row r="39035" spans="55:55" hidden="1" x14ac:dyDescent="0.2">
      <c r="BC39035" s="6"/>
    </row>
    <row r="39036" spans="55:55" hidden="1" x14ac:dyDescent="0.2">
      <c r="BC39036" s="6"/>
    </row>
    <row r="39037" spans="55:55" hidden="1" x14ac:dyDescent="0.2">
      <c r="BC39037" s="6"/>
    </row>
    <row r="39038" spans="55:55" hidden="1" x14ac:dyDescent="0.2">
      <c r="BC39038" s="6"/>
    </row>
    <row r="39039" spans="55:55" hidden="1" x14ac:dyDescent="0.2">
      <c r="BC39039" s="6"/>
    </row>
    <row r="39040" spans="55:55" hidden="1" x14ac:dyDescent="0.2">
      <c r="BC39040" s="6"/>
    </row>
    <row r="39041" spans="55:55" hidden="1" x14ac:dyDescent="0.2">
      <c r="BC39041" s="6"/>
    </row>
    <row r="39042" spans="55:55" hidden="1" x14ac:dyDescent="0.2">
      <c r="BC39042" s="6"/>
    </row>
    <row r="39043" spans="55:55" hidden="1" x14ac:dyDescent="0.2">
      <c r="BC39043" s="6"/>
    </row>
    <row r="39044" spans="55:55" hidden="1" x14ac:dyDescent="0.2">
      <c r="BC39044" s="6"/>
    </row>
    <row r="39045" spans="55:55" hidden="1" x14ac:dyDescent="0.2">
      <c r="BC39045" s="6"/>
    </row>
    <row r="39046" spans="55:55" hidden="1" x14ac:dyDescent="0.2">
      <c r="BC39046" s="6"/>
    </row>
    <row r="39047" spans="55:55" hidden="1" x14ac:dyDescent="0.2">
      <c r="BC39047" s="6"/>
    </row>
    <row r="39048" spans="55:55" hidden="1" x14ac:dyDescent="0.2">
      <c r="BC39048" s="6"/>
    </row>
    <row r="39049" spans="55:55" hidden="1" x14ac:dyDescent="0.2">
      <c r="BC39049" s="6"/>
    </row>
    <row r="39050" spans="55:55" hidden="1" x14ac:dyDescent="0.2">
      <c r="BC39050" s="6"/>
    </row>
    <row r="39051" spans="55:55" hidden="1" x14ac:dyDescent="0.2">
      <c r="BC39051" s="6"/>
    </row>
    <row r="39052" spans="55:55" hidden="1" x14ac:dyDescent="0.2">
      <c r="BC39052" s="6"/>
    </row>
    <row r="39053" spans="55:55" hidden="1" x14ac:dyDescent="0.2">
      <c r="BC39053" s="6"/>
    </row>
    <row r="39054" spans="55:55" hidden="1" x14ac:dyDescent="0.2">
      <c r="BC39054" s="6"/>
    </row>
    <row r="39055" spans="55:55" hidden="1" x14ac:dyDescent="0.2">
      <c r="BC39055" s="6"/>
    </row>
    <row r="39056" spans="55:55" hidden="1" x14ac:dyDescent="0.2">
      <c r="BC39056" s="6"/>
    </row>
    <row r="39057" spans="55:55" hidden="1" x14ac:dyDescent="0.2">
      <c r="BC39057" s="6"/>
    </row>
    <row r="39058" spans="55:55" hidden="1" x14ac:dyDescent="0.2">
      <c r="BC39058" s="6"/>
    </row>
    <row r="39059" spans="55:55" hidden="1" x14ac:dyDescent="0.2">
      <c r="BC39059" s="6"/>
    </row>
    <row r="39060" spans="55:55" hidden="1" x14ac:dyDescent="0.2">
      <c r="BC39060" s="6"/>
    </row>
    <row r="39061" spans="55:55" hidden="1" x14ac:dyDescent="0.2">
      <c r="BC39061" s="6"/>
    </row>
    <row r="39062" spans="55:55" hidden="1" x14ac:dyDescent="0.2">
      <c r="BC39062" s="6"/>
    </row>
    <row r="39063" spans="55:55" hidden="1" x14ac:dyDescent="0.2">
      <c r="BC39063" s="6"/>
    </row>
    <row r="39064" spans="55:55" hidden="1" x14ac:dyDescent="0.2">
      <c r="BC39064" s="6"/>
    </row>
    <row r="39065" spans="55:55" hidden="1" x14ac:dyDescent="0.2">
      <c r="BC39065" s="6"/>
    </row>
    <row r="39066" spans="55:55" hidden="1" x14ac:dyDescent="0.2">
      <c r="BC39066" s="6"/>
    </row>
    <row r="39067" spans="55:55" hidden="1" x14ac:dyDescent="0.2">
      <c r="BC39067" s="6"/>
    </row>
    <row r="39068" spans="55:55" hidden="1" x14ac:dyDescent="0.2">
      <c r="BC39068" s="6"/>
    </row>
    <row r="39069" spans="55:55" hidden="1" x14ac:dyDescent="0.2">
      <c r="BC39069" s="6"/>
    </row>
    <row r="39070" spans="55:55" hidden="1" x14ac:dyDescent="0.2">
      <c r="BC39070" s="6"/>
    </row>
    <row r="39071" spans="55:55" hidden="1" x14ac:dyDescent="0.2">
      <c r="BC39071" s="6"/>
    </row>
    <row r="39072" spans="55:55" hidden="1" x14ac:dyDescent="0.2">
      <c r="BC39072" s="6"/>
    </row>
    <row r="39073" spans="55:55" hidden="1" x14ac:dyDescent="0.2">
      <c r="BC39073" s="6"/>
    </row>
    <row r="39074" spans="55:55" hidden="1" x14ac:dyDescent="0.2">
      <c r="BC39074" s="6"/>
    </row>
    <row r="39075" spans="55:55" hidden="1" x14ac:dyDescent="0.2">
      <c r="BC39075" s="6"/>
    </row>
    <row r="39076" spans="55:55" hidden="1" x14ac:dyDescent="0.2">
      <c r="BC39076" s="6"/>
    </row>
    <row r="39077" spans="55:55" hidden="1" x14ac:dyDescent="0.2">
      <c r="BC39077" s="6"/>
    </row>
    <row r="39078" spans="55:55" hidden="1" x14ac:dyDescent="0.2">
      <c r="BC39078" s="6"/>
    </row>
    <row r="39079" spans="55:55" hidden="1" x14ac:dyDescent="0.2">
      <c r="BC39079" s="6"/>
    </row>
    <row r="39080" spans="55:55" hidden="1" x14ac:dyDescent="0.2">
      <c r="BC39080" s="6"/>
    </row>
    <row r="39081" spans="55:55" hidden="1" x14ac:dyDescent="0.2">
      <c r="BC39081" s="6"/>
    </row>
    <row r="39082" spans="55:55" hidden="1" x14ac:dyDescent="0.2">
      <c r="BC39082" s="6"/>
    </row>
    <row r="39083" spans="55:55" hidden="1" x14ac:dyDescent="0.2">
      <c r="BC39083" s="6"/>
    </row>
    <row r="39084" spans="55:55" hidden="1" x14ac:dyDescent="0.2">
      <c r="BC39084" s="6"/>
    </row>
    <row r="39085" spans="55:55" hidden="1" x14ac:dyDescent="0.2">
      <c r="BC39085" s="6"/>
    </row>
    <row r="39086" spans="55:55" hidden="1" x14ac:dyDescent="0.2">
      <c r="BC39086" s="6"/>
    </row>
    <row r="39087" spans="55:55" hidden="1" x14ac:dyDescent="0.2">
      <c r="BC39087" s="6"/>
    </row>
    <row r="39088" spans="55:55" hidden="1" x14ac:dyDescent="0.2">
      <c r="BC39088" s="6"/>
    </row>
    <row r="39089" spans="55:55" hidden="1" x14ac:dyDescent="0.2">
      <c r="BC39089" s="6"/>
    </row>
    <row r="39090" spans="55:55" hidden="1" x14ac:dyDescent="0.2">
      <c r="BC39090" s="6"/>
    </row>
    <row r="39091" spans="55:55" hidden="1" x14ac:dyDescent="0.2">
      <c r="BC39091" s="6"/>
    </row>
    <row r="39092" spans="55:55" hidden="1" x14ac:dyDescent="0.2">
      <c r="BC39092" s="6"/>
    </row>
    <row r="39093" spans="55:55" hidden="1" x14ac:dyDescent="0.2">
      <c r="BC39093" s="6"/>
    </row>
    <row r="39094" spans="55:55" hidden="1" x14ac:dyDescent="0.2">
      <c r="BC39094" s="6"/>
    </row>
    <row r="39095" spans="55:55" hidden="1" x14ac:dyDescent="0.2">
      <c r="BC39095" s="6"/>
    </row>
    <row r="39096" spans="55:55" hidden="1" x14ac:dyDescent="0.2">
      <c r="BC39096" s="6"/>
    </row>
    <row r="39097" spans="55:55" hidden="1" x14ac:dyDescent="0.2">
      <c r="BC39097" s="6"/>
    </row>
    <row r="39098" spans="55:55" hidden="1" x14ac:dyDescent="0.2">
      <c r="BC39098" s="6"/>
    </row>
    <row r="39099" spans="55:55" hidden="1" x14ac:dyDescent="0.2">
      <c r="BC39099" s="6"/>
    </row>
    <row r="39100" spans="55:55" hidden="1" x14ac:dyDescent="0.2">
      <c r="BC39100" s="6"/>
    </row>
    <row r="39101" spans="55:55" hidden="1" x14ac:dyDescent="0.2">
      <c r="BC39101" s="6"/>
    </row>
    <row r="39102" spans="55:55" hidden="1" x14ac:dyDescent="0.2">
      <c r="BC39102" s="6"/>
    </row>
    <row r="39103" spans="55:55" hidden="1" x14ac:dyDescent="0.2">
      <c r="BC39103" s="6"/>
    </row>
    <row r="39104" spans="55:55" hidden="1" x14ac:dyDescent="0.2">
      <c r="BC39104" s="6"/>
    </row>
    <row r="39105" spans="55:55" hidden="1" x14ac:dyDescent="0.2">
      <c r="BC39105" s="6"/>
    </row>
    <row r="39106" spans="55:55" hidden="1" x14ac:dyDescent="0.2">
      <c r="BC39106" s="6"/>
    </row>
    <row r="39107" spans="55:55" hidden="1" x14ac:dyDescent="0.2">
      <c r="BC39107" s="6"/>
    </row>
    <row r="39108" spans="55:55" hidden="1" x14ac:dyDescent="0.2">
      <c r="BC39108" s="6"/>
    </row>
    <row r="39109" spans="55:55" hidden="1" x14ac:dyDescent="0.2">
      <c r="BC39109" s="6"/>
    </row>
    <row r="39110" spans="55:55" hidden="1" x14ac:dyDescent="0.2">
      <c r="BC39110" s="6"/>
    </row>
    <row r="39111" spans="55:55" hidden="1" x14ac:dyDescent="0.2">
      <c r="BC39111" s="6"/>
    </row>
    <row r="39112" spans="55:55" hidden="1" x14ac:dyDescent="0.2">
      <c r="BC39112" s="6"/>
    </row>
    <row r="39113" spans="55:55" hidden="1" x14ac:dyDescent="0.2">
      <c r="BC39113" s="6"/>
    </row>
    <row r="39114" spans="55:55" hidden="1" x14ac:dyDescent="0.2">
      <c r="BC39114" s="6"/>
    </row>
    <row r="39115" spans="55:55" hidden="1" x14ac:dyDescent="0.2">
      <c r="BC39115" s="6"/>
    </row>
    <row r="39116" spans="55:55" hidden="1" x14ac:dyDescent="0.2">
      <c r="BC39116" s="6"/>
    </row>
    <row r="39117" spans="55:55" hidden="1" x14ac:dyDescent="0.2">
      <c r="BC39117" s="6"/>
    </row>
    <row r="39118" spans="55:55" hidden="1" x14ac:dyDescent="0.2">
      <c r="BC39118" s="6"/>
    </row>
    <row r="39119" spans="55:55" hidden="1" x14ac:dyDescent="0.2">
      <c r="BC39119" s="6"/>
    </row>
    <row r="39120" spans="55:55" hidden="1" x14ac:dyDescent="0.2">
      <c r="BC39120" s="6"/>
    </row>
    <row r="39121" spans="55:55" hidden="1" x14ac:dyDescent="0.2">
      <c r="BC39121" s="6"/>
    </row>
    <row r="39122" spans="55:55" hidden="1" x14ac:dyDescent="0.2">
      <c r="BC39122" s="6"/>
    </row>
    <row r="39123" spans="55:55" hidden="1" x14ac:dyDescent="0.2">
      <c r="BC39123" s="6"/>
    </row>
    <row r="39124" spans="55:55" hidden="1" x14ac:dyDescent="0.2">
      <c r="BC39124" s="6"/>
    </row>
    <row r="39125" spans="55:55" hidden="1" x14ac:dyDescent="0.2">
      <c r="BC39125" s="6"/>
    </row>
    <row r="39126" spans="55:55" hidden="1" x14ac:dyDescent="0.2">
      <c r="BC39126" s="6"/>
    </row>
    <row r="39127" spans="55:55" hidden="1" x14ac:dyDescent="0.2">
      <c r="BC39127" s="6"/>
    </row>
    <row r="39128" spans="55:55" hidden="1" x14ac:dyDescent="0.2">
      <c r="BC39128" s="6"/>
    </row>
    <row r="39129" spans="55:55" hidden="1" x14ac:dyDescent="0.2">
      <c r="BC39129" s="6"/>
    </row>
    <row r="39130" spans="55:55" hidden="1" x14ac:dyDescent="0.2">
      <c r="BC39130" s="6"/>
    </row>
    <row r="39131" spans="55:55" hidden="1" x14ac:dyDescent="0.2">
      <c r="BC39131" s="6"/>
    </row>
    <row r="39132" spans="55:55" hidden="1" x14ac:dyDescent="0.2">
      <c r="BC39132" s="6"/>
    </row>
    <row r="39133" spans="55:55" hidden="1" x14ac:dyDescent="0.2">
      <c r="BC39133" s="6"/>
    </row>
    <row r="39134" spans="55:55" hidden="1" x14ac:dyDescent="0.2">
      <c r="BC39134" s="6"/>
    </row>
    <row r="39135" spans="55:55" hidden="1" x14ac:dyDescent="0.2">
      <c r="BC39135" s="6"/>
    </row>
    <row r="39136" spans="55:55" hidden="1" x14ac:dyDescent="0.2">
      <c r="BC39136" s="6"/>
    </row>
    <row r="39137" spans="55:55" hidden="1" x14ac:dyDescent="0.2">
      <c r="BC39137" s="6"/>
    </row>
    <row r="39138" spans="55:55" hidden="1" x14ac:dyDescent="0.2">
      <c r="BC39138" s="6"/>
    </row>
    <row r="39139" spans="55:55" hidden="1" x14ac:dyDescent="0.2">
      <c r="BC39139" s="6"/>
    </row>
    <row r="39140" spans="55:55" hidden="1" x14ac:dyDescent="0.2">
      <c r="BC39140" s="6"/>
    </row>
    <row r="39141" spans="55:55" hidden="1" x14ac:dyDescent="0.2">
      <c r="BC39141" s="6"/>
    </row>
    <row r="39142" spans="55:55" hidden="1" x14ac:dyDescent="0.2">
      <c r="BC39142" s="6"/>
    </row>
    <row r="39143" spans="55:55" hidden="1" x14ac:dyDescent="0.2">
      <c r="BC39143" s="6"/>
    </row>
    <row r="39144" spans="55:55" hidden="1" x14ac:dyDescent="0.2">
      <c r="BC39144" s="6"/>
    </row>
    <row r="39145" spans="55:55" hidden="1" x14ac:dyDescent="0.2">
      <c r="BC39145" s="6"/>
    </row>
    <row r="39146" spans="55:55" hidden="1" x14ac:dyDescent="0.2">
      <c r="BC39146" s="6"/>
    </row>
    <row r="39147" spans="55:55" hidden="1" x14ac:dyDescent="0.2">
      <c r="BC39147" s="6"/>
    </row>
    <row r="39148" spans="55:55" hidden="1" x14ac:dyDescent="0.2">
      <c r="BC39148" s="6"/>
    </row>
    <row r="39149" spans="55:55" hidden="1" x14ac:dyDescent="0.2">
      <c r="BC39149" s="6"/>
    </row>
    <row r="39150" spans="55:55" hidden="1" x14ac:dyDescent="0.2">
      <c r="BC39150" s="6"/>
    </row>
    <row r="39151" spans="55:55" hidden="1" x14ac:dyDescent="0.2">
      <c r="BC39151" s="6"/>
    </row>
    <row r="39152" spans="55:55" hidden="1" x14ac:dyDescent="0.2">
      <c r="BC39152" s="6"/>
    </row>
    <row r="39153" spans="55:55" hidden="1" x14ac:dyDescent="0.2">
      <c r="BC39153" s="6"/>
    </row>
    <row r="39154" spans="55:55" hidden="1" x14ac:dyDescent="0.2">
      <c r="BC39154" s="6"/>
    </row>
    <row r="39155" spans="55:55" hidden="1" x14ac:dyDescent="0.2">
      <c r="BC39155" s="6"/>
    </row>
    <row r="39156" spans="55:55" hidden="1" x14ac:dyDescent="0.2">
      <c r="BC39156" s="6"/>
    </row>
    <row r="39157" spans="55:55" hidden="1" x14ac:dyDescent="0.2">
      <c r="BC39157" s="6"/>
    </row>
    <row r="39158" spans="55:55" hidden="1" x14ac:dyDescent="0.2">
      <c r="BC39158" s="6"/>
    </row>
    <row r="39159" spans="55:55" hidden="1" x14ac:dyDescent="0.2">
      <c r="BC39159" s="6"/>
    </row>
    <row r="39160" spans="55:55" hidden="1" x14ac:dyDescent="0.2">
      <c r="BC39160" s="6"/>
    </row>
    <row r="39161" spans="55:55" hidden="1" x14ac:dyDescent="0.2">
      <c r="BC39161" s="6"/>
    </row>
    <row r="39162" spans="55:55" hidden="1" x14ac:dyDescent="0.2">
      <c r="BC39162" s="6"/>
    </row>
    <row r="39163" spans="55:55" hidden="1" x14ac:dyDescent="0.2">
      <c r="BC39163" s="6"/>
    </row>
    <row r="39164" spans="55:55" hidden="1" x14ac:dyDescent="0.2">
      <c r="BC39164" s="6"/>
    </row>
    <row r="39165" spans="55:55" hidden="1" x14ac:dyDescent="0.2">
      <c r="BC39165" s="6"/>
    </row>
    <row r="39166" spans="55:55" hidden="1" x14ac:dyDescent="0.2">
      <c r="BC39166" s="6"/>
    </row>
    <row r="39167" spans="55:55" hidden="1" x14ac:dyDescent="0.2">
      <c r="BC39167" s="6"/>
    </row>
    <row r="39168" spans="55:55" hidden="1" x14ac:dyDescent="0.2">
      <c r="BC39168" s="6"/>
    </row>
    <row r="39169" spans="55:55" hidden="1" x14ac:dyDescent="0.2">
      <c r="BC39169" s="6"/>
    </row>
    <row r="39170" spans="55:55" hidden="1" x14ac:dyDescent="0.2">
      <c r="BC39170" s="6"/>
    </row>
    <row r="39171" spans="55:55" hidden="1" x14ac:dyDescent="0.2">
      <c r="BC39171" s="6"/>
    </row>
    <row r="39172" spans="55:55" hidden="1" x14ac:dyDescent="0.2">
      <c r="BC39172" s="6"/>
    </row>
    <row r="39173" spans="55:55" hidden="1" x14ac:dyDescent="0.2">
      <c r="BC39173" s="6"/>
    </row>
    <row r="39174" spans="55:55" hidden="1" x14ac:dyDescent="0.2">
      <c r="BC39174" s="6"/>
    </row>
    <row r="39175" spans="55:55" hidden="1" x14ac:dyDescent="0.2">
      <c r="BC39175" s="6"/>
    </row>
    <row r="39176" spans="55:55" hidden="1" x14ac:dyDescent="0.2">
      <c r="BC39176" s="6"/>
    </row>
    <row r="39177" spans="55:55" hidden="1" x14ac:dyDescent="0.2">
      <c r="BC39177" s="6"/>
    </row>
    <row r="39178" spans="55:55" hidden="1" x14ac:dyDescent="0.2">
      <c r="BC39178" s="6"/>
    </row>
    <row r="39179" spans="55:55" hidden="1" x14ac:dyDescent="0.2">
      <c r="BC39179" s="6"/>
    </row>
    <row r="39180" spans="55:55" hidden="1" x14ac:dyDescent="0.2">
      <c r="BC39180" s="6"/>
    </row>
    <row r="39181" spans="55:55" hidden="1" x14ac:dyDescent="0.2">
      <c r="BC39181" s="6"/>
    </row>
    <row r="39182" spans="55:55" hidden="1" x14ac:dyDescent="0.2">
      <c r="BC39182" s="6"/>
    </row>
    <row r="39183" spans="55:55" hidden="1" x14ac:dyDescent="0.2">
      <c r="BC39183" s="6"/>
    </row>
    <row r="39184" spans="55:55" hidden="1" x14ac:dyDescent="0.2">
      <c r="BC39184" s="6"/>
    </row>
    <row r="39185" spans="55:55" hidden="1" x14ac:dyDescent="0.2">
      <c r="BC39185" s="6"/>
    </row>
    <row r="39186" spans="55:55" hidden="1" x14ac:dyDescent="0.2">
      <c r="BC39186" s="6"/>
    </row>
    <row r="39187" spans="55:55" hidden="1" x14ac:dyDescent="0.2">
      <c r="BC39187" s="6"/>
    </row>
    <row r="39188" spans="55:55" hidden="1" x14ac:dyDescent="0.2">
      <c r="BC39188" s="6"/>
    </row>
    <row r="39189" spans="55:55" hidden="1" x14ac:dyDescent="0.2">
      <c r="BC39189" s="6"/>
    </row>
    <row r="39190" spans="55:55" hidden="1" x14ac:dyDescent="0.2">
      <c r="BC39190" s="6"/>
    </row>
    <row r="39191" spans="55:55" hidden="1" x14ac:dyDescent="0.2">
      <c r="BC39191" s="6"/>
    </row>
    <row r="39192" spans="55:55" hidden="1" x14ac:dyDescent="0.2">
      <c r="BC39192" s="6"/>
    </row>
    <row r="39193" spans="55:55" hidden="1" x14ac:dyDescent="0.2">
      <c r="BC39193" s="6"/>
    </row>
    <row r="39194" spans="55:55" hidden="1" x14ac:dyDescent="0.2">
      <c r="BC39194" s="6"/>
    </row>
    <row r="39195" spans="55:55" hidden="1" x14ac:dyDescent="0.2">
      <c r="BC39195" s="6"/>
    </row>
    <row r="39196" spans="55:55" hidden="1" x14ac:dyDescent="0.2">
      <c r="BC39196" s="6"/>
    </row>
    <row r="39197" spans="55:55" hidden="1" x14ac:dyDescent="0.2">
      <c r="BC39197" s="6"/>
    </row>
    <row r="39198" spans="55:55" hidden="1" x14ac:dyDescent="0.2">
      <c r="BC39198" s="6"/>
    </row>
    <row r="39199" spans="55:55" hidden="1" x14ac:dyDescent="0.2">
      <c r="BC39199" s="6"/>
    </row>
    <row r="39200" spans="55:55" hidden="1" x14ac:dyDescent="0.2">
      <c r="BC39200" s="6"/>
    </row>
    <row r="39201" spans="55:55" hidden="1" x14ac:dyDescent="0.2">
      <c r="BC39201" s="6"/>
    </row>
    <row r="39202" spans="55:55" hidden="1" x14ac:dyDescent="0.2">
      <c r="BC39202" s="6"/>
    </row>
    <row r="39203" spans="55:55" hidden="1" x14ac:dyDescent="0.2">
      <c r="BC39203" s="6"/>
    </row>
    <row r="39204" spans="55:55" hidden="1" x14ac:dyDescent="0.2">
      <c r="BC39204" s="6"/>
    </row>
    <row r="39205" spans="55:55" hidden="1" x14ac:dyDescent="0.2">
      <c r="BC39205" s="6"/>
    </row>
    <row r="39206" spans="55:55" hidden="1" x14ac:dyDescent="0.2">
      <c r="BC39206" s="6"/>
    </row>
    <row r="39207" spans="55:55" hidden="1" x14ac:dyDescent="0.2">
      <c r="BC39207" s="6"/>
    </row>
    <row r="39208" spans="55:55" hidden="1" x14ac:dyDescent="0.2">
      <c r="BC39208" s="6"/>
    </row>
    <row r="39209" spans="55:55" hidden="1" x14ac:dyDescent="0.2">
      <c r="BC39209" s="6"/>
    </row>
    <row r="39210" spans="55:55" hidden="1" x14ac:dyDescent="0.2">
      <c r="BC39210" s="6"/>
    </row>
    <row r="39211" spans="55:55" hidden="1" x14ac:dyDescent="0.2">
      <c r="BC39211" s="6"/>
    </row>
    <row r="39212" spans="55:55" hidden="1" x14ac:dyDescent="0.2">
      <c r="BC39212" s="6"/>
    </row>
    <row r="39213" spans="55:55" hidden="1" x14ac:dyDescent="0.2">
      <c r="BC39213" s="6"/>
    </row>
    <row r="39214" spans="55:55" hidden="1" x14ac:dyDescent="0.2">
      <c r="BC39214" s="6"/>
    </row>
    <row r="39215" spans="55:55" hidden="1" x14ac:dyDescent="0.2">
      <c r="BC39215" s="6"/>
    </row>
    <row r="39216" spans="55:55" hidden="1" x14ac:dyDescent="0.2">
      <c r="BC39216" s="6"/>
    </row>
    <row r="39217" spans="55:55" hidden="1" x14ac:dyDescent="0.2">
      <c r="BC39217" s="6"/>
    </row>
    <row r="39218" spans="55:55" hidden="1" x14ac:dyDescent="0.2">
      <c r="BC39218" s="6"/>
    </row>
    <row r="39219" spans="55:55" hidden="1" x14ac:dyDescent="0.2">
      <c r="BC39219" s="6"/>
    </row>
    <row r="39220" spans="55:55" hidden="1" x14ac:dyDescent="0.2">
      <c r="BC39220" s="6"/>
    </row>
    <row r="39221" spans="55:55" hidden="1" x14ac:dyDescent="0.2">
      <c r="BC39221" s="6"/>
    </row>
    <row r="39222" spans="55:55" hidden="1" x14ac:dyDescent="0.2">
      <c r="BC39222" s="6"/>
    </row>
    <row r="39223" spans="55:55" hidden="1" x14ac:dyDescent="0.2">
      <c r="BC39223" s="6"/>
    </row>
    <row r="39224" spans="55:55" hidden="1" x14ac:dyDescent="0.2">
      <c r="BC39224" s="6"/>
    </row>
    <row r="39225" spans="55:55" hidden="1" x14ac:dyDescent="0.2">
      <c r="BC39225" s="6"/>
    </row>
    <row r="39226" spans="55:55" hidden="1" x14ac:dyDescent="0.2">
      <c r="BC39226" s="6"/>
    </row>
    <row r="39227" spans="55:55" hidden="1" x14ac:dyDescent="0.2">
      <c r="BC39227" s="6"/>
    </row>
    <row r="39228" spans="55:55" hidden="1" x14ac:dyDescent="0.2">
      <c r="BC39228" s="6"/>
    </row>
    <row r="39229" spans="55:55" hidden="1" x14ac:dyDescent="0.2">
      <c r="BC39229" s="6"/>
    </row>
    <row r="39230" spans="55:55" hidden="1" x14ac:dyDescent="0.2">
      <c r="BC39230" s="6"/>
    </row>
    <row r="39231" spans="55:55" hidden="1" x14ac:dyDescent="0.2">
      <c r="BC39231" s="6"/>
    </row>
    <row r="39232" spans="55:55" hidden="1" x14ac:dyDescent="0.2">
      <c r="BC39232" s="6"/>
    </row>
    <row r="39233" spans="55:55" hidden="1" x14ac:dyDescent="0.2">
      <c r="BC39233" s="6"/>
    </row>
    <row r="39234" spans="55:55" hidden="1" x14ac:dyDescent="0.2">
      <c r="BC39234" s="6"/>
    </row>
    <row r="39235" spans="55:55" hidden="1" x14ac:dyDescent="0.2">
      <c r="BC39235" s="6"/>
    </row>
    <row r="39236" spans="55:55" hidden="1" x14ac:dyDescent="0.2">
      <c r="BC39236" s="6"/>
    </row>
    <row r="39237" spans="55:55" hidden="1" x14ac:dyDescent="0.2">
      <c r="BC39237" s="6"/>
    </row>
    <row r="39238" spans="55:55" hidden="1" x14ac:dyDescent="0.2">
      <c r="BC39238" s="6"/>
    </row>
    <row r="39239" spans="55:55" hidden="1" x14ac:dyDescent="0.2">
      <c r="BC39239" s="6"/>
    </row>
    <row r="39240" spans="55:55" hidden="1" x14ac:dyDescent="0.2">
      <c r="BC39240" s="6"/>
    </row>
    <row r="39241" spans="55:55" hidden="1" x14ac:dyDescent="0.2">
      <c r="BC39241" s="6"/>
    </row>
    <row r="39242" spans="55:55" hidden="1" x14ac:dyDescent="0.2">
      <c r="BC39242" s="6"/>
    </row>
    <row r="39243" spans="55:55" hidden="1" x14ac:dyDescent="0.2">
      <c r="BC39243" s="6"/>
    </row>
    <row r="39244" spans="55:55" hidden="1" x14ac:dyDescent="0.2">
      <c r="BC39244" s="6"/>
    </row>
    <row r="39245" spans="55:55" hidden="1" x14ac:dyDescent="0.2">
      <c r="BC39245" s="6"/>
    </row>
    <row r="39246" spans="55:55" hidden="1" x14ac:dyDescent="0.2">
      <c r="BC39246" s="6"/>
    </row>
    <row r="39247" spans="55:55" hidden="1" x14ac:dyDescent="0.2">
      <c r="BC39247" s="6"/>
    </row>
    <row r="39248" spans="55:55" hidden="1" x14ac:dyDescent="0.2">
      <c r="BC39248" s="6"/>
    </row>
    <row r="39249" spans="55:55" hidden="1" x14ac:dyDescent="0.2">
      <c r="BC39249" s="6"/>
    </row>
    <row r="39250" spans="55:55" hidden="1" x14ac:dyDescent="0.2">
      <c r="BC39250" s="6"/>
    </row>
    <row r="39251" spans="55:55" hidden="1" x14ac:dyDescent="0.2">
      <c r="BC39251" s="6"/>
    </row>
    <row r="39252" spans="55:55" hidden="1" x14ac:dyDescent="0.2">
      <c r="BC39252" s="6"/>
    </row>
    <row r="39253" spans="55:55" hidden="1" x14ac:dyDescent="0.2">
      <c r="BC39253" s="6"/>
    </row>
    <row r="39254" spans="55:55" hidden="1" x14ac:dyDescent="0.2">
      <c r="BC39254" s="6"/>
    </row>
    <row r="39255" spans="55:55" hidden="1" x14ac:dyDescent="0.2">
      <c r="BC39255" s="6"/>
    </row>
    <row r="39256" spans="55:55" hidden="1" x14ac:dyDescent="0.2">
      <c r="BC39256" s="6"/>
    </row>
    <row r="39257" spans="55:55" hidden="1" x14ac:dyDescent="0.2">
      <c r="BC39257" s="6"/>
    </row>
    <row r="39258" spans="55:55" hidden="1" x14ac:dyDescent="0.2">
      <c r="BC39258" s="6"/>
    </row>
    <row r="39259" spans="55:55" hidden="1" x14ac:dyDescent="0.2">
      <c r="BC39259" s="6"/>
    </row>
    <row r="39260" spans="55:55" hidden="1" x14ac:dyDescent="0.2">
      <c r="BC39260" s="6"/>
    </row>
    <row r="39261" spans="55:55" hidden="1" x14ac:dyDescent="0.2">
      <c r="BC39261" s="6"/>
    </row>
    <row r="39262" spans="55:55" hidden="1" x14ac:dyDescent="0.2">
      <c r="BC39262" s="6"/>
    </row>
    <row r="39263" spans="55:55" hidden="1" x14ac:dyDescent="0.2">
      <c r="BC39263" s="6"/>
    </row>
    <row r="39264" spans="55:55" hidden="1" x14ac:dyDescent="0.2">
      <c r="BC39264" s="6"/>
    </row>
    <row r="39265" spans="55:55" hidden="1" x14ac:dyDescent="0.2">
      <c r="BC39265" s="6"/>
    </row>
    <row r="39266" spans="55:55" hidden="1" x14ac:dyDescent="0.2">
      <c r="BC39266" s="6"/>
    </row>
    <row r="39267" spans="55:55" hidden="1" x14ac:dyDescent="0.2">
      <c r="BC39267" s="6"/>
    </row>
    <row r="39268" spans="55:55" hidden="1" x14ac:dyDescent="0.2">
      <c r="BC39268" s="6"/>
    </row>
    <row r="39269" spans="55:55" hidden="1" x14ac:dyDescent="0.2">
      <c r="BC39269" s="6"/>
    </row>
    <row r="39270" spans="55:55" hidden="1" x14ac:dyDescent="0.2">
      <c r="BC39270" s="6"/>
    </row>
    <row r="39271" spans="55:55" hidden="1" x14ac:dyDescent="0.2">
      <c r="BC39271" s="6"/>
    </row>
    <row r="39272" spans="55:55" hidden="1" x14ac:dyDescent="0.2">
      <c r="BC39272" s="6"/>
    </row>
    <row r="39273" spans="55:55" hidden="1" x14ac:dyDescent="0.2">
      <c r="BC39273" s="6"/>
    </row>
    <row r="39274" spans="55:55" hidden="1" x14ac:dyDescent="0.2">
      <c r="BC39274" s="6"/>
    </row>
    <row r="39275" spans="55:55" hidden="1" x14ac:dyDescent="0.2">
      <c r="BC39275" s="6"/>
    </row>
    <row r="39276" spans="55:55" hidden="1" x14ac:dyDescent="0.2">
      <c r="BC39276" s="6"/>
    </row>
    <row r="39277" spans="55:55" hidden="1" x14ac:dyDescent="0.2">
      <c r="BC39277" s="6"/>
    </row>
    <row r="39278" spans="55:55" hidden="1" x14ac:dyDescent="0.2">
      <c r="BC39278" s="6"/>
    </row>
    <row r="39279" spans="55:55" hidden="1" x14ac:dyDescent="0.2">
      <c r="BC39279" s="6"/>
    </row>
    <row r="39280" spans="55:55" hidden="1" x14ac:dyDescent="0.2">
      <c r="BC39280" s="6"/>
    </row>
    <row r="39281" spans="55:55" hidden="1" x14ac:dyDescent="0.2">
      <c r="BC39281" s="6"/>
    </row>
    <row r="39282" spans="55:55" hidden="1" x14ac:dyDescent="0.2">
      <c r="BC39282" s="6"/>
    </row>
    <row r="39283" spans="55:55" hidden="1" x14ac:dyDescent="0.2">
      <c r="BC39283" s="6"/>
    </row>
    <row r="39284" spans="55:55" hidden="1" x14ac:dyDescent="0.2">
      <c r="BC39284" s="6"/>
    </row>
    <row r="39285" spans="55:55" hidden="1" x14ac:dyDescent="0.2">
      <c r="BC39285" s="6"/>
    </row>
    <row r="39286" spans="55:55" hidden="1" x14ac:dyDescent="0.2">
      <c r="BC39286" s="6"/>
    </row>
    <row r="39287" spans="55:55" hidden="1" x14ac:dyDescent="0.2">
      <c r="BC39287" s="6"/>
    </row>
    <row r="39288" spans="55:55" hidden="1" x14ac:dyDescent="0.2">
      <c r="BC39288" s="6"/>
    </row>
    <row r="39289" spans="55:55" hidden="1" x14ac:dyDescent="0.2">
      <c r="BC39289" s="6"/>
    </row>
    <row r="39290" spans="55:55" hidden="1" x14ac:dyDescent="0.2">
      <c r="BC39290" s="6"/>
    </row>
    <row r="39291" spans="55:55" hidden="1" x14ac:dyDescent="0.2">
      <c r="BC39291" s="6"/>
    </row>
    <row r="39292" spans="55:55" hidden="1" x14ac:dyDescent="0.2">
      <c r="BC39292" s="6"/>
    </row>
    <row r="39293" spans="55:55" hidden="1" x14ac:dyDescent="0.2">
      <c r="BC39293" s="6"/>
    </row>
    <row r="39294" spans="55:55" hidden="1" x14ac:dyDescent="0.2">
      <c r="BC39294" s="6"/>
    </row>
    <row r="39295" spans="55:55" hidden="1" x14ac:dyDescent="0.2">
      <c r="BC39295" s="6"/>
    </row>
    <row r="39296" spans="55:55" hidden="1" x14ac:dyDescent="0.2">
      <c r="BC39296" s="6"/>
    </row>
    <row r="39297" spans="55:55" hidden="1" x14ac:dyDescent="0.2">
      <c r="BC39297" s="6"/>
    </row>
    <row r="39298" spans="55:55" hidden="1" x14ac:dyDescent="0.2">
      <c r="BC39298" s="6"/>
    </row>
    <row r="39299" spans="55:55" hidden="1" x14ac:dyDescent="0.2">
      <c r="BC39299" s="6"/>
    </row>
    <row r="39300" spans="55:55" hidden="1" x14ac:dyDescent="0.2">
      <c r="BC39300" s="6"/>
    </row>
    <row r="39301" spans="55:55" hidden="1" x14ac:dyDescent="0.2">
      <c r="BC39301" s="6"/>
    </row>
    <row r="39302" spans="55:55" hidden="1" x14ac:dyDescent="0.2">
      <c r="BC39302" s="6"/>
    </row>
    <row r="39303" spans="55:55" hidden="1" x14ac:dyDescent="0.2">
      <c r="BC39303" s="6"/>
    </row>
    <row r="39304" spans="55:55" hidden="1" x14ac:dyDescent="0.2">
      <c r="BC39304" s="6"/>
    </row>
    <row r="39305" spans="55:55" hidden="1" x14ac:dyDescent="0.2">
      <c r="BC39305" s="6"/>
    </row>
    <row r="39306" spans="55:55" hidden="1" x14ac:dyDescent="0.2">
      <c r="BC39306" s="6"/>
    </row>
    <row r="39307" spans="55:55" hidden="1" x14ac:dyDescent="0.2">
      <c r="BC39307" s="6"/>
    </row>
    <row r="39308" spans="55:55" hidden="1" x14ac:dyDescent="0.2">
      <c r="BC39308" s="6"/>
    </row>
    <row r="39309" spans="55:55" hidden="1" x14ac:dyDescent="0.2">
      <c r="BC39309" s="6"/>
    </row>
    <row r="39310" spans="55:55" hidden="1" x14ac:dyDescent="0.2">
      <c r="BC39310" s="6"/>
    </row>
    <row r="39311" spans="55:55" hidden="1" x14ac:dyDescent="0.2">
      <c r="BC39311" s="6"/>
    </row>
    <row r="39312" spans="55:55" hidden="1" x14ac:dyDescent="0.2">
      <c r="BC39312" s="6"/>
    </row>
    <row r="39313" spans="55:55" hidden="1" x14ac:dyDescent="0.2">
      <c r="BC39313" s="6"/>
    </row>
    <row r="39314" spans="55:55" hidden="1" x14ac:dyDescent="0.2">
      <c r="BC39314" s="6"/>
    </row>
    <row r="39315" spans="55:55" hidden="1" x14ac:dyDescent="0.2">
      <c r="BC39315" s="6"/>
    </row>
    <row r="39316" spans="55:55" hidden="1" x14ac:dyDescent="0.2">
      <c r="BC39316" s="6"/>
    </row>
    <row r="39317" spans="55:55" hidden="1" x14ac:dyDescent="0.2">
      <c r="BC39317" s="6"/>
    </row>
    <row r="39318" spans="55:55" hidden="1" x14ac:dyDescent="0.2">
      <c r="BC39318" s="6"/>
    </row>
    <row r="39319" spans="55:55" hidden="1" x14ac:dyDescent="0.2">
      <c r="BC39319" s="6"/>
    </row>
    <row r="39320" spans="55:55" hidden="1" x14ac:dyDescent="0.2">
      <c r="BC39320" s="6"/>
    </row>
    <row r="39321" spans="55:55" hidden="1" x14ac:dyDescent="0.2">
      <c r="BC39321" s="6"/>
    </row>
    <row r="39322" spans="55:55" hidden="1" x14ac:dyDescent="0.2">
      <c r="BC39322" s="6"/>
    </row>
    <row r="39323" spans="55:55" hidden="1" x14ac:dyDescent="0.2">
      <c r="BC39323" s="6"/>
    </row>
    <row r="39324" spans="55:55" hidden="1" x14ac:dyDescent="0.2">
      <c r="BC39324" s="6"/>
    </row>
    <row r="39325" spans="55:55" hidden="1" x14ac:dyDescent="0.2">
      <c r="BC39325" s="6"/>
    </row>
    <row r="39326" spans="55:55" hidden="1" x14ac:dyDescent="0.2">
      <c r="BC39326" s="6"/>
    </row>
    <row r="39327" spans="55:55" hidden="1" x14ac:dyDescent="0.2">
      <c r="BC39327" s="6"/>
    </row>
    <row r="39328" spans="55:55" hidden="1" x14ac:dyDescent="0.2">
      <c r="BC39328" s="6"/>
    </row>
    <row r="39329" spans="55:55" hidden="1" x14ac:dyDescent="0.2">
      <c r="BC39329" s="6"/>
    </row>
    <row r="39330" spans="55:55" hidden="1" x14ac:dyDescent="0.2">
      <c r="BC39330" s="6"/>
    </row>
    <row r="39331" spans="55:55" hidden="1" x14ac:dyDescent="0.2">
      <c r="BC39331" s="6"/>
    </row>
    <row r="39332" spans="55:55" hidden="1" x14ac:dyDescent="0.2">
      <c r="BC39332" s="6"/>
    </row>
    <row r="39333" spans="55:55" hidden="1" x14ac:dyDescent="0.2">
      <c r="BC39333" s="6"/>
    </row>
    <row r="39334" spans="55:55" hidden="1" x14ac:dyDescent="0.2">
      <c r="BC39334" s="6"/>
    </row>
    <row r="39335" spans="55:55" hidden="1" x14ac:dyDescent="0.2">
      <c r="BC39335" s="6"/>
    </row>
    <row r="39336" spans="55:55" hidden="1" x14ac:dyDescent="0.2">
      <c r="BC39336" s="6"/>
    </row>
    <row r="39337" spans="55:55" hidden="1" x14ac:dyDescent="0.2">
      <c r="BC39337" s="6"/>
    </row>
    <row r="39338" spans="55:55" hidden="1" x14ac:dyDescent="0.2">
      <c r="BC39338" s="6"/>
    </row>
    <row r="39339" spans="55:55" hidden="1" x14ac:dyDescent="0.2">
      <c r="BC39339" s="6"/>
    </row>
    <row r="39340" spans="55:55" hidden="1" x14ac:dyDescent="0.2">
      <c r="BC39340" s="6"/>
    </row>
    <row r="39341" spans="55:55" hidden="1" x14ac:dyDescent="0.2">
      <c r="BC39341" s="6"/>
    </row>
    <row r="39342" spans="55:55" hidden="1" x14ac:dyDescent="0.2">
      <c r="BC39342" s="6"/>
    </row>
    <row r="39343" spans="55:55" hidden="1" x14ac:dyDescent="0.2">
      <c r="BC39343" s="6"/>
    </row>
    <row r="39344" spans="55:55" hidden="1" x14ac:dyDescent="0.2">
      <c r="BC39344" s="6"/>
    </row>
    <row r="39345" spans="55:55" hidden="1" x14ac:dyDescent="0.2">
      <c r="BC39345" s="6"/>
    </row>
    <row r="39346" spans="55:55" hidden="1" x14ac:dyDescent="0.2">
      <c r="BC39346" s="6"/>
    </row>
    <row r="39347" spans="55:55" hidden="1" x14ac:dyDescent="0.2">
      <c r="BC39347" s="6"/>
    </row>
    <row r="39348" spans="55:55" hidden="1" x14ac:dyDescent="0.2">
      <c r="BC39348" s="6"/>
    </row>
    <row r="39349" spans="55:55" hidden="1" x14ac:dyDescent="0.2">
      <c r="BC39349" s="6"/>
    </row>
    <row r="39350" spans="55:55" hidden="1" x14ac:dyDescent="0.2">
      <c r="BC39350" s="6"/>
    </row>
    <row r="39351" spans="55:55" hidden="1" x14ac:dyDescent="0.2">
      <c r="BC39351" s="6"/>
    </row>
    <row r="39352" spans="55:55" hidden="1" x14ac:dyDescent="0.2">
      <c r="BC39352" s="6"/>
    </row>
    <row r="39353" spans="55:55" hidden="1" x14ac:dyDescent="0.2">
      <c r="BC39353" s="6"/>
    </row>
    <row r="39354" spans="55:55" hidden="1" x14ac:dyDescent="0.2">
      <c r="BC39354" s="6"/>
    </row>
    <row r="39355" spans="55:55" hidden="1" x14ac:dyDescent="0.2">
      <c r="BC39355" s="6"/>
    </row>
    <row r="39356" spans="55:55" hidden="1" x14ac:dyDescent="0.2">
      <c r="BC39356" s="6"/>
    </row>
    <row r="39357" spans="55:55" hidden="1" x14ac:dyDescent="0.2">
      <c r="BC39357" s="6"/>
    </row>
    <row r="39358" spans="55:55" hidden="1" x14ac:dyDescent="0.2">
      <c r="BC39358" s="6"/>
    </row>
    <row r="39359" spans="55:55" hidden="1" x14ac:dyDescent="0.2">
      <c r="BC39359" s="6"/>
    </row>
    <row r="39360" spans="55:55" hidden="1" x14ac:dyDescent="0.2">
      <c r="BC39360" s="6"/>
    </row>
    <row r="39361" spans="55:55" hidden="1" x14ac:dyDescent="0.2">
      <c r="BC39361" s="6"/>
    </row>
    <row r="39362" spans="55:55" hidden="1" x14ac:dyDescent="0.2">
      <c r="BC39362" s="6"/>
    </row>
    <row r="39363" spans="55:55" hidden="1" x14ac:dyDescent="0.2">
      <c r="BC39363" s="6"/>
    </row>
    <row r="39364" spans="55:55" hidden="1" x14ac:dyDescent="0.2">
      <c r="BC39364" s="6"/>
    </row>
    <row r="39365" spans="55:55" hidden="1" x14ac:dyDescent="0.2">
      <c r="BC39365" s="6"/>
    </row>
    <row r="39366" spans="55:55" hidden="1" x14ac:dyDescent="0.2">
      <c r="BC39366" s="6"/>
    </row>
    <row r="39367" spans="55:55" hidden="1" x14ac:dyDescent="0.2">
      <c r="BC39367" s="6"/>
    </row>
    <row r="39368" spans="55:55" hidden="1" x14ac:dyDescent="0.2">
      <c r="BC39368" s="6"/>
    </row>
    <row r="39369" spans="55:55" hidden="1" x14ac:dyDescent="0.2">
      <c r="BC39369" s="6"/>
    </row>
    <row r="39370" spans="55:55" hidden="1" x14ac:dyDescent="0.2">
      <c r="BC39370" s="6"/>
    </row>
    <row r="39371" spans="55:55" hidden="1" x14ac:dyDescent="0.2">
      <c r="BC39371" s="6"/>
    </row>
    <row r="39372" spans="55:55" hidden="1" x14ac:dyDescent="0.2">
      <c r="BC39372" s="6"/>
    </row>
    <row r="39373" spans="55:55" hidden="1" x14ac:dyDescent="0.2">
      <c r="BC39373" s="6"/>
    </row>
    <row r="39374" spans="55:55" hidden="1" x14ac:dyDescent="0.2">
      <c r="BC39374" s="6"/>
    </row>
    <row r="39375" spans="55:55" hidden="1" x14ac:dyDescent="0.2">
      <c r="BC39375" s="6"/>
    </row>
    <row r="39376" spans="55:55" hidden="1" x14ac:dyDescent="0.2">
      <c r="BC39376" s="6"/>
    </row>
    <row r="39377" spans="55:55" hidden="1" x14ac:dyDescent="0.2">
      <c r="BC39377" s="6"/>
    </row>
    <row r="39378" spans="55:55" hidden="1" x14ac:dyDescent="0.2">
      <c r="BC39378" s="6"/>
    </row>
    <row r="39379" spans="55:55" hidden="1" x14ac:dyDescent="0.2">
      <c r="BC39379" s="6"/>
    </row>
    <row r="39380" spans="55:55" hidden="1" x14ac:dyDescent="0.2">
      <c r="BC39380" s="6"/>
    </row>
    <row r="39381" spans="55:55" hidden="1" x14ac:dyDescent="0.2">
      <c r="BC39381" s="6"/>
    </row>
    <row r="39382" spans="55:55" hidden="1" x14ac:dyDescent="0.2">
      <c r="BC39382" s="6"/>
    </row>
    <row r="39383" spans="55:55" hidden="1" x14ac:dyDescent="0.2">
      <c r="BC39383" s="6"/>
    </row>
    <row r="39384" spans="55:55" hidden="1" x14ac:dyDescent="0.2">
      <c r="BC39384" s="6"/>
    </row>
    <row r="39385" spans="55:55" hidden="1" x14ac:dyDescent="0.2">
      <c r="BC39385" s="6"/>
    </row>
    <row r="39386" spans="55:55" hidden="1" x14ac:dyDescent="0.2">
      <c r="BC39386" s="6"/>
    </row>
    <row r="39387" spans="55:55" hidden="1" x14ac:dyDescent="0.2">
      <c r="BC39387" s="6"/>
    </row>
    <row r="39388" spans="55:55" hidden="1" x14ac:dyDescent="0.2">
      <c r="BC39388" s="6"/>
    </row>
    <row r="39389" spans="55:55" hidden="1" x14ac:dyDescent="0.2">
      <c r="BC39389" s="6"/>
    </row>
    <row r="39390" spans="55:55" hidden="1" x14ac:dyDescent="0.2">
      <c r="BC39390" s="6"/>
    </row>
    <row r="39391" spans="55:55" hidden="1" x14ac:dyDescent="0.2">
      <c r="BC39391" s="6"/>
    </row>
    <row r="39392" spans="55:55" hidden="1" x14ac:dyDescent="0.2">
      <c r="BC39392" s="6"/>
    </row>
    <row r="39393" spans="55:55" hidden="1" x14ac:dyDescent="0.2">
      <c r="BC39393" s="6"/>
    </row>
    <row r="39394" spans="55:55" hidden="1" x14ac:dyDescent="0.2">
      <c r="BC39394" s="6"/>
    </row>
    <row r="39395" spans="55:55" hidden="1" x14ac:dyDescent="0.2">
      <c r="BC39395" s="6"/>
    </row>
    <row r="39396" spans="55:55" hidden="1" x14ac:dyDescent="0.2">
      <c r="BC39396" s="6"/>
    </row>
    <row r="39397" spans="55:55" hidden="1" x14ac:dyDescent="0.2">
      <c r="BC39397" s="6"/>
    </row>
    <row r="39398" spans="55:55" hidden="1" x14ac:dyDescent="0.2">
      <c r="BC39398" s="6"/>
    </row>
    <row r="39399" spans="55:55" hidden="1" x14ac:dyDescent="0.2">
      <c r="BC39399" s="6"/>
    </row>
    <row r="39400" spans="55:55" hidden="1" x14ac:dyDescent="0.2">
      <c r="BC39400" s="6"/>
    </row>
    <row r="39401" spans="55:55" hidden="1" x14ac:dyDescent="0.2">
      <c r="BC39401" s="6"/>
    </row>
    <row r="39402" spans="55:55" hidden="1" x14ac:dyDescent="0.2">
      <c r="BC39402" s="6"/>
    </row>
    <row r="39403" spans="55:55" hidden="1" x14ac:dyDescent="0.2">
      <c r="BC39403" s="6"/>
    </row>
    <row r="39404" spans="55:55" hidden="1" x14ac:dyDescent="0.2">
      <c r="BC39404" s="6"/>
    </row>
    <row r="39405" spans="55:55" hidden="1" x14ac:dyDescent="0.2">
      <c r="BC39405" s="6"/>
    </row>
    <row r="39406" spans="55:55" hidden="1" x14ac:dyDescent="0.2">
      <c r="BC39406" s="6"/>
    </row>
    <row r="39407" spans="55:55" hidden="1" x14ac:dyDescent="0.2">
      <c r="BC39407" s="6"/>
    </row>
    <row r="39408" spans="55:55" hidden="1" x14ac:dyDescent="0.2">
      <c r="BC39408" s="6"/>
    </row>
    <row r="39409" spans="55:55" hidden="1" x14ac:dyDescent="0.2">
      <c r="BC39409" s="6"/>
    </row>
    <row r="39410" spans="55:55" hidden="1" x14ac:dyDescent="0.2">
      <c r="BC39410" s="6"/>
    </row>
    <row r="39411" spans="55:55" hidden="1" x14ac:dyDescent="0.2">
      <c r="BC39411" s="6"/>
    </row>
    <row r="39412" spans="55:55" hidden="1" x14ac:dyDescent="0.2">
      <c r="BC39412" s="6"/>
    </row>
    <row r="39413" spans="55:55" hidden="1" x14ac:dyDescent="0.2">
      <c r="BC39413" s="6"/>
    </row>
    <row r="39414" spans="55:55" hidden="1" x14ac:dyDescent="0.2">
      <c r="BC39414" s="6"/>
    </row>
    <row r="39415" spans="55:55" hidden="1" x14ac:dyDescent="0.2">
      <c r="BC39415" s="6"/>
    </row>
    <row r="39416" spans="55:55" hidden="1" x14ac:dyDescent="0.2">
      <c r="BC39416" s="6"/>
    </row>
    <row r="39417" spans="55:55" hidden="1" x14ac:dyDescent="0.2">
      <c r="BC39417" s="6"/>
    </row>
    <row r="39418" spans="55:55" hidden="1" x14ac:dyDescent="0.2">
      <c r="BC39418" s="6"/>
    </row>
    <row r="39419" spans="55:55" hidden="1" x14ac:dyDescent="0.2">
      <c r="BC39419" s="6"/>
    </row>
    <row r="39420" spans="55:55" hidden="1" x14ac:dyDescent="0.2">
      <c r="BC39420" s="6"/>
    </row>
    <row r="39421" spans="55:55" hidden="1" x14ac:dyDescent="0.2">
      <c r="BC39421" s="6"/>
    </row>
    <row r="39422" spans="55:55" hidden="1" x14ac:dyDescent="0.2">
      <c r="BC39422" s="6"/>
    </row>
    <row r="39423" spans="55:55" hidden="1" x14ac:dyDescent="0.2">
      <c r="BC39423" s="6"/>
    </row>
    <row r="39424" spans="55:55" hidden="1" x14ac:dyDescent="0.2">
      <c r="BC39424" s="6"/>
    </row>
    <row r="39425" spans="55:55" hidden="1" x14ac:dyDescent="0.2">
      <c r="BC39425" s="6"/>
    </row>
    <row r="39426" spans="55:55" hidden="1" x14ac:dyDescent="0.2">
      <c r="BC39426" s="6"/>
    </row>
    <row r="39427" spans="55:55" hidden="1" x14ac:dyDescent="0.2">
      <c r="BC39427" s="6"/>
    </row>
    <row r="39428" spans="55:55" hidden="1" x14ac:dyDescent="0.2">
      <c r="BC39428" s="6"/>
    </row>
    <row r="39429" spans="55:55" hidden="1" x14ac:dyDescent="0.2">
      <c r="BC39429" s="6"/>
    </row>
    <row r="39430" spans="55:55" hidden="1" x14ac:dyDescent="0.2">
      <c r="BC39430" s="6"/>
    </row>
    <row r="39431" spans="55:55" hidden="1" x14ac:dyDescent="0.2">
      <c r="BC39431" s="6"/>
    </row>
    <row r="39432" spans="55:55" hidden="1" x14ac:dyDescent="0.2">
      <c r="BC39432" s="6"/>
    </row>
    <row r="39433" spans="55:55" hidden="1" x14ac:dyDescent="0.2">
      <c r="BC39433" s="6"/>
    </row>
    <row r="39434" spans="55:55" hidden="1" x14ac:dyDescent="0.2">
      <c r="BC39434" s="6"/>
    </row>
    <row r="39435" spans="55:55" hidden="1" x14ac:dyDescent="0.2">
      <c r="BC39435" s="6"/>
    </row>
    <row r="39436" spans="55:55" hidden="1" x14ac:dyDescent="0.2">
      <c r="BC39436" s="6"/>
    </row>
    <row r="39437" spans="55:55" hidden="1" x14ac:dyDescent="0.2">
      <c r="BC39437" s="6"/>
    </row>
    <row r="39438" spans="55:55" hidden="1" x14ac:dyDescent="0.2">
      <c r="BC39438" s="6"/>
    </row>
    <row r="39439" spans="55:55" hidden="1" x14ac:dyDescent="0.2">
      <c r="BC39439" s="6"/>
    </row>
    <row r="39440" spans="55:55" hidden="1" x14ac:dyDescent="0.2">
      <c r="BC39440" s="6"/>
    </row>
    <row r="39441" spans="55:55" hidden="1" x14ac:dyDescent="0.2">
      <c r="BC39441" s="6"/>
    </row>
    <row r="39442" spans="55:55" hidden="1" x14ac:dyDescent="0.2">
      <c r="BC39442" s="6"/>
    </row>
    <row r="39443" spans="55:55" hidden="1" x14ac:dyDescent="0.2">
      <c r="BC39443" s="6"/>
    </row>
    <row r="39444" spans="55:55" hidden="1" x14ac:dyDescent="0.2">
      <c r="BC39444" s="6"/>
    </row>
    <row r="39445" spans="55:55" hidden="1" x14ac:dyDescent="0.2">
      <c r="BC39445" s="6"/>
    </row>
    <row r="39446" spans="55:55" hidden="1" x14ac:dyDescent="0.2">
      <c r="BC39446" s="6"/>
    </row>
    <row r="39447" spans="55:55" hidden="1" x14ac:dyDescent="0.2">
      <c r="BC39447" s="6"/>
    </row>
    <row r="39448" spans="55:55" hidden="1" x14ac:dyDescent="0.2">
      <c r="BC39448" s="6"/>
    </row>
    <row r="39449" spans="55:55" hidden="1" x14ac:dyDescent="0.2">
      <c r="BC39449" s="6"/>
    </row>
    <row r="39450" spans="55:55" hidden="1" x14ac:dyDescent="0.2">
      <c r="BC39450" s="6"/>
    </row>
    <row r="39451" spans="55:55" hidden="1" x14ac:dyDescent="0.2">
      <c r="BC39451" s="6"/>
    </row>
    <row r="39452" spans="55:55" hidden="1" x14ac:dyDescent="0.2">
      <c r="BC39452" s="6"/>
    </row>
    <row r="39453" spans="55:55" hidden="1" x14ac:dyDescent="0.2">
      <c r="BC39453" s="6"/>
    </row>
    <row r="39454" spans="55:55" hidden="1" x14ac:dyDescent="0.2">
      <c r="BC39454" s="6"/>
    </row>
    <row r="39455" spans="55:55" hidden="1" x14ac:dyDescent="0.2">
      <c r="BC39455" s="6"/>
    </row>
    <row r="39456" spans="55:55" hidden="1" x14ac:dyDescent="0.2">
      <c r="BC39456" s="6"/>
    </row>
    <row r="39457" spans="55:55" hidden="1" x14ac:dyDescent="0.2">
      <c r="BC39457" s="6"/>
    </row>
    <row r="39458" spans="55:55" hidden="1" x14ac:dyDescent="0.2">
      <c r="BC39458" s="6"/>
    </row>
    <row r="39459" spans="55:55" hidden="1" x14ac:dyDescent="0.2">
      <c r="BC39459" s="6"/>
    </row>
    <row r="39460" spans="55:55" hidden="1" x14ac:dyDescent="0.2">
      <c r="BC39460" s="6"/>
    </row>
    <row r="39461" spans="55:55" hidden="1" x14ac:dyDescent="0.2">
      <c r="BC39461" s="6"/>
    </row>
    <row r="39462" spans="55:55" hidden="1" x14ac:dyDescent="0.2">
      <c r="BC39462" s="6"/>
    </row>
    <row r="39463" spans="55:55" hidden="1" x14ac:dyDescent="0.2">
      <c r="BC39463" s="6"/>
    </row>
    <row r="39464" spans="55:55" hidden="1" x14ac:dyDescent="0.2">
      <c r="BC39464" s="6"/>
    </row>
    <row r="39465" spans="55:55" hidden="1" x14ac:dyDescent="0.2">
      <c r="BC39465" s="6"/>
    </row>
    <row r="39466" spans="55:55" hidden="1" x14ac:dyDescent="0.2">
      <c r="BC39466" s="6"/>
    </row>
    <row r="39467" spans="55:55" hidden="1" x14ac:dyDescent="0.2">
      <c r="BC39467" s="6"/>
    </row>
    <row r="39468" spans="55:55" hidden="1" x14ac:dyDescent="0.2">
      <c r="BC39468" s="6"/>
    </row>
    <row r="39469" spans="55:55" hidden="1" x14ac:dyDescent="0.2">
      <c r="BC39469" s="6"/>
    </row>
    <row r="39470" spans="55:55" hidden="1" x14ac:dyDescent="0.2">
      <c r="BC39470" s="6"/>
    </row>
    <row r="39471" spans="55:55" hidden="1" x14ac:dyDescent="0.2">
      <c r="BC39471" s="6"/>
    </row>
    <row r="39472" spans="55:55" hidden="1" x14ac:dyDescent="0.2">
      <c r="BC39472" s="6"/>
    </row>
    <row r="39473" spans="55:55" hidden="1" x14ac:dyDescent="0.2">
      <c r="BC39473" s="6"/>
    </row>
    <row r="39474" spans="55:55" hidden="1" x14ac:dyDescent="0.2">
      <c r="BC39474" s="6"/>
    </row>
    <row r="39475" spans="55:55" hidden="1" x14ac:dyDescent="0.2">
      <c r="BC39475" s="6"/>
    </row>
    <row r="39476" spans="55:55" hidden="1" x14ac:dyDescent="0.2">
      <c r="BC39476" s="6"/>
    </row>
    <row r="39477" spans="55:55" hidden="1" x14ac:dyDescent="0.2">
      <c r="BC39477" s="6"/>
    </row>
    <row r="39478" spans="55:55" hidden="1" x14ac:dyDescent="0.2">
      <c r="BC39478" s="6"/>
    </row>
    <row r="39479" spans="55:55" hidden="1" x14ac:dyDescent="0.2">
      <c r="BC39479" s="6"/>
    </row>
    <row r="39480" spans="55:55" hidden="1" x14ac:dyDescent="0.2">
      <c r="BC39480" s="6"/>
    </row>
    <row r="39481" spans="55:55" hidden="1" x14ac:dyDescent="0.2">
      <c r="BC39481" s="6"/>
    </row>
    <row r="39482" spans="55:55" hidden="1" x14ac:dyDescent="0.2">
      <c r="BC39482" s="6"/>
    </row>
    <row r="39483" spans="55:55" hidden="1" x14ac:dyDescent="0.2">
      <c r="BC39483" s="6"/>
    </row>
    <row r="39484" spans="55:55" hidden="1" x14ac:dyDescent="0.2">
      <c r="BC39484" s="6"/>
    </row>
    <row r="39485" spans="55:55" hidden="1" x14ac:dyDescent="0.2">
      <c r="BC39485" s="6"/>
    </row>
    <row r="39486" spans="55:55" hidden="1" x14ac:dyDescent="0.2">
      <c r="BC39486" s="6"/>
    </row>
    <row r="39487" spans="55:55" hidden="1" x14ac:dyDescent="0.2">
      <c r="BC39487" s="6"/>
    </row>
    <row r="39488" spans="55:55" hidden="1" x14ac:dyDescent="0.2">
      <c r="BC39488" s="6"/>
    </row>
    <row r="39489" spans="55:55" hidden="1" x14ac:dyDescent="0.2">
      <c r="BC39489" s="6"/>
    </row>
    <row r="39490" spans="55:55" hidden="1" x14ac:dyDescent="0.2">
      <c r="BC39490" s="6"/>
    </row>
    <row r="39491" spans="55:55" hidden="1" x14ac:dyDescent="0.2">
      <c r="BC39491" s="6"/>
    </row>
    <row r="39492" spans="55:55" hidden="1" x14ac:dyDescent="0.2">
      <c r="BC39492" s="6"/>
    </row>
    <row r="39493" spans="55:55" hidden="1" x14ac:dyDescent="0.2">
      <c r="BC39493" s="6"/>
    </row>
    <row r="39494" spans="55:55" hidden="1" x14ac:dyDescent="0.2">
      <c r="BC39494" s="6"/>
    </row>
    <row r="39495" spans="55:55" hidden="1" x14ac:dyDescent="0.2">
      <c r="BC39495" s="6"/>
    </row>
    <row r="39496" spans="55:55" hidden="1" x14ac:dyDescent="0.2">
      <c r="BC39496" s="6"/>
    </row>
    <row r="39497" spans="55:55" hidden="1" x14ac:dyDescent="0.2">
      <c r="BC39497" s="6"/>
    </row>
    <row r="39498" spans="55:55" hidden="1" x14ac:dyDescent="0.2">
      <c r="BC39498" s="6"/>
    </row>
    <row r="39499" spans="55:55" hidden="1" x14ac:dyDescent="0.2">
      <c r="BC39499" s="6"/>
    </row>
    <row r="39500" spans="55:55" hidden="1" x14ac:dyDescent="0.2">
      <c r="BC39500" s="6"/>
    </row>
    <row r="39501" spans="55:55" hidden="1" x14ac:dyDescent="0.2">
      <c r="BC39501" s="6"/>
    </row>
    <row r="39502" spans="55:55" hidden="1" x14ac:dyDescent="0.2">
      <c r="BC39502" s="6"/>
    </row>
    <row r="39503" spans="55:55" hidden="1" x14ac:dyDescent="0.2">
      <c r="BC39503" s="6"/>
    </row>
    <row r="39504" spans="55:55" hidden="1" x14ac:dyDescent="0.2">
      <c r="BC39504" s="6"/>
    </row>
    <row r="39505" spans="55:55" hidden="1" x14ac:dyDescent="0.2">
      <c r="BC39505" s="6"/>
    </row>
    <row r="39506" spans="55:55" hidden="1" x14ac:dyDescent="0.2">
      <c r="BC39506" s="6"/>
    </row>
    <row r="39507" spans="55:55" hidden="1" x14ac:dyDescent="0.2">
      <c r="BC39507" s="6"/>
    </row>
    <row r="39508" spans="55:55" hidden="1" x14ac:dyDescent="0.2">
      <c r="BC39508" s="6"/>
    </row>
    <row r="39509" spans="55:55" hidden="1" x14ac:dyDescent="0.2">
      <c r="BC39509" s="6"/>
    </row>
    <row r="39510" spans="55:55" hidden="1" x14ac:dyDescent="0.2">
      <c r="BC39510" s="6"/>
    </row>
    <row r="39511" spans="55:55" hidden="1" x14ac:dyDescent="0.2">
      <c r="BC39511" s="6"/>
    </row>
    <row r="39512" spans="55:55" hidden="1" x14ac:dyDescent="0.2">
      <c r="BC39512" s="6"/>
    </row>
    <row r="39513" spans="55:55" hidden="1" x14ac:dyDescent="0.2">
      <c r="BC39513" s="6"/>
    </row>
    <row r="39514" spans="55:55" hidden="1" x14ac:dyDescent="0.2">
      <c r="BC39514" s="6"/>
    </row>
    <row r="39515" spans="55:55" hidden="1" x14ac:dyDescent="0.2">
      <c r="BC39515" s="6"/>
    </row>
    <row r="39516" spans="55:55" hidden="1" x14ac:dyDescent="0.2">
      <c r="BC39516" s="6"/>
    </row>
    <row r="39517" spans="55:55" hidden="1" x14ac:dyDescent="0.2">
      <c r="BC39517" s="6"/>
    </row>
    <row r="39518" spans="55:55" hidden="1" x14ac:dyDescent="0.2">
      <c r="BC39518" s="6"/>
    </row>
    <row r="39519" spans="55:55" hidden="1" x14ac:dyDescent="0.2">
      <c r="BC39519" s="6"/>
    </row>
    <row r="39520" spans="55:55" hidden="1" x14ac:dyDescent="0.2">
      <c r="BC39520" s="6"/>
    </row>
    <row r="39521" spans="55:55" hidden="1" x14ac:dyDescent="0.2">
      <c r="BC39521" s="6"/>
    </row>
    <row r="39522" spans="55:55" hidden="1" x14ac:dyDescent="0.2">
      <c r="BC39522" s="6"/>
    </row>
    <row r="39523" spans="55:55" hidden="1" x14ac:dyDescent="0.2">
      <c r="BC39523" s="6"/>
    </row>
    <row r="39524" spans="55:55" hidden="1" x14ac:dyDescent="0.2">
      <c r="BC39524" s="6"/>
    </row>
    <row r="39525" spans="55:55" hidden="1" x14ac:dyDescent="0.2">
      <c r="BC39525" s="6"/>
    </row>
    <row r="39526" spans="55:55" hidden="1" x14ac:dyDescent="0.2">
      <c r="BC39526" s="6"/>
    </row>
    <row r="39527" spans="55:55" hidden="1" x14ac:dyDescent="0.2">
      <c r="BC39527" s="6"/>
    </row>
    <row r="39528" spans="55:55" hidden="1" x14ac:dyDescent="0.2">
      <c r="BC39528" s="6"/>
    </row>
    <row r="39529" spans="55:55" hidden="1" x14ac:dyDescent="0.2">
      <c r="BC39529" s="6"/>
    </row>
    <row r="39530" spans="55:55" hidden="1" x14ac:dyDescent="0.2">
      <c r="BC39530" s="6"/>
    </row>
    <row r="39531" spans="55:55" hidden="1" x14ac:dyDescent="0.2">
      <c r="BC39531" s="6"/>
    </row>
    <row r="39532" spans="55:55" hidden="1" x14ac:dyDescent="0.2">
      <c r="BC39532" s="6"/>
    </row>
    <row r="39533" spans="55:55" hidden="1" x14ac:dyDescent="0.2">
      <c r="BC39533" s="6"/>
    </row>
    <row r="39534" spans="55:55" hidden="1" x14ac:dyDescent="0.2">
      <c r="BC39534" s="6"/>
    </row>
    <row r="39535" spans="55:55" hidden="1" x14ac:dyDescent="0.2">
      <c r="BC39535" s="6"/>
    </row>
    <row r="39536" spans="55:55" hidden="1" x14ac:dyDescent="0.2">
      <c r="BC39536" s="6"/>
    </row>
    <row r="39537" spans="55:55" hidden="1" x14ac:dyDescent="0.2">
      <c r="BC39537" s="6"/>
    </row>
    <row r="39538" spans="55:55" hidden="1" x14ac:dyDescent="0.2">
      <c r="BC39538" s="6"/>
    </row>
    <row r="39539" spans="55:55" hidden="1" x14ac:dyDescent="0.2">
      <c r="BC39539" s="6"/>
    </row>
    <row r="39540" spans="55:55" hidden="1" x14ac:dyDescent="0.2">
      <c r="BC39540" s="6"/>
    </row>
    <row r="39541" spans="55:55" hidden="1" x14ac:dyDescent="0.2">
      <c r="BC39541" s="6"/>
    </row>
    <row r="39542" spans="55:55" hidden="1" x14ac:dyDescent="0.2">
      <c r="BC39542" s="6"/>
    </row>
    <row r="39543" spans="55:55" hidden="1" x14ac:dyDescent="0.2">
      <c r="BC39543" s="6"/>
    </row>
    <row r="39544" spans="55:55" hidden="1" x14ac:dyDescent="0.2">
      <c r="BC39544" s="6"/>
    </row>
    <row r="39545" spans="55:55" hidden="1" x14ac:dyDescent="0.2">
      <c r="BC39545" s="6"/>
    </row>
    <row r="39546" spans="55:55" hidden="1" x14ac:dyDescent="0.2">
      <c r="BC39546" s="6"/>
    </row>
    <row r="39547" spans="55:55" hidden="1" x14ac:dyDescent="0.2">
      <c r="BC39547" s="6"/>
    </row>
    <row r="39548" spans="55:55" hidden="1" x14ac:dyDescent="0.2">
      <c r="BC39548" s="6"/>
    </row>
    <row r="39549" spans="55:55" hidden="1" x14ac:dyDescent="0.2">
      <c r="BC39549" s="6"/>
    </row>
    <row r="39550" spans="55:55" hidden="1" x14ac:dyDescent="0.2">
      <c r="BC39550" s="6"/>
    </row>
    <row r="39551" spans="55:55" hidden="1" x14ac:dyDescent="0.2">
      <c r="BC39551" s="6"/>
    </row>
    <row r="39552" spans="55:55" hidden="1" x14ac:dyDescent="0.2">
      <c r="BC39552" s="6"/>
    </row>
    <row r="39553" spans="55:55" hidden="1" x14ac:dyDescent="0.2">
      <c r="BC39553" s="6"/>
    </row>
    <row r="39554" spans="55:55" hidden="1" x14ac:dyDescent="0.2">
      <c r="BC39554" s="6"/>
    </row>
    <row r="39555" spans="55:55" hidden="1" x14ac:dyDescent="0.2">
      <c r="BC39555" s="6"/>
    </row>
    <row r="39556" spans="55:55" hidden="1" x14ac:dyDescent="0.2">
      <c r="BC39556" s="6"/>
    </row>
    <row r="39557" spans="55:55" hidden="1" x14ac:dyDescent="0.2">
      <c r="BC39557" s="6"/>
    </row>
    <row r="39558" spans="55:55" hidden="1" x14ac:dyDescent="0.2">
      <c r="BC39558" s="6"/>
    </row>
    <row r="39559" spans="55:55" hidden="1" x14ac:dyDescent="0.2">
      <c r="BC39559" s="6"/>
    </row>
    <row r="39560" spans="55:55" hidden="1" x14ac:dyDescent="0.2">
      <c r="BC39560" s="6"/>
    </row>
    <row r="39561" spans="55:55" hidden="1" x14ac:dyDescent="0.2">
      <c r="BC39561" s="6"/>
    </row>
    <row r="39562" spans="55:55" hidden="1" x14ac:dyDescent="0.2">
      <c r="BC39562" s="6"/>
    </row>
    <row r="39563" spans="55:55" hidden="1" x14ac:dyDescent="0.2">
      <c r="BC39563" s="6"/>
    </row>
    <row r="39564" spans="55:55" hidden="1" x14ac:dyDescent="0.2">
      <c r="BC39564" s="6"/>
    </row>
    <row r="39565" spans="55:55" hidden="1" x14ac:dyDescent="0.2">
      <c r="BC39565" s="6"/>
    </row>
    <row r="39566" spans="55:55" hidden="1" x14ac:dyDescent="0.2">
      <c r="BC39566" s="6"/>
    </row>
    <row r="39567" spans="55:55" hidden="1" x14ac:dyDescent="0.2">
      <c r="BC39567" s="6"/>
    </row>
    <row r="39568" spans="55:55" hidden="1" x14ac:dyDescent="0.2">
      <c r="BC39568" s="6"/>
    </row>
    <row r="39569" spans="55:55" hidden="1" x14ac:dyDescent="0.2">
      <c r="BC39569" s="6"/>
    </row>
    <row r="39570" spans="55:55" hidden="1" x14ac:dyDescent="0.2">
      <c r="BC39570" s="6"/>
    </row>
    <row r="39571" spans="55:55" hidden="1" x14ac:dyDescent="0.2">
      <c r="BC39571" s="6"/>
    </row>
    <row r="39572" spans="55:55" hidden="1" x14ac:dyDescent="0.2">
      <c r="BC39572" s="6"/>
    </row>
    <row r="39573" spans="55:55" hidden="1" x14ac:dyDescent="0.2">
      <c r="BC39573" s="6"/>
    </row>
    <row r="39574" spans="55:55" hidden="1" x14ac:dyDescent="0.2">
      <c r="BC39574" s="6"/>
    </row>
    <row r="39575" spans="55:55" hidden="1" x14ac:dyDescent="0.2">
      <c r="BC39575" s="6"/>
    </row>
    <row r="39576" spans="55:55" hidden="1" x14ac:dyDescent="0.2">
      <c r="BC39576" s="6"/>
    </row>
    <row r="39577" spans="55:55" hidden="1" x14ac:dyDescent="0.2">
      <c r="BC39577" s="6"/>
    </row>
    <row r="39578" spans="55:55" hidden="1" x14ac:dyDescent="0.2">
      <c r="BC39578" s="6"/>
    </row>
    <row r="39579" spans="55:55" hidden="1" x14ac:dyDescent="0.2">
      <c r="BC39579" s="6"/>
    </row>
    <row r="39580" spans="55:55" hidden="1" x14ac:dyDescent="0.2">
      <c r="BC39580" s="6"/>
    </row>
    <row r="39581" spans="55:55" hidden="1" x14ac:dyDescent="0.2">
      <c r="BC39581" s="6"/>
    </row>
    <row r="39582" spans="55:55" hidden="1" x14ac:dyDescent="0.2">
      <c r="BC39582" s="6"/>
    </row>
    <row r="39583" spans="55:55" hidden="1" x14ac:dyDescent="0.2">
      <c r="BC39583" s="6"/>
    </row>
    <row r="39584" spans="55:55" hidden="1" x14ac:dyDescent="0.2">
      <c r="BC39584" s="6"/>
    </row>
    <row r="39585" spans="55:55" hidden="1" x14ac:dyDescent="0.2">
      <c r="BC39585" s="6"/>
    </row>
    <row r="39586" spans="55:55" hidden="1" x14ac:dyDescent="0.2">
      <c r="BC39586" s="6"/>
    </row>
    <row r="39587" spans="55:55" hidden="1" x14ac:dyDescent="0.2">
      <c r="BC39587" s="6"/>
    </row>
    <row r="39588" spans="55:55" hidden="1" x14ac:dyDescent="0.2">
      <c r="BC39588" s="6"/>
    </row>
    <row r="39589" spans="55:55" hidden="1" x14ac:dyDescent="0.2">
      <c r="BC39589" s="6"/>
    </row>
    <row r="39590" spans="55:55" hidden="1" x14ac:dyDescent="0.2">
      <c r="BC39590" s="6"/>
    </row>
    <row r="39591" spans="55:55" hidden="1" x14ac:dyDescent="0.2">
      <c r="BC39591" s="6"/>
    </row>
    <row r="39592" spans="55:55" hidden="1" x14ac:dyDescent="0.2">
      <c r="BC39592" s="6"/>
    </row>
    <row r="39593" spans="55:55" hidden="1" x14ac:dyDescent="0.2">
      <c r="BC39593" s="6"/>
    </row>
    <row r="39594" spans="55:55" hidden="1" x14ac:dyDescent="0.2">
      <c r="BC39594" s="6"/>
    </row>
    <row r="39595" spans="55:55" hidden="1" x14ac:dyDescent="0.2">
      <c r="BC39595" s="6"/>
    </row>
    <row r="39596" spans="55:55" hidden="1" x14ac:dyDescent="0.2">
      <c r="BC39596" s="6"/>
    </row>
    <row r="39597" spans="55:55" hidden="1" x14ac:dyDescent="0.2">
      <c r="BC39597" s="6"/>
    </row>
    <row r="39598" spans="55:55" hidden="1" x14ac:dyDescent="0.2">
      <c r="BC39598" s="6"/>
    </row>
    <row r="39599" spans="55:55" hidden="1" x14ac:dyDescent="0.2">
      <c r="BC39599" s="6"/>
    </row>
    <row r="39600" spans="55:55" hidden="1" x14ac:dyDescent="0.2">
      <c r="BC39600" s="6"/>
    </row>
    <row r="39601" spans="55:55" hidden="1" x14ac:dyDescent="0.2">
      <c r="BC39601" s="6"/>
    </row>
    <row r="39602" spans="55:55" hidden="1" x14ac:dyDescent="0.2">
      <c r="BC39602" s="6"/>
    </row>
    <row r="39603" spans="55:55" hidden="1" x14ac:dyDescent="0.2">
      <c r="BC39603" s="6"/>
    </row>
    <row r="39604" spans="55:55" hidden="1" x14ac:dyDescent="0.2">
      <c r="BC39604" s="6"/>
    </row>
    <row r="39605" spans="55:55" hidden="1" x14ac:dyDescent="0.2">
      <c r="BC39605" s="6"/>
    </row>
    <row r="39606" spans="55:55" hidden="1" x14ac:dyDescent="0.2">
      <c r="BC39606" s="6"/>
    </row>
    <row r="39607" spans="55:55" hidden="1" x14ac:dyDescent="0.2">
      <c r="BC39607" s="6"/>
    </row>
    <row r="39608" spans="55:55" hidden="1" x14ac:dyDescent="0.2">
      <c r="BC39608" s="6"/>
    </row>
    <row r="39609" spans="55:55" hidden="1" x14ac:dyDescent="0.2">
      <c r="BC39609" s="6"/>
    </row>
    <row r="39610" spans="55:55" hidden="1" x14ac:dyDescent="0.2">
      <c r="BC39610" s="6"/>
    </row>
    <row r="39611" spans="55:55" hidden="1" x14ac:dyDescent="0.2">
      <c r="BC39611" s="6"/>
    </row>
    <row r="39612" spans="55:55" hidden="1" x14ac:dyDescent="0.2">
      <c r="BC39612" s="6"/>
    </row>
    <row r="39613" spans="55:55" hidden="1" x14ac:dyDescent="0.2">
      <c r="BC39613" s="6"/>
    </row>
    <row r="39614" spans="55:55" hidden="1" x14ac:dyDescent="0.2">
      <c r="BC39614" s="6"/>
    </row>
    <row r="39615" spans="55:55" hidden="1" x14ac:dyDescent="0.2">
      <c r="BC39615" s="6"/>
    </row>
    <row r="39616" spans="55:55" hidden="1" x14ac:dyDescent="0.2">
      <c r="BC39616" s="6"/>
    </row>
    <row r="39617" spans="55:55" hidden="1" x14ac:dyDescent="0.2">
      <c r="BC39617" s="6"/>
    </row>
    <row r="39618" spans="55:55" hidden="1" x14ac:dyDescent="0.2">
      <c r="BC39618" s="6"/>
    </row>
    <row r="39619" spans="55:55" hidden="1" x14ac:dyDescent="0.2">
      <c r="BC39619" s="6"/>
    </row>
    <row r="39620" spans="55:55" hidden="1" x14ac:dyDescent="0.2">
      <c r="BC39620" s="6"/>
    </row>
    <row r="39621" spans="55:55" hidden="1" x14ac:dyDescent="0.2">
      <c r="BC39621" s="6"/>
    </row>
    <row r="39622" spans="55:55" hidden="1" x14ac:dyDescent="0.2">
      <c r="BC39622" s="6"/>
    </row>
    <row r="39623" spans="55:55" hidden="1" x14ac:dyDescent="0.2">
      <c r="BC39623" s="6"/>
    </row>
    <row r="39624" spans="55:55" hidden="1" x14ac:dyDescent="0.2">
      <c r="BC39624" s="6"/>
    </row>
    <row r="39625" spans="55:55" hidden="1" x14ac:dyDescent="0.2">
      <c r="BC39625" s="6"/>
    </row>
    <row r="39626" spans="55:55" hidden="1" x14ac:dyDescent="0.2">
      <c r="BC39626" s="6"/>
    </row>
    <row r="39627" spans="55:55" hidden="1" x14ac:dyDescent="0.2">
      <c r="BC39627" s="6"/>
    </row>
    <row r="39628" spans="55:55" hidden="1" x14ac:dyDescent="0.2">
      <c r="BC39628" s="6"/>
    </row>
    <row r="39629" spans="55:55" hidden="1" x14ac:dyDescent="0.2">
      <c r="BC39629" s="6"/>
    </row>
    <row r="39630" spans="55:55" hidden="1" x14ac:dyDescent="0.2">
      <c r="BC39630" s="6"/>
    </row>
    <row r="39631" spans="55:55" hidden="1" x14ac:dyDescent="0.2">
      <c r="BC39631" s="6"/>
    </row>
    <row r="39632" spans="55:55" hidden="1" x14ac:dyDescent="0.2">
      <c r="BC39632" s="6"/>
    </row>
    <row r="39633" spans="55:55" hidden="1" x14ac:dyDescent="0.2">
      <c r="BC39633" s="6"/>
    </row>
    <row r="39634" spans="55:55" hidden="1" x14ac:dyDescent="0.2">
      <c r="BC39634" s="6"/>
    </row>
    <row r="39635" spans="55:55" hidden="1" x14ac:dyDescent="0.2">
      <c r="BC39635" s="6"/>
    </row>
    <row r="39636" spans="55:55" hidden="1" x14ac:dyDescent="0.2">
      <c r="BC39636" s="6"/>
    </row>
    <row r="39637" spans="55:55" hidden="1" x14ac:dyDescent="0.2">
      <c r="BC39637" s="6"/>
    </row>
    <row r="39638" spans="55:55" hidden="1" x14ac:dyDescent="0.2">
      <c r="BC39638" s="6"/>
    </row>
    <row r="39639" spans="55:55" hidden="1" x14ac:dyDescent="0.2">
      <c r="BC39639" s="6"/>
    </row>
    <row r="39640" spans="55:55" hidden="1" x14ac:dyDescent="0.2">
      <c r="BC39640" s="6"/>
    </row>
    <row r="39641" spans="55:55" hidden="1" x14ac:dyDescent="0.2">
      <c r="BC39641" s="6"/>
    </row>
    <row r="39642" spans="55:55" hidden="1" x14ac:dyDescent="0.2">
      <c r="BC39642" s="6"/>
    </row>
    <row r="39643" spans="55:55" hidden="1" x14ac:dyDescent="0.2">
      <c r="BC39643" s="6"/>
    </row>
    <row r="39644" spans="55:55" hidden="1" x14ac:dyDescent="0.2">
      <c r="BC39644" s="6"/>
    </row>
    <row r="39645" spans="55:55" hidden="1" x14ac:dyDescent="0.2">
      <c r="BC39645" s="6"/>
    </row>
    <row r="39646" spans="55:55" hidden="1" x14ac:dyDescent="0.2">
      <c r="BC39646" s="6"/>
    </row>
    <row r="39647" spans="55:55" hidden="1" x14ac:dyDescent="0.2">
      <c r="BC39647" s="6"/>
    </row>
    <row r="39648" spans="55:55" hidden="1" x14ac:dyDescent="0.2">
      <c r="BC39648" s="6"/>
    </row>
    <row r="39649" spans="55:55" hidden="1" x14ac:dyDescent="0.2">
      <c r="BC39649" s="6"/>
    </row>
    <row r="39650" spans="55:55" hidden="1" x14ac:dyDescent="0.2">
      <c r="BC39650" s="6"/>
    </row>
    <row r="39651" spans="55:55" hidden="1" x14ac:dyDescent="0.2">
      <c r="BC39651" s="6"/>
    </row>
    <row r="39652" spans="55:55" hidden="1" x14ac:dyDescent="0.2">
      <c r="BC39652" s="6"/>
    </row>
    <row r="39653" spans="55:55" hidden="1" x14ac:dyDescent="0.2">
      <c r="BC39653" s="6"/>
    </row>
    <row r="39654" spans="55:55" hidden="1" x14ac:dyDescent="0.2">
      <c r="BC39654" s="6"/>
    </row>
    <row r="39655" spans="55:55" hidden="1" x14ac:dyDescent="0.2">
      <c r="BC39655" s="6"/>
    </row>
    <row r="39656" spans="55:55" hidden="1" x14ac:dyDescent="0.2">
      <c r="BC39656" s="6"/>
    </row>
    <row r="39657" spans="55:55" hidden="1" x14ac:dyDescent="0.2">
      <c r="BC39657" s="6"/>
    </row>
    <row r="39658" spans="55:55" hidden="1" x14ac:dyDescent="0.2">
      <c r="BC39658" s="6"/>
    </row>
    <row r="39659" spans="55:55" hidden="1" x14ac:dyDescent="0.2">
      <c r="BC39659" s="6"/>
    </row>
    <row r="39660" spans="55:55" hidden="1" x14ac:dyDescent="0.2">
      <c r="BC39660" s="6"/>
    </row>
    <row r="39661" spans="55:55" hidden="1" x14ac:dyDescent="0.2">
      <c r="BC39661" s="6"/>
    </row>
    <row r="39662" spans="55:55" hidden="1" x14ac:dyDescent="0.2">
      <c r="BC39662" s="6"/>
    </row>
    <row r="39663" spans="55:55" hidden="1" x14ac:dyDescent="0.2">
      <c r="BC39663" s="6"/>
    </row>
    <row r="39664" spans="55:55" hidden="1" x14ac:dyDescent="0.2">
      <c r="BC39664" s="6"/>
    </row>
    <row r="39665" spans="55:55" hidden="1" x14ac:dyDescent="0.2">
      <c r="BC39665" s="6"/>
    </row>
    <row r="39666" spans="55:55" hidden="1" x14ac:dyDescent="0.2">
      <c r="BC39666" s="6"/>
    </row>
    <row r="39667" spans="55:55" hidden="1" x14ac:dyDescent="0.2">
      <c r="BC39667" s="6"/>
    </row>
    <row r="39668" spans="55:55" hidden="1" x14ac:dyDescent="0.2">
      <c r="BC39668" s="6"/>
    </row>
    <row r="39669" spans="55:55" hidden="1" x14ac:dyDescent="0.2">
      <c r="BC39669" s="6"/>
    </row>
    <row r="39670" spans="55:55" hidden="1" x14ac:dyDescent="0.2">
      <c r="BC39670" s="6"/>
    </row>
    <row r="39671" spans="55:55" hidden="1" x14ac:dyDescent="0.2">
      <c r="BC39671" s="6"/>
    </row>
    <row r="39672" spans="55:55" hidden="1" x14ac:dyDescent="0.2">
      <c r="BC39672" s="6"/>
    </row>
    <row r="39673" spans="55:55" hidden="1" x14ac:dyDescent="0.2">
      <c r="BC39673" s="6"/>
    </row>
    <row r="39674" spans="55:55" hidden="1" x14ac:dyDescent="0.2">
      <c r="BC39674" s="6"/>
    </row>
    <row r="39675" spans="55:55" hidden="1" x14ac:dyDescent="0.2">
      <c r="BC39675" s="6"/>
    </row>
    <row r="39676" spans="55:55" hidden="1" x14ac:dyDescent="0.2">
      <c r="BC39676" s="6"/>
    </row>
    <row r="39677" spans="55:55" hidden="1" x14ac:dyDescent="0.2">
      <c r="BC39677" s="6"/>
    </row>
    <row r="39678" spans="55:55" hidden="1" x14ac:dyDescent="0.2">
      <c r="BC39678" s="6"/>
    </row>
    <row r="39679" spans="55:55" hidden="1" x14ac:dyDescent="0.2">
      <c r="BC39679" s="6"/>
    </row>
    <row r="39680" spans="55:55" hidden="1" x14ac:dyDescent="0.2">
      <c r="BC39680" s="6"/>
    </row>
    <row r="39681" spans="55:55" hidden="1" x14ac:dyDescent="0.2">
      <c r="BC39681" s="6"/>
    </row>
    <row r="39682" spans="55:55" hidden="1" x14ac:dyDescent="0.2">
      <c r="BC39682" s="6"/>
    </row>
    <row r="39683" spans="55:55" hidden="1" x14ac:dyDescent="0.2">
      <c r="BC39683" s="6"/>
    </row>
    <row r="39684" spans="55:55" hidden="1" x14ac:dyDescent="0.2">
      <c r="BC39684" s="6"/>
    </row>
    <row r="39685" spans="55:55" hidden="1" x14ac:dyDescent="0.2">
      <c r="BC39685" s="6"/>
    </row>
    <row r="39686" spans="55:55" hidden="1" x14ac:dyDescent="0.2">
      <c r="BC39686" s="6"/>
    </row>
    <row r="39687" spans="55:55" hidden="1" x14ac:dyDescent="0.2">
      <c r="BC39687" s="6"/>
    </row>
    <row r="39688" spans="55:55" hidden="1" x14ac:dyDescent="0.2">
      <c r="BC39688" s="6"/>
    </row>
    <row r="39689" spans="55:55" hidden="1" x14ac:dyDescent="0.2">
      <c r="BC39689" s="6"/>
    </row>
    <row r="39690" spans="55:55" hidden="1" x14ac:dyDescent="0.2">
      <c r="BC39690" s="6"/>
    </row>
    <row r="39691" spans="55:55" hidden="1" x14ac:dyDescent="0.2">
      <c r="BC39691" s="6"/>
    </row>
    <row r="39692" spans="55:55" hidden="1" x14ac:dyDescent="0.2">
      <c r="BC39692" s="6"/>
    </row>
    <row r="39693" spans="55:55" hidden="1" x14ac:dyDescent="0.2">
      <c r="BC39693" s="6"/>
    </row>
    <row r="39694" spans="55:55" hidden="1" x14ac:dyDescent="0.2">
      <c r="BC39694" s="6"/>
    </row>
    <row r="39695" spans="55:55" hidden="1" x14ac:dyDescent="0.2">
      <c r="BC39695" s="6"/>
    </row>
    <row r="39696" spans="55:55" hidden="1" x14ac:dyDescent="0.2">
      <c r="BC39696" s="6"/>
    </row>
    <row r="39697" spans="55:55" hidden="1" x14ac:dyDescent="0.2">
      <c r="BC39697" s="6"/>
    </row>
    <row r="39698" spans="55:55" hidden="1" x14ac:dyDescent="0.2">
      <c r="BC39698" s="6"/>
    </row>
    <row r="39699" spans="55:55" hidden="1" x14ac:dyDescent="0.2">
      <c r="BC39699" s="6"/>
    </row>
    <row r="39700" spans="55:55" hidden="1" x14ac:dyDescent="0.2">
      <c r="BC39700" s="6"/>
    </row>
    <row r="39701" spans="55:55" hidden="1" x14ac:dyDescent="0.2">
      <c r="BC39701" s="6"/>
    </row>
    <row r="39702" spans="55:55" hidden="1" x14ac:dyDescent="0.2">
      <c r="BC39702" s="6"/>
    </row>
    <row r="39703" spans="55:55" hidden="1" x14ac:dyDescent="0.2">
      <c r="BC39703" s="6"/>
    </row>
    <row r="39704" spans="55:55" hidden="1" x14ac:dyDescent="0.2">
      <c r="BC39704" s="6"/>
    </row>
    <row r="39705" spans="55:55" hidden="1" x14ac:dyDescent="0.2">
      <c r="BC39705" s="6"/>
    </row>
    <row r="39706" spans="55:55" hidden="1" x14ac:dyDescent="0.2">
      <c r="BC39706" s="6"/>
    </row>
    <row r="39707" spans="55:55" hidden="1" x14ac:dyDescent="0.2">
      <c r="BC39707" s="6"/>
    </row>
    <row r="39708" spans="55:55" hidden="1" x14ac:dyDescent="0.2">
      <c r="BC39708" s="6"/>
    </row>
    <row r="39709" spans="55:55" hidden="1" x14ac:dyDescent="0.2">
      <c r="BC39709" s="6"/>
    </row>
    <row r="39710" spans="55:55" hidden="1" x14ac:dyDescent="0.2">
      <c r="BC39710" s="6"/>
    </row>
    <row r="39711" spans="55:55" hidden="1" x14ac:dyDescent="0.2">
      <c r="BC39711" s="6"/>
    </row>
    <row r="39712" spans="55:55" hidden="1" x14ac:dyDescent="0.2">
      <c r="BC39712" s="6"/>
    </row>
    <row r="39713" spans="55:55" hidden="1" x14ac:dyDescent="0.2">
      <c r="BC39713" s="6"/>
    </row>
    <row r="39714" spans="55:55" hidden="1" x14ac:dyDescent="0.2">
      <c r="BC39714" s="6"/>
    </row>
    <row r="39715" spans="55:55" hidden="1" x14ac:dyDescent="0.2">
      <c r="BC39715" s="6"/>
    </row>
    <row r="39716" spans="55:55" hidden="1" x14ac:dyDescent="0.2">
      <c r="BC39716" s="6"/>
    </row>
    <row r="39717" spans="55:55" hidden="1" x14ac:dyDescent="0.2">
      <c r="BC39717" s="6"/>
    </row>
    <row r="39718" spans="55:55" hidden="1" x14ac:dyDescent="0.2">
      <c r="BC39718" s="6"/>
    </row>
    <row r="39719" spans="55:55" hidden="1" x14ac:dyDescent="0.2">
      <c r="BC39719" s="6"/>
    </row>
    <row r="39720" spans="55:55" hidden="1" x14ac:dyDescent="0.2">
      <c r="BC39720" s="6"/>
    </row>
    <row r="39721" spans="55:55" hidden="1" x14ac:dyDescent="0.2">
      <c r="BC39721" s="6"/>
    </row>
    <row r="39722" spans="55:55" hidden="1" x14ac:dyDescent="0.2">
      <c r="BC39722" s="6"/>
    </row>
    <row r="39723" spans="55:55" hidden="1" x14ac:dyDescent="0.2">
      <c r="BC39723" s="6"/>
    </row>
    <row r="39724" spans="55:55" hidden="1" x14ac:dyDescent="0.2">
      <c r="BC39724" s="6"/>
    </row>
    <row r="39725" spans="55:55" hidden="1" x14ac:dyDescent="0.2">
      <c r="BC39725" s="6"/>
    </row>
    <row r="39726" spans="55:55" hidden="1" x14ac:dyDescent="0.2">
      <c r="BC39726" s="6"/>
    </row>
    <row r="39727" spans="55:55" hidden="1" x14ac:dyDescent="0.2">
      <c r="BC39727" s="6"/>
    </row>
    <row r="39728" spans="55:55" hidden="1" x14ac:dyDescent="0.2">
      <c r="BC39728" s="6"/>
    </row>
    <row r="39729" spans="55:55" hidden="1" x14ac:dyDescent="0.2">
      <c r="BC39729" s="6"/>
    </row>
    <row r="39730" spans="55:55" hidden="1" x14ac:dyDescent="0.2">
      <c r="BC39730" s="6"/>
    </row>
    <row r="39731" spans="55:55" hidden="1" x14ac:dyDescent="0.2">
      <c r="BC39731" s="6"/>
    </row>
    <row r="39732" spans="55:55" hidden="1" x14ac:dyDescent="0.2">
      <c r="BC39732" s="6"/>
    </row>
    <row r="39733" spans="55:55" hidden="1" x14ac:dyDescent="0.2">
      <c r="BC39733" s="6"/>
    </row>
    <row r="39734" spans="55:55" hidden="1" x14ac:dyDescent="0.2">
      <c r="BC39734" s="6"/>
    </row>
    <row r="39735" spans="55:55" hidden="1" x14ac:dyDescent="0.2">
      <c r="BC39735" s="6"/>
    </row>
    <row r="39736" spans="55:55" hidden="1" x14ac:dyDescent="0.2">
      <c r="BC39736" s="6"/>
    </row>
    <row r="39737" spans="55:55" hidden="1" x14ac:dyDescent="0.2">
      <c r="BC39737" s="6"/>
    </row>
    <row r="39738" spans="55:55" hidden="1" x14ac:dyDescent="0.2">
      <c r="BC39738" s="6"/>
    </row>
    <row r="39739" spans="55:55" hidden="1" x14ac:dyDescent="0.2">
      <c r="BC39739" s="6"/>
    </row>
    <row r="39740" spans="55:55" hidden="1" x14ac:dyDescent="0.2">
      <c r="BC39740" s="6"/>
    </row>
    <row r="39741" spans="55:55" hidden="1" x14ac:dyDescent="0.2">
      <c r="BC39741" s="6"/>
    </row>
    <row r="39742" spans="55:55" hidden="1" x14ac:dyDescent="0.2">
      <c r="BC39742" s="6"/>
    </row>
    <row r="39743" spans="55:55" hidden="1" x14ac:dyDescent="0.2">
      <c r="BC39743" s="6"/>
    </row>
    <row r="39744" spans="55:55" hidden="1" x14ac:dyDescent="0.2">
      <c r="BC39744" s="6"/>
    </row>
    <row r="39745" spans="55:55" hidden="1" x14ac:dyDescent="0.2">
      <c r="BC39745" s="6"/>
    </row>
    <row r="39746" spans="55:55" hidden="1" x14ac:dyDescent="0.2">
      <c r="BC39746" s="6"/>
    </row>
    <row r="39747" spans="55:55" hidden="1" x14ac:dyDescent="0.2">
      <c r="BC39747" s="6"/>
    </row>
    <row r="39748" spans="55:55" hidden="1" x14ac:dyDescent="0.2">
      <c r="BC39748" s="6"/>
    </row>
    <row r="39749" spans="55:55" hidden="1" x14ac:dyDescent="0.2">
      <c r="BC39749" s="6"/>
    </row>
    <row r="39750" spans="55:55" hidden="1" x14ac:dyDescent="0.2">
      <c r="BC39750" s="6"/>
    </row>
    <row r="39751" spans="55:55" hidden="1" x14ac:dyDescent="0.2">
      <c r="BC39751" s="6"/>
    </row>
    <row r="39752" spans="55:55" hidden="1" x14ac:dyDescent="0.2">
      <c r="BC39752" s="6"/>
    </row>
    <row r="39753" spans="55:55" hidden="1" x14ac:dyDescent="0.2">
      <c r="BC39753" s="6"/>
    </row>
    <row r="39754" spans="55:55" hidden="1" x14ac:dyDescent="0.2">
      <c r="BC39754" s="6"/>
    </row>
    <row r="39755" spans="55:55" hidden="1" x14ac:dyDescent="0.2">
      <c r="BC39755" s="6"/>
    </row>
    <row r="39756" spans="55:55" hidden="1" x14ac:dyDescent="0.2">
      <c r="BC39756" s="6"/>
    </row>
    <row r="39757" spans="55:55" hidden="1" x14ac:dyDescent="0.2">
      <c r="BC39757" s="6"/>
    </row>
    <row r="39758" spans="55:55" hidden="1" x14ac:dyDescent="0.2">
      <c r="BC39758" s="6"/>
    </row>
    <row r="39759" spans="55:55" hidden="1" x14ac:dyDescent="0.2">
      <c r="BC39759" s="6"/>
    </row>
    <row r="39760" spans="55:55" hidden="1" x14ac:dyDescent="0.2">
      <c r="BC39760" s="6"/>
    </row>
    <row r="39761" spans="55:55" hidden="1" x14ac:dyDescent="0.2">
      <c r="BC39761" s="6"/>
    </row>
    <row r="39762" spans="55:55" hidden="1" x14ac:dyDescent="0.2">
      <c r="BC39762" s="6"/>
    </row>
    <row r="39763" spans="55:55" hidden="1" x14ac:dyDescent="0.2">
      <c r="BC39763" s="6"/>
    </row>
    <row r="39764" spans="55:55" hidden="1" x14ac:dyDescent="0.2">
      <c r="BC39764" s="6"/>
    </row>
    <row r="39765" spans="55:55" hidden="1" x14ac:dyDescent="0.2">
      <c r="BC39765" s="6"/>
    </row>
    <row r="39766" spans="55:55" hidden="1" x14ac:dyDescent="0.2">
      <c r="BC39766" s="6"/>
    </row>
    <row r="39767" spans="55:55" hidden="1" x14ac:dyDescent="0.2">
      <c r="BC39767" s="6"/>
    </row>
    <row r="39768" spans="55:55" hidden="1" x14ac:dyDescent="0.2">
      <c r="BC39768" s="6"/>
    </row>
    <row r="39769" spans="55:55" hidden="1" x14ac:dyDescent="0.2">
      <c r="BC39769" s="6"/>
    </row>
    <row r="39770" spans="55:55" hidden="1" x14ac:dyDescent="0.2">
      <c r="BC39770" s="6"/>
    </row>
    <row r="39771" spans="55:55" hidden="1" x14ac:dyDescent="0.2">
      <c r="BC39771" s="6"/>
    </row>
    <row r="39772" spans="55:55" hidden="1" x14ac:dyDescent="0.2">
      <c r="BC39772" s="6"/>
    </row>
    <row r="39773" spans="55:55" hidden="1" x14ac:dyDescent="0.2">
      <c r="BC39773" s="6"/>
    </row>
    <row r="39774" spans="55:55" hidden="1" x14ac:dyDescent="0.2">
      <c r="BC39774" s="6"/>
    </row>
    <row r="39775" spans="55:55" hidden="1" x14ac:dyDescent="0.2">
      <c r="BC39775" s="6"/>
    </row>
    <row r="39776" spans="55:55" hidden="1" x14ac:dyDescent="0.2">
      <c r="BC39776" s="6"/>
    </row>
    <row r="39777" spans="55:55" hidden="1" x14ac:dyDescent="0.2">
      <c r="BC39777" s="6"/>
    </row>
    <row r="39778" spans="55:55" hidden="1" x14ac:dyDescent="0.2">
      <c r="BC39778" s="6"/>
    </row>
    <row r="39779" spans="55:55" hidden="1" x14ac:dyDescent="0.2">
      <c r="BC39779" s="6"/>
    </row>
    <row r="39780" spans="55:55" hidden="1" x14ac:dyDescent="0.2">
      <c r="BC39780" s="6"/>
    </row>
    <row r="39781" spans="55:55" hidden="1" x14ac:dyDescent="0.2">
      <c r="BC39781" s="6"/>
    </row>
    <row r="39782" spans="55:55" hidden="1" x14ac:dyDescent="0.2">
      <c r="BC39782" s="6"/>
    </row>
    <row r="39783" spans="55:55" hidden="1" x14ac:dyDescent="0.2">
      <c r="BC39783" s="6"/>
    </row>
    <row r="39784" spans="55:55" hidden="1" x14ac:dyDescent="0.2">
      <c r="BC39784" s="6"/>
    </row>
    <row r="39785" spans="55:55" hidden="1" x14ac:dyDescent="0.2">
      <c r="BC39785" s="6"/>
    </row>
    <row r="39786" spans="55:55" hidden="1" x14ac:dyDescent="0.2">
      <c r="BC39786" s="6"/>
    </row>
    <row r="39787" spans="55:55" hidden="1" x14ac:dyDescent="0.2">
      <c r="BC39787" s="6"/>
    </row>
    <row r="39788" spans="55:55" hidden="1" x14ac:dyDescent="0.2">
      <c r="BC39788" s="6"/>
    </row>
    <row r="39789" spans="55:55" hidden="1" x14ac:dyDescent="0.2">
      <c r="BC39789" s="6"/>
    </row>
    <row r="39790" spans="55:55" hidden="1" x14ac:dyDescent="0.2">
      <c r="BC39790" s="6"/>
    </row>
    <row r="39791" spans="55:55" hidden="1" x14ac:dyDescent="0.2">
      <c r="BC39791" s="6"/>
    </row>
    <row r="39792" spans="55:55" hidden="1" x14ac:dyDescent="0.2">
      <c r="BC39792" s="6"/>
    </row>
    <row r="39793" spans="55:55" hidden="1" x14ac:dyDescent="0.2">
      <c r="BC39793" s="6"/>
    </row>
    <row r="39794" spans="55:55" hidden="1" x14ac:dyDescent="0.2">
      <c r="BC39794" s="6"/>
    </row>
    <row r="39795" spans="55:55" hidden="1" x14ac:dyDescent="0.2">
      <c r="BC39795" s="6"/>
    </row>
    <row r="39796" spans="55:55" hidden="1" x14ac:dyDescent="0.2">
      <c r="BC39796" s="6"/>
    </row>
    <row r="39797" spans="55:55" hidden="1" x14ac:dyDescent="0.2">
      <c r="BC39797" s="6"/>
    </row>
    <row r="39798" spans="55:55" hidden="1" x14ac:dyDescent="0.2">
      <c r="BC39798" s="6"/>
    </row>
    <row r="39799" spans="55:55" hidden="1" x14ac:dyDescent="0.2">
      <c r="BC39799" s="6"/>
    </row>
    <row r="39800" spans="55:55" hidden="1" x14ac:dyDescent="0.2">
      <c r="BC39800" s="6"/>
    </row>
    <row r="39801" spans="55:55" hidden="1" x14ac:dyDescent="0.2">
      <c r="BC39801" s="6"/>
    </row>
    <row r="39802" spans="55:55" hidden="1" x14ac:dyDescent="0.2">
      <c r="BC39802" s="6"/>
    </row>
    <row r="39803" spans="55:55" hidden="1" x14ac:dyDescent="0.2">
      <c r="BC39803" s="6"/>
    </row>
    <row r="39804" spans="55:55" hidden="1" x14ac:dyDescent="0.2">
      <c r="BC39804" s="6"/>
    </row>
    <row r="39805" spans="55:55" hidden="1" x14ac:dyDescent="0.2">
      <c r="BC39805" s="6"/>
    </row>
    <row r="39806" spans="55:55" hidden="1" x14ac:dyDescent="0.2">
      <c r="BC39806" s="6"/>
    </row>
    <row r="39807" spans="55:55" hidden="1" x14ac:dyDescent="0.2">
      <c r="BC39807" s="6"/>
    </row>
    <row r="39808" spans="55:55" hidden="1" x14ac:dyDescent="0.2">
      <c r="BC39808" s="6"/>
    </row>
    <row r="39809" spans="55:55" hidden="1" x14ac:dyDescent="0.2">
      <c r="BC39809" s="6"/>
    </row>
    <row r="39810" spans="55:55" hidden="1" x14ac:dyDescent="0.2">
      <c r="BC39810" s="6"/>
    </row>
    <row r="39811" spans="55:55" hidden="1" x14ac:dyDescent="0.2">
      <c r="BC39811" s="6"/>
    </row>
    <row r="39812" spans="55:55" hidden="1" x14ac:dyDescent="0.2">
      <c r="BC39812" s="6"/>
    </row>
    <row r="39813" spans="55:55" hidden="1" x14ac:dyDescent="0.2">
      <c r="BC39813" s="6"/>
    </row>
    <row r="39814" spans="55:55" hidden="1" x14ac:dyDescent="0.2">
      <c r="BC39814" s="6"/>
    </row>
    <row r="39815" spans="55:55" hidden="1" x14ac:dyDescent="0.2">
      <c r="BC39815" s="6"/>
    </row>
    <row r="39816" spans="55:55" hidden="1" x14ac:dyDescent="0.2">
      <c r="BC39816" s="6"/>
    </row>
    <row r="39817" spans="55:55" hidden="1" x14ac:dyDescent="0.2">
      <c r="BC39817" s="6"/>
    </row>
    <row r="39818" spans="55:55" hidden="1" x14ac:dyDescent="0.2">
      <c r="BC39818" s="6"/>
    </row>
    <row r="39819" spans="55:55" hidden="1" x14ac:dyDescent="0.2">
      <c r="BC39819" s="6"/>
    </row>
    <row r="39820" spans="55:55" hidden="1" x14ac:dyDescent="0.2">
      <c r="BC39820" s="6"/>
    </row>
    <row r="39821" spans="55:55" hidden="1" x14ac:dyDescent="0.2">
      <c r="BC39821" s="6"/>
    </row>
    <row r="39822" spans="55:55" hidden="1" x14ac:dyDescent="0.2">
      <c r="BC39822" s="6"/>
    </row>
    <row r="39823" spans="55:55" hidden="1" x14ac:dyDescent="0.2">
      <c r="BC39823" s="6"/>
    </row>
    <row r="39824" spans="55:55" hidden="1" x14ac:dyDescent="0.2">
      <c r="BC39824" s="6"/>
    </row>
    <row r="39825" spans="55:55" hidden="1" x14ac:dyDescent="0.2">
      <c r="BC39825" s="6"/>
    </row>
    <row r="39826" spans="55:55" hidden="1" x14ac:dyDescent="0.2">
      <c r="BC39826" s="6"/>
    </row>
    <row r="39827" spans="55:55" hidden="1" x14ac:dyDescent="0.2">
      <c r="BC39827" s="6"/>
    </row>
    <row r="39828" spans="55:55" hidden="1" x14ac:dyDescent="0.2">
      <c r="BC39828" s="6"/>
    </row>
    <row r="39829" spans="55:55" hidden="1" x14ac:dyDescent="0.2">
      <c r="BC39829" s="6"/>
    </row>
    <row r="39830" spans="55:55" hidden="1" x14ac:dyDescent="0.2">
      <c r="BC39830" s="6"/>
    </row>
    <row r="39831" spans="55:55" hidden="1" x14ac:dyDescent="0.2">
      <c r="BC39831" s="6"/>
    </row>
    <row r="39832" spans="55:55" hidden="1" x14ac:dyDescent="0.2">
      <c r="BC39832" s="6"/>
    </row>
    <row r="39833" spans="55:55" hidden="1" x14ac:dyDescent="0.2">
      <c r="BC39833" s="6"/>
    </row>
    <row r="39834" spans="55:55" hidden="1" x14ac:dyDescent="0.2">
      <c r="BC39834" s="6"/>
    </row>
    <row r="39835" spans="55:55" hidden="1" x14ac:dyDescent="0.2">
      <c r="BC39835" s="6"/>
    </row>
    <row r="39836" spans="55:55" hidden="1" x14ac:dyDescent="0.2">
      <c r="BC39836" s="6"/>
    </row>
    <row r="39837" spans="55:55" hidden="1" x14ac:dyDescent="0.2">
      <c r="BC39837" s="6"/>
    </row>
    <row r="39838" spans="55:55" hidden="1" x14ac:dyDescent="0.2">
      <c r="BC39838" s="6"/>
    </row>
    <row r="39839" spans="55:55" hidden="1" x14ac:dyDescent="0.2">
      <c r="BC39839" s="6"/>
    </row>
    <row r="39840" spans="55:55" hidden="1" x14ac:dyDescent="0.2">
      <c r="BC39840" s="6"/>
    </row>
    <row r="39841" spans="55:55" hidden="1" x14ac:dyDescent="0.2">
      <c r="BC39841" s="6"/>
    </row>
    <row r="39842" spans="55:55" hidden="1" x14ac:dyDescent="0.2">
      <c r="BC39842" s="6"/>
    </row>
    <row r="39843" spans="55:55" hidden="1" x14ac:dyDescent="0.2">
      <c r="BC39843" s="6"/>
    </row>
    <row r="39844" spans="55:55" hidden="1" x14ac:dyDescent="0.2">
      <c r="BC39844" s="6"/>
    </row>
    <row r="39845" spans="55:55" hidden="1" x14ac:dyDescent="0.2">
      <c r="BC39845" s="6"/>
    </row>
    <row r="39846" spans="55:55" hidden="1" x14ac:dyDescent="0.2">
      <c r="BC39846" s="6"/>
    </row>
    <row r="39847" spans="55:55" hidden="1" x14ac:dyDescent="0.2">
      <c r="BC39847" s="6"/>
    </row>
    <row r="39848" spans="55:55" hidden="1" x14ac:dyDescent="0.2">
      <c r="BC39848" s="6"/>
    </row>
    <row r="39849" spans="55:55" hidden="1" x14ac:dyDescent="0.2">
      <c r="BC39849" s="6"/>
    </row>
    <row r="39850" spans="55:55" hidden="1" x14ac:dyDescent="0.2">
      <c r="BC39850" s="6"/>
    </row>
    <row r="39851" spans="55:55" hidden="1" x14ac:dyDescent="0.2">
      <c r="BC39851" s="6"/>
    </row>
    <row r="39852" spans="55:55" hidden="1" x14ac:dyDescent="0.2">
      <c r="BC39852" s="6"/>
    </row>
    <row r="39853" spans="55:55" hidden="1" x14ac:dyDescent="0.2">
      <c r="BC39853" s="6"/>
    </row>
    <row r="39854" spans="55:55" hidden="1" x14ac:dyDescent="0.2">
      <c r="BC39854" s="6"/>
    </row>
    <row r="39855" spans="55:55" hidden="1" x14ac:dyDescent="0.2">
      <c r="BC39855" s="6"/>
    </row>
    <row r="39856" spans="55:55" hidden="1" x14ac:dyDescent="0.2">
      <c r="BC39856" s="6"/>
    </row>
    <row r="39857" spans="55:55" hidden="1" x14ac:dyDescent="0.2">
      <c r="BC39857" s="6"/>
    </row>
    <row r="39858" spans="55:55" hidden="1" x14ac:dyDescent="0.2">
      <c r="BC39858" s="6"/>
    </row>
    <row r="39859" spans="55:55" hidden="1" x14ac:dyDescent="0.2">
      <c r="BC39859" s="6"/>
    </row>
    <row r="39860" spans="55:55" hidden="1" x14ac:dyDescent="0.2">
      <c r="BC39860" s="6"/>
    </row>
    <row r="39861" spans="55:55" hidden="1" x14ac:dyDescent="0.2">
      <c r="BC39861" s="6"/>
    </row>
    <row r="39862" spans="55:55" hidden="1" x14ac:dyDescent="0.2">
      <c r="BC39862" s="6"/>
    </row>
    <row r="39863" spans="55:55" hidden="1" x14ac:dyDescent="0.2">
      <c r="BC39863" s="6"/>
    </row>
    <row r="39864" spans="55:55" hidden="1" x14ac:dyDescent="0.2">
      <c r="BC39864" s="6"/>
    </row>
    <row r="39865" spans="55:55" hidden="1" x14ac:dyDescent="0.2">
      <c r="BC39865" s="6"/>
    </row>
    <row r="39866" spans="55:55" hidden="1" x14ac:dyDescent="0.2">
      <c r="BC39866" s="6"/>
    </row>
    <row r="39867" spans="55:55" hidden="1" x14ac:dyDescent="0.2">
      <c r="BC39867" s="6"/>
    </row>
    <row r="39868" spans="55:55" hidden="1" x14ac:dyDescent="0.2">
      <c r="BC39868" s="6"/>
    </row>
    <row r="39869" spans="55:55" hidden="1" x14ac:dyDescent="0.2">
      <c r="BC39869" s="6"/>
    </row>
    <row r="39870" spans="55:55" hidden="1" x14ac:dyDescent="0.2">
      <c r="BC39870" s="6"/>
    </row>
    <row r="39871" spans="55:55" hidden="1" x14ac:dyDescent="0.2">
      <c r="BC39871" s="6"/>
    </row>
    <row r="39872" spans="55:55" hidden="1" x14ac:dyDescent="0.2">
      <c r="BC39872" s="6"/>
    </row>
    <row r="39873" spans="55:55" hidden="1" x14ac:dyDescent="0.2">
      <c r="BC39873" s="6"/>
    </row>
    <row r="39874" spans="55:55" hidden="1" x14ac:dyDescent="0.2">
      <c r="BC39874" s="6"/>
    </row>
    <row r="39875" spans="55:55" hidden="1" x14ac:dyDescent="0.2">
      <c r="BC39875" s="6"/>
    </row>
    <row r="39876" spans="55:55" hidden="1" x14ac:dyDescent="0.2">
      <c r="BC39876" s="6"/>
    </row>
    <row r="39877" spans="55:55" hidden="1" x14ac:dyDescent="0.2">
      <c r="BC39877" s="6"/>
    </row>
    <row r="39878" spans="55:55" hidden="1" x14ac:dyDescent="0.2">
      <c r="BC39878" s="6"/>
    </row>
    <row r="39879" spans="55:55" hidden="1" x14ac:dyDescent="0.2">
      <c r="BC39879" s="6"/>
    </row>
    <row r="39880" spans="55:55" hidden="1" x14ac:dyDescent="0.2">
      <c r="BC39880" s="6"/>
    </row>
    <row r="39881" spans="55:55" hidden="1" x14ac:dyDescent="0.2">
      <c r="BC39881" s="6"/>
    </row>
    <row r="39882" spans="55:55" hidden="1" x14ac:dyDescent="0.2">
      <c r="BC39882" s="6"/>
    </row>
    <row r="39883" spans="55:55" hidden="1" x14ac:dyDescent="0.2">
      <c r="BC39883" s="6"/>
    </row>
    <row r="39884" spans="55:55" hidden="1" x14ac:dyDescent="0.2">
      <c r="BC39884" s="6"/>
    </row>
    <row r="39885" spans="55:55" hidden="1" x14ac:dyDescent="0.2">
      <c r="BC39885" s="6"/>
    </row>
    <row r="39886" spans="55:55" hidden="1" x14ac:dyDescent="0.2">
      <c r="BC39886" s="6"/>
    </row>
    <row r="39887" spans="55:55" hidden="1" x14ac:dyDescent="0.2">
      <c r="BC39887" s="6"/>
    </row>
    <row r="39888" spans="55:55" hidden="1" x14ac:dyDescent="0.2">
      <c r="BC39888" s="6"/>
    </row>
    <row r="39889" spans="55:55" hidden="1" x14ac:dyDescent="0.2">
      <c r="BC39889" s="6"/>
    </row>
    <row r="39890" spans="55:55" hidden="1" x14ac:dyDescent="0.2">
      <c r="BC39890" s="6"/>
    </row>
    <row r="39891" spans="55:55" hidden="1" x14ac:dyDescent="0.2">
      <c r="BC39891" s="6"/>
    </row>
    <row r="39892" spans="55:55" hidden="1" x14ac:dyDescent="0.2">
      <c r="BC39892" s="6"/>
    </row>
    <row r="39893" spans="55:55" hidden="1" x14ac:dyDescent="0.2">
      <c r="BC39893" s="6"/>
    </row>
    <row r="39894" spans="55:55" hidden="1" x14ac:dyDescent="0.2">
      <c r="BC39894" s="6"/>
    </row>
    <row r="39895" spans="55:55" hidden="1" x14ac:dyDescent="0.2">
      <c r="BC39895" s="6"/>
    </row>
    <row r="39896" spans="55:55" hidden="1" x14ac:dyDescent="0.2">
      <c r="BC39896" s="6"/>
    </row>
    <row r="39897" spans="55:55" hidden="1" x14ac:dyDescent="0.2">
      <c r="BC39897" s="6"/>
    </row>
    <row r="39898" spans="55:55" hidden="1" x14ac:dyDescent="0.2">
      <c r="BC39898" s="6"/>
    </row>
    <row r="39899" spans="55:55" hidden="1" x14ac:dyDescent="0.2">
      <c r="BC39899" s="6"/>
    </row>
    <row r="39900" spans="55:55" hidden="1" x14ac:dyDescent="0.2">
      <c r="BC39900" s="6"/>
    </row>
    <row r="39901" spans="55:55" hidden="1" x14ac:dyDescent="0.2">
      <c r="BC39901" s="6"/>
    </row>
    <row r="39902" spans="55:55" hidden="1" x14ac:dyDescent="0.2">
      <c r="BC39902" s="6"/>
    </row>
    <row r="39903" spans="55:55" hidden="1" x14ac:dyDescent="0.2">
      <c r="BC39903" s="6"/>
    </row>
    <row r="39904" spans="55:55" hidden="1" x14ac:dyDescent="0.2">
      <c r="BC39904" s="6"/>
    </row>
    <row r="39905" spans="55:55" hidden="1" x14ac:dyDescent="0.2">
      <c r="BC39905" s="6"/>
    </row>
    <row r="39906" spans="55:55" hidden="1" x14ac:dyDescent="0.2">
      <c r="BC39906" s="6"/>
    </row>
    <row r="39907" spans="55:55" hidden="1" x14ac:dyDescent="0.2">
      <c r="BC39907" s="6"/>
    </row>
    <row r="39908" spans="55:55" hidden="1" x14ac:dyDescent="0.2">
      <c r="BC39908" s="6"/>
    </row>
    <row r="39909" spans="55:55" hidden="1" x14ac:dyDescent="0.2">
      <c r="BC39909" s="6"/>
    </row>
    <row r="39910" spans="55:55" hidden="1" x14ac:dyDescent="0.2">
      <c r="BC39910" s="6"/>
    </row>
    <row r="39911" spans="55:55" hidden="1" x14ac:dyDescent="0.2">
      <c r="BC39911" s="6"/>
    </row>
    <row r="39912" spans="55:55" hidden="1" x14ac:dyDescent="0.2">
      <c r="BC39912" s="6"/>
    </row>
    <row r="39913" spans="55:55" hidden="1" x14ac:dyDescent="0.2">
      <c r="BC39913" s="6"/>
    </row>
    <row r="39914" spans="55:55" hidden="1" x14ac:dyDescent="0.2">
      <c r="BC39914" s="6"/>
    </row>
    <row r="39915" spans="55:55" hidden="1" x14ac:dyDescent="0.2">
      <c r="BC39915" s="6"/>
    </row>
    <row r="39916" spans="55:55" hidden="1" x14ac:dyDescent="0.2">
      <c r="BC39916" s="6"/>
    </row>
    <row r="39917" spans="55:55" hidden="1" x14ac:dyDescent="0.2">
      <c r="BC39917" s="6"/>
    </row>
    <row r="39918" spans="55:55" hidden="1" x14ac:dyDescent="0.2">
      <c r="BC39918" s="6"/>
    </row>
    <row r="39919" spans="55:55" hidden="1" x14ac:dyDescent="0.2">
      <c r="BC39919" s="6"/>
    </row>
    <row r="39920" spans="55:55" hidden="1" x14ac:dyDescent="0.2">
      <c r="BC39920" s="6"/>
    </row>
    <row r="39921" spans="55:55" hidden="1" x14ac:dyDescent="0.2">
      <c r="BC39921" s="6"/>
    </row>
    <row r="39922" spans="55:55" hidden="1" x14ac:dyDescent="0.2">
      <c r="BC39922" s="6"/>
    </row>
    <row r="39923" spans="55:55" hidden="1" x14ac:dyDescent="0.2">
      <c r="BC39923" s="6"/>
    </row>
    <row r="39924" spans="55:55" hidden="1" x14ac:dyDescent="0.2">
      <c r="BC39924" s="6"/>
    </row>
    <row r="39925" spans="55:55" hidden="1" x14ac:dyDescent="0.2">
      <c r="BC39925" s="6"/>
    </row>
    <row r="39926" spans="55:55" hidden="1" x14ac:dyDescent="0.2">
      <c r="BC39926" s="6"/>
    </row>
    <row r="39927" spans="55:55" hidden="1" x14ac:dyDescent="0.2">
      <c r="BC39927" s="6"/>
    </row>
    <row r="39928" spans="55:55" hidden="1" x14ac:dyDescent="0.2">
      <c r="BC39928" s="6"/>
    </row>
    <row r="39929" spans="55:55" hidden="1" x14ac:dyDescent="0.2">
      <c r="BC39929" s="6"/>
    </row>
    <row r="39930" spans="55:55" hidden="1" x14ac:dyDescent="0.2">
      <c r="BC39930" s="6"/>
    </row>
    <row r="39931" spans="55:55" hidden="1" x14ac:dyDescent="0.2">
      <c r="BC39931" s="6"/>
    </row>
    <row r="39932" spans="55:55" hidden="1" x14ac:dyDescent="0.2">
      <c r="BC39932" s="6"/>
    </row>
    <row r="39933" spans="55:55" hidden="1" x14ac:dyDescent="0.2">
      <c r="BC39933" s="6"/>
    </row>
    <row r="39934" spans="55:55" hidden="1" x14ac:dyDescent="0.2">
      <c r="BC39934" s="6"/>
    </row>
    <row r="39935" spans="55:55" hidden="1" x14ac:dyDescent="0.2">
      <c r="BC39935" s="6"/>
    </row>
    <row r="39936" spans="55:55" hidden="1" x14ac:dyDescent="0.2">
      <c r="BC39936" s="6"/>
    </row>
    <row r="39937" spans="55:55" hidden="1" x14ac:dyDescent="0.2">
      <c r="BC39937" s="6"/>
    </row>
    <row r="39938" spans="55:55" hidden="1" x14ac:dyDescent="0.2">
      <c r="BC39938" s="6"/>
    </row>
    <row r="39939" spans="55:55" hidden="1" x14ac:dyDescent="0.2">
      <c r="BC39939" s="6"/>
    </row>
    <row r="39940" spans="55:55" hidden="1" x14ac:dyDescent="0.2">
      <c r="BC39940" s="6"/>
    </row>
    <row r="39941" spans="55:55" hidden="1" x14ac:dyDescent="0.2">
      <c r="BC39941" s="6"/>
    </row>
    <row r="39942" spans="55:55" hidden="1" x14ac:dyDescent="0.2">
      <c r="BC39942" s="6"/>
    </row>
    <row r="39943" spans="55:55" hidden="1" x14ac:dyDescent="0.2">
      <c r="BC39943" s="6"/>
    </row>
    <row r="39944" spans="55:55" hidden="1" x14ac:dyDescent="0.2">
      <c r="BC39944" s="6"/>
    </row>
    <row r="39945" spans="55:55" hidden="1" x14ac:dyDescent="0.2">
      <c r="BC39945" s="6"/>
    </row>
    <row r="39946" spans="55:55" hidden="1" x14ac:dyDescent="0.2">
      <c r="BC39946" s="6"/>
    </row>
    <row r="39947" spans="55:55" hidden="1" x14ac:dyDescent="0.2">
      <c r="BC39947" s="6"/>
    </row>
    <row r="39948" spans="55:55" hidden="1" x14ac:dyDescent="0.2">
      <c r="BC39948" s="6"/>
    </row>
    <row r="39949" spans="55:55" hidden="1" x14ac:dyDescent="0.2">
      <c r="BC39949" s="6"/>
    </row>
    <row r="39950" spans="55:55" hidden="1" x14ac:dyDescent="0.2">
      <c r="BC39950" s="6"/>
    </row>
    <row r="39951" spans="55:55" hidden="1" x14ac:dyDescent="0.2">
      <c r="BC39951" s="6"/>
    </row>
    <row r="39952" spans="55:55" hidden="1" x14ac:dyDescent="0.2">
      <c r="BC39952" s="6"/>
    </row>
    <row r="39953" spans="55:55" hidden="1" x14ac:dyDescent="0.2">
      <c r="BC39953" s="6"/>
    </row>
    <row r="39954" spans="55:55" hidden="1" x14ac:dyDescent="0.2">
      <c r="BC39954" s="6"/>
    </row>
    <row r="39955" spans="55:55" hidden="1" x14ac:dyDescent="0.2">
      <c r="BC39955" s="6"/>
    </row>
    <row r="39956" spans="55:55" hidden="1" x14ac:dyDescent="0.2">
      <c r="BC39956" s="6"/>
    </row>
    <row r="39957" spans="55:55" hidden="1" x14ac:dyDescent="0.2">
      <c r="BC39957" s="6"/>
    </row>
    <row r="39958" spans="55:55" hidden="1" x14ac:dyDescent="0.2">
      <c r="BC39958" s="6"/>
    </row>
    <row r="39959" spans="55:55" hidden="1" x14ac:dyDescent="0.2">
      <c r="BC39959" s="6"/>
    </row>
    <row r="39960" spans="55:55" hidden="1" x14ac:dyDescent="0.2">
      <c r="BC39960" s="6"/>
    </row>
    <row r="39961" spans="55:55" hidden="1" x14ac:dyDescent="0.2">
      <c r="BC39961" s="6"/>
    </row>
    <row r="39962" spans="55:55" hidden="1" x14ac:dyDescent="0.2">
      <c r="BC39962" s="6"/>
    </row>
    <row r="39963" spans="55:55" hidden="1" x14ac:dyDescent="0.2">
      <c r="BC39963" s="6"/>
    </row>
    <row r="39964" spans="55:55" hidden="1" x14ac:dyDescent="0.2">
      <c r="BC39964" s="6"/>
    </row>
    <row r="39965" spans="55:55" hidden="1" x14ac:dyDescent="0.2">
      <c r="BC39965" s="6"/>
    </row>
    <row r="39966" spans="55:55" hidden="1" x14ac:dyDescent="0.2">
      <c r="BC39966" s="6"/>
    </row>
    <row r="39967" spans="55:55" hidden="1" x14ac:dyDescent="0.2">
      <c r="BC39967" s="6"/>
    </row>
    <row r="39968" spans="55:55" hidden="1" x14ac:dyDescent="0.2">
      <c r="BC39968" s="6"/>
    </row>
    <row r="39969" spans="55:55" hidden="1" x14ac:dyDescent="0.2">
      <c r="BC39969" s="6"/>
    </row>
    <row r="39970" spans="55:55" hidden="1" x14ac:dyDescent="0.2">
      <c r="BC39970" s="6"/>
    </row>
    <row r="39971" spans="55:55" hidden="1" x14ac:dyDescent="0.2">
      <c r="BC39971" s="6"/>
    </row>
    <row r="39972" spans="55:55" hidden="1" x14ac:dyDescent="0.2">
      <c r="BC39972" s="6"/>
    </row>
    <row r="39973" spans="55:55" hidden="1" x14ac:dyDescent="0.2">
      <c r="BC39973" s="6"/>
    </row>
    <row r="39974" spans="55:55" hidden="1" x14ac:dyDescent="0.2">
      <c r="BC39974" s="6"/>
    </row>
    <row r="39975" spans="55:55" hidden="1" x14ac:dyDescent="0.2">
      <c r="BC39975" s="6"/>
    </row>
    <row r="39976" spans="55:55" hidden="1" x14ac:dyDescent="0.2">
      <c r="BC39976" s="6"/>
    </row>
    <row r="39977" spans="55:55" hidden="1" x14ac:dyDescent="0.2">
      <c r="BC39977" s="6"/>
    </row>
    <row r="39978" spans="55:55" hidden="1" x14ac:dyDescent="0.2">
      <c r="BC39978" s="6"/>
    </row>
    <row r="39979" spans="55:55" hidden="1" x14ac:dyDescent="0.2">
      <c r="BC39979" s="6"/>
    </row>
    <row r="39980" spans="55:55" hidden="1" x14ac:dyDescent="0.2">
      <c r="BC39980" s="6"/>
    </row>
    <row r="39981" spans="55:55" hidden="1" x14ac:dyDescent="0.2">
      <c r="BC39981" s="6"/>
    </row>
    <row r="39982" spans="55:55" hidden="1" x14ac:dyDescent="0.2">
      <c r="BC39982" s="6"/>
    </row>
    <row r="39983" spans="55:55" hidden="1" x14ac:dyDescent="0.2">
      <c r="BC39983" s="6"/>
    </row>
    <row r="39984" spans="55:55" hidden="1" x14ac:dyDescent="0.2">
      <c r="BC39984" s="6"/>
    </row>
    <row r="39985" spans="55:55" hidden="1" x14ac:dyDescent="0.2">
      <c r="BC39985" s="6"/>
    </row>
    <row r="39986" spans="55:55" hidden="1" x14ac:dyDescent="0.2">
      <c r="BC39986" s="6"/>
    </row>
    <row r="39987" spans="55:55" hidden="1" x14ac:dyDescent="0.2">
      <c r="BC39987" s="6"/>
    </row>
    <row r="39988" spans="55:55" hidden="1" x14ac:dyDescent="0.2">
      <c r="BC39988" s="6"/>
    </row>
    <row r="39989" spans="55:55" hidden="1" x14ac:dyDescent="0.2">
      <c r="BC39989" s="6"/>
    </row>
    <row r="39990" spans="55:55" hidden="1" x14ac:dyDescent="0.2">
      <c r="BC39990" s="6"/>
    </row>
    <row r="39991" spans="55:55" hidden="1" x14ac:dyDescent="0.2">
      <c r="BC39991" s="6"/>
    </row>
    <row r="39992" spans="55:55" hidden="1" x14ac:dyDescent="0.2">
      <c r="BC39992" s="6"/>
    </row>
    <row r="39993" spans="55:55" hidden="1" x14ac:dyDescent="0.2">
      <c r="BC39993" s="6"/>
    </row>
    <row r="39994" spans="55:55" hidden="1" x14ac:dyDescent="0.2">
      <c r="BC39994" s="6"/>
    </row>
    <row r="39995" spans="55:55" hidden="1" x14ac:dyDescent="0.2">
      <c r="BC39995" s="6"/>
    </row>
    <row r="39996" spans="55:55" hidden="1" x14ac:dyDescent="0.2">
      <c r="BC39996" s="6"/>
    </row>
    <row r="39997" spans="55:55" hidden="1" x14ac:dyDescent="0.2">
      <c r="BC39997" s="6"/>
    </row>
    <row r="39998" spans="55:55" hidden="1" x14ac:dyDescent="0.2">
      <c r="BC39998" s="6"/>
    </row>
    <row r="39999" spans="55:55" hidden="1" x14ac:dyDescent="0.2">
      <c r="BC39999" s="6"/>
    </row>
    <row r="40000" spans="55:55" hidden="1" x14ac:dyDescent="0.2">
      <c r="BC40000" s="6"/>
    </row>
    <row r="40001" spans="55:55" hidden="1" x14ac:dyDescent="0.2">
      <c r="BC40001" s="6"/>
    </row>
    <row r="40002" spans="55:55" hidden="1" x14ac:dyDescent="0.2">
      <c r="BC40002" s="6"/>
    </row>
    <row r="40003" spans="55:55" hidden="1" x14ac:dyDescent="0.2">
      <c r="BC40003" s="6"/>
    </row>
    <row r="40004" spans="55:55" hidden="1" x14ac:dyDescent="0.2">
      <c r="BC40004" s="6"/>
    </row>
    <row r="40005" spans="55:55" hidden="1" x14ac:dyDescent="0.2">
      <c r="BC40005" s="6"/>
    </row>
    <row r="40006" spans="55:55" hidden="1" x14ac:dyDescent="0.2">
      <c r="BC40006" s="6"/>
    </row>
    <row r="40007" spans="55:55" hidden="1" x14ac:dyDescent="0.2">
      <c r="BC40007" s="6"/>
    </row>
    <row r="40008" spans="55:55" hidden="1" x14ac:dyDescent="0.2">
      <c r="BC40008" s="6"/>
    </row>
    <row r="40009" spans="55:55" hidden="1" x14ac:dyDescent="0.2">
      <c r="BC40009" s="6"/>
    </row>
    <row r="40010" spans="55:55" hidden="1" x14ac:dyDescent="0.2">
      <c r="BC40010" s="6"/>
    </row>
    <row r="40011" spans="55:55" hidden="1" x14ac:dyDescent="0.2">
      <c r="BC40011" s="6"/>
    </row>
    <row r="40012" spans="55:55" hidden="1" x14ac:dyDescent="0.2">
      <c r="BC40012" s="6"/>
    </row>
    <row r="40013" spans="55:55" hidden="1" x14ac:dyDescent="0.2">
      <c r="BC40013" s="6"/>
    </row>
    <row r="40014" spans="55:55" hidden="1" x14ac:dyDescent="0.2">
      <c r="BC40014" s="6"/>
    </row>
    <row r="40015" spans="55:55" hidden="1" x14ac:dyDescent="0.2">
      <c r="BC40015" s="6"/>
    </row>
    <row r="40016" spans="55:55" hidden="1" x14ac:dyDescent="0.2">
      <c r="BC40016" s="6"/>
    </row>
    <row r="40017" spans="55:55" hidden="1" x14ac:dyDescent="0.2">
      <c r="BC40017" s="6"/>
    </row>
    <row r="40018" spans="55:55" hidden="1" x14ac:dyDescent="0.2">
      <c r="BC40018" s="6"/>
    </row>
    <row r="40019" spans="55:55" hidden="1" x14ac:dyDescent="0.2">
      <c r="BC40019" s="6"/>
    </row>
    <row r="40020" spans="55:55" hidden="1" x14ac:dyDescent="0.2">
      <c r="BC40020" s="6"/>
    </row>
    <row r="40021" spans="55:55" hidden="1" x14ac:dyDescent="0.2">
      <c r="BC40021" s="6"/>
    </row>
    <row r="40022" spans="55:55" hidden="1" x14ac:dyDescent="0.2">
      <c r="BC40022" s="6"/>
    </row>
    <row r="40023" spans="55:55" hidden="1" x14ac:dyDescent="0.2">
      <c r="BC40023" s="6"/>
    </row>
    <row r="40024" spans="55:55" hidden="1" x14ac:dyDescent="0.2">
      <c r="BC40024" s="6"/>
    </row>
    <row r="40025" spans="55:55" hidden="1" x14ac:dyDescent="0.2">
      <c r="BC40025" s="6"/>
    </row>
    <row r="40026" spans="55:55" hidden="1" x14ac:dyDescent="0.2">
      <c r="BC40026" s="6"/>
    </row>
    <row r="40027" spans="55:55" hidden="1" x14ac:dyDescent="0.2">
      <c r="BC40027" s="6"/>
    </row>
    <row r="40028" spans="55:55" hidden="1" x14ac:dyDescent="0.2">
      <c r="BC40028" s="6"/>
    </row>
    <row r="40029" spans="55:55" hidden="1" x14ac:dyDescent="0.2">
      <c r="BC40029" s="6"/>
    </row>
    <row r="40030" spans="55:55" hidden="1" x14ac:dyDescent="0.2">
      <c r="BC40030" s="6"/>
    </row>
    <row r="40031" spans="55:55" hidden="1" x14ac:dyDescent="0.2">
      <c r="BC40031" s="6"/>
    </row>
    <row r="40032" spans="55:55" hidden="1" x14ac:dyDescent="0.2">
      <c r="BC40032" s="6"/>
    </row>
    <row r="40033" spans="55:55" hidden="1" x14ac:dyDescent="0.2">
      <c r="BC40033" s="6"/>
    </row>
    <row r="40034" spans="55:55" hidden="1" x14ac:dyDescent="0.2">
      <c r="BC40034" s="6"/>
    </row>
    <row r="40035" spans="55:55" hidden="1" x14ac:dyDescent="0.2">
      <c r="BC40035" s="6"/>
    </row>
    <row r="40036" spans="55:55" hidden="1" x14ac:dyDescent="0.2">
      <c r="BC40036" s="6"/>
    </row>
    <row r="40037" spans="55:55" hidden="1" x14ac:dyDescent="0.2">
      <c r="BC40037" s="6"/>
    </row>
    <row r="40038" spans="55:55" hidden="1" x14ac:dyDescent="0.2">
      <c r="BC40038" s="6"/>
    </row>
    <row r="40039" spans="55:55" hidden="1" x14ac:dyDescent="0.2">
      <c r="BC40039" s="6"/>
    </row>
    <row r="40040" spans="55:55" hidden="1" x14ac:dyDescent="0.2">
      <c r="BC40040" s="6"/>
    </row>
    <row r="40041" spans="55:55" hidden="1" x14ac:dyDescent="0.2">
      <c r="BC40041" s="6"/>
    </row>
    <row r="40042" spans="55:55" hidden="1" x14ac:dyDescent="0.2">
      <c r="BC40042" s="6"/>
    </row>
    <row r="40043" spans="55:55" hidden="1" x14ac:dyDescent="0.2">
      <c r="BC40043" s="6"/>
    </row>
    <row r="40044" spans="55:55" hidden="1" x14ac:dyDescent="0.2">
      <c r="BC40044" s="6"/>
    </row>
    <row r="40045" spans="55:55" hidden="1" x14ac:dyDescent="0.2">
      <c r="BC40045" s="6"/>
    </row>
    <row r="40046" spans="55:55" hidden="1" x14ac:dyDescent="0.2">
      <c r="BC40046" s="6"/>
    </row>
    <row r="40047" spans="55:55" hidden="1" x14ac:dyDescent="0.2">
      <c r="BC40047" s="6"/>
    </row>
    <row r="40048" spans="55:55" hidden="1" x14ac:dyDescent="0.2">
      <c r="BC40048" s="6"/>
    </row>
    <row r="40049" spans="55:55" hidden="1" x14ac:dyDescent="0.2">
      <c r="BC40049" s="6"/>
    </row>
    <row r="40050" spans="55:55" hidden="1" x14ac:dyDescent="0.2">
      <c r="BC40050" s="6"/>
    </row>
    <row r="40051" spans="55:55" hidden="1" x14ac:dyDescent="0.2">
      <c r="BC40051" s="6"/>
    </row>
    <row r="40052" spans="55:55" hidden="1" x14ac:dyDescent="0.2">
      <c r="BC40052" s="6"/>
    </row>
    <row r="40053" spans="55:55" hidden="1" x14ac:dyDescent="0.2">
      <c r="BC40053" s="6"/>
    </row>
    <row r="40054" spans="55:55" hidden="1" x14ac:dyDescent="0.2">
      <c r="BC40054" s="6"/>
    </row>
    <row r="40055" spans="55:55" hidden="1" x14ac:dyDescent="0.2">
      <c r="BC40055" s="6"/>
    </row>
    <row r="40056" spans="55:55" hidden="1" x14ac:dyDescent="0.2">
      <c r="BC40056" s="6"/>
    </row>
    <row r="40057" spans="55:55" hidden="1" x14ac:dyDescent="0.2">
      <c r="BC40057" s="6"/>
    </row>
    <row r="40058" spans="55:55" hidden="1" x14ac:dyDescent="0.2">
      <c r="BC40058" s="6"/>
    </row>
    <row r="40059" spans="55:55" hidden="1" x14ac:dyDescent="0.2">
      <c r="BC40059" s="6"/>
    </row>
    <row r="40060" spans="55:55" hidden="1" x14ac:dyDescent="0.2">
      <c r="BC40060" s="6"/>
    </row>
    <row r="40061" spans="55:55" hidden="1" x14ac:dyDescent="0.2">
      <c r="BC40061" s="6"/>
    </row>
    <row r="40062" spans="55:55" hidden="1" x14ac:dyDescent="0.2">
      <c r="BC40062" s="6"/>
    </row>
    <row r="40063" spans="55:55" hidden="1" x14ac:dyDescent="0.2">
      <c r="BC40063" s="6"/>
    </row>
    <row r="40064" spans="55:55" hidden="1" x14ac:dyDescent="0.2">
      <c r="BC40064" s="6"/>
    </row>
    <row r="40065" spans="55:55" hidden="1" x14ac:dyDescent="0.2">
      <c r="BC40065" s="6"/>
    </row>
    <row r="40066" spans="55:55" hidden="1" x14ac:dyDescent="0.2">
      <c r="BC40066" s="6"/>
    </row>
    <row r="40067" spans="55:55" hidden="1" x14ac:dyDescent="0.2">
      <c r="BC40067" s="6"/>
    </row>
    <row r="40068" spans="55:55" hidden="1" x14ac:dyDescent="0.2">
      <c r="BC40068" s="6"/>
    </row>
    <row r="40069" spans="55:55" hidden="1" x14ac:dyDescent="0.2">
      <c r="BC40069" s="6"/>
    </row>
    <row r="40070" spans="55:55" hidden="1" x14ac:dyDescent="0.2">
      <c r="BC40070" s="6"/>
    </row>
    <row r="40071" spans="55:55" hidden="1" x14ac:dyDescent="0.2">
      <c r="BC40071" s="6"/>
    </row>
    <row r="40072" spans="55:55" hidden="1" x14ac:dyDescent="0.2">
      <c r="BC40072" s="6"/>
    </row>
    <row r="40073" spans="55:55" hidden="1" x14ac:dyDescent="0.2">
      <c r="BC40073" s="6"/>
    </row>
    <row r="40074" spans="55:55" hidden="1" x14ac:dyDescent="0.2">
      <c r="BC40074" s="6"/>
    </row>
    <row r="40075" spans="55:55" hidden="1" x14ac:dyDescent="0.2">
      <c r="BC40075" s="6"/>
    </row>
    <row r="40076" spans="55:55" hidden="1" x14ac:dyDescent="0.2">
      <c r="BC40076" s="6"/>
    </row>
    <row r="40077" spans="55:55" hidden="1" x14ac:dyDescent="0.2">
      <c r="BC40077" s="6"/>
    </row>
    <row r="40078" spans="55:55" hidden="1" x14ac:dyDescent="0.2">
      <c r="BC40078" s="6"/>
    </row>
    <row r="40079" spans="55:55" hidden="1" x14ac:dyDescent="0.2">
      <c r="BC40079" s="6"/>
    </row>
    <row r="40080" spans="55:55" hidden="1" x14ac:dyDescent="0.2">
      <c r="BC40080" s="6"/>
    </row>
    <row r="40081" spans="55:55" hidden="1" x14ac:dyDescent="0.2">
      <c r="BC40081" s="6"/>
    </row>
    <row r="40082" spans="55:55" hidden="1" x14ac:dyDescent="0.2">
      <c r="BC40082" s="6"/>
    </row>
    <row r="40083" spans="55:55" hidden="1" x14ac:dyDescent="0.2">
      <c r="BC40083" s="6"/>
    </row>
    <row r="40084" spans="55:55" hidden="1" x14ac:dyDescent="0.2">
      <c r="BC40084" s="6"/>
    </row>
    <row r="40085" spans="55:55" hidden="1" x14ac:dyDescent="0.2">
      <c r="BC40085" s="6"/>
    </row>
    <row r="40086" spans="55:55" hidden="1" x14ac:dyDescent="0.2">
      <c r="BC40086" s="6"/>
    </row>
    <row r="40087" spans="55:55" hidden="1" x14ac:dyDescent="0.2">
      <c r="BC40087" s="6"/>
    </row>
    <row r="40088" spans="55:55" hidden="1" x14ac:dyDescent="0.2">
      <c r="BC40088" s="6"/>
    </row>
    <row r="40089" spans="55:55" hidden="1" x14ac:dyDescent="0.2">
      <c r="BC40089" s="6"/>
    </row>
    <row r="40090" spans="55:55" hidden="1" x14ac:dyDescent="0.2">
      <c r="BC40090" s="6"/>
    </row>
    <row r="40091" spans="55:55" hidden="1" x14ac:dyDescent="0.2">
      <c r="BC40091" s="6"/>
    </row>
    <row r="40092" spans="55:55" hidden="1" x14ac:dyDescent="0.2">
      <c r="BC40092" s="6"/>
    </row>
    <row r="40093" spans="55:55" hidden="1" x14ac:dyDescent="0.2">
      <c r="BC40093" s="6"/>
    </row>
    <row r="40094" spans="55:55" hidden="1" x14ac:dyDescent="0.2">
      <c r="BC40094" s="6"/>
    </row>
    <row r="40095" spans="55:55" hidden="1" x14ac:dyDescent="0.2">
      <c r="BC40095" s="6"/>
    </row>
    <row r="40096" spans="55:55" hidden="1" x14ac:dyDescent="0.2">
      <c r="BC40096" s="6"/>
    </row>
    <row r="40097" spans="55:55" hidden="1" x14ac:dyDescent="0.2">
      <c r="BC40097" s="6"/>
    </row>
    <row r="40098" spans="55:55" hidden="1" x14ac:dyDescent="0.2">
      <c r="BC40098" s="6"/>
    </row>
    <row r="40099" spans="55:55" hidden="1" x14ac:dyDescent="0.2">
      <c r="BC40099" s="6"/>
    </row>
    <row r="40100" spans="55:55" hidden="1" x14ac:dyDescent="0.2">
      <c r="BC40100" s="6"/>
    </row>
    <row r="40101" spans="55:55" hidden="1" x14ac:dyDescent="0.2">
      <c r="BC40101" s="6"/>
    </row>
    <row r="40102" spans="55:55" hidden="1" x14ac:dyDescent="0.2">
      <c r="BC40102" s="6"/>
    </row>
    <row r="40103" spans="55:55" hidden="1" x14ac:dyDescent="0.2">
      <c r="BC40103" s="6"/>
    </row>
    <row r="40104" spans="55:55" hidden="1" x14ac:dyDescent="0.2">
      <c r="BC40104" s="6"/>
    </row>
    <row r="40105" spans="55:55" hidden="1" x14ac:dyDescent="0.2">
      <c r="BC40105" s="6"/>
    </row>
    <row r="40106" spans="55:55" hidden="1" x14ac:dyDescent="0.2">
      <c r="BC40106" s="6"/>
    </row>
    <row r="40107" spans="55:55" hidden="1" x14ac:dyDescent="0.2">
      <c r="BC40107" s="6"/>
    </row>
    <row r="40108" spans="55:55" hidden="1" x14ac:dyDescent="0.2">
      <c r="BC40108" s="6"/>
    </row>
    <row r="40109" spans="55:55" hidden="1" x14ac:dyDescent="0.2">
      <c r="BC40109" s="6"/>
    </row>
    <row r="40110" spans="55:55" hidden="1" x14ac:dyDescent="0.2">
      <c r="BC40110" s="6"/>
    </row>
    <row r="40111" spans="55:55" hidden="1" x14ac:dyDescent="0.2">
      <c r="BC40111" s="6"/>
    </row>
    <row r="40112" spans="55:55" hidden="1" x14ac:dyDescent="0.2">
      <c r="BC40112" s="6"/>
    </row>
    <row r="40113" spans="55:55" hidden="1" x14ac:dyDescent="0.2">
      <c r="BC40113" s="6"/>
    </row>
    <row r="40114" spans="55:55" hidden="1" x14ac:dyDescent="0.2">
      <c r="BC40114" s="6"/>
    </row>
    <row r="40115" spans="55:55" hidden="1" x14ac:dyDescent="0.2">
      <c r="BC40115" s="6"/>
    </row>
    <row r="40116" spans="55:55" hidden="1" x14ac:dyDescent="0.2">
      <c r="BC40116" s="6"/>
    </row>
    <row r="40117" spans="55:55" hidden="1" x14ac:dyDescent="0.2">
      <c r="BC40117" s="6"/>
    </row>
    <row r="40118" spans="55:55" hidden="1" x14ac:dyDescent="0.2">
      <c r="BC40118" s="6"/>
    </row>
    <row r="40119" spans="55:55" hidden="1" x14ac:dyDescent="0.2">
      <c r="BC40119" s="6"/>
    </row>
    <row r="40120" spans="55:55" hidden="1" x14ac:dyDescent="0.2">
      <c r="BC40120" s="6"/>
    </row>
    <row r="40121" spans="55:55" hidden="1" x14ac:dyDescent="0.2">
      <c r="BC40121" s="6"/>
    </row>
    <row r="40122" spans="55:55" hidden="1" x14ac:dyDescent="0.2">
      <c r="BC40122" s="6"/>
    </row>
    <row r="40123" spans="55:55" hidden="1" x14ac:dyDescent="0.2">
      <c r="BC40123" s="6"/>
    </row>
    <row r="40124" spans="55:55" hidden="1" x14ac:dyDescent="0.2">
      <c r="BC40124" s="6"/>
    </row>
    <row r="40125" spans="55:55" hidden="1" x14ac:dyDescent="0.2">
      <c r="BC40125" s="6"/>
    </row>
    <row r="40126" spans="55:55" hidden="1" x14ac:dyDescent="0.2">
      <c r="BC40126" s="6"/>
    </row>
    <row r="40127" spans="55:55" hidden="1" x14ac:dyDescent="0.2">
      <c r="BC40127" s="6"/>
    </row>
    <row r="40128" spans="55:55" hidden="1" x14ac:dyDescent="0.2">
      <c r="BC40128" s="6"/>
    </row>
    <row r="40129" spans="55:55" hidden="1" x14ac:dyDescent="0.2">
      <c r="BC40129" s="6"/>
    </row>
    <row r="40130" spans="55:55" hidden="1" x14ac:dyDescent="0.2">
      <c r="BC40130" s="6"/>
    </row>
    <row r="40131" spans="55:55" hidden="1" x14ac:dyDescent="0.2">
      <c r="BC40131" s="6"/>
    </row>
    <row r="40132" spans="55:55" hidden="1" x14ac:dyDescent="0.2">
      <c r="BC40132" s="6"/>
    </row>
    <row r="40133" spans="55:55" hidden="1" x14ac:dyDescent="0.2">
      <c r="BC40133" s="6"/>
    </row>
    <row r="40134" spans="55:55" hidden="1" x14ac:dyDescent="0.2">
      <c r="BC40134" s="6"/>
    </row>
    <row r="40135" spans="55:55" hidden="1" x14ac:dyDescent="0.2">
      <c r="BC40135" s="6"/>
    </row>
    <row r="40136" spans="55:55" hidden="1" x14ac:dyDescent="0.2">
      <c r="BC40136" s="6"/>
    </row>
    <row r="40137" spans="55:55" hidden="1" x14ac:dyDescent="0.2">
      <c r="BC40137" s="6"/>
    </row>
    <row r="40138" spans="55:55" hidden="1" x14ac:dyDescent="0.2">
      <c r="BC40138" s="6"/>
    </row>
    <row r="40139" spans="55:55" hidden="1" x14ac:dyDescent="0.2">
      <c r="BC40139" s="6"/>
    </row>
    <row r="40140" spans="55:55" hidden="1" x14ac:dyDescent="0.2">
      <c r="BC40140" s="6"/>
    </row>
    <row r="40141" spans="55:55" hidden="1" x14ac:dyDescent="0.2">
      <c r="BC40141" s="6"/>
    </row>
    <row r="40142" spans="55:55" hidden="1" x14ac:dyDescent="0.2">
      <c r="BC40142" s="6"/>
    </row>
    <row r="40143" spans="55:55" hidden="1" x14ac:dyDescent="0.2">
      <c r="BC40143" s="6"/>
    </row>
    <row r="40144" spans="55:55" hidden="1" x14ac:dyDescent="0.2">
      <c r="BC40144" s="6"/>
    </row>
    <row r="40145" spans="55:55" hidden="1" x14ac:dyDescent="0.2">
      <c r="BC40145" s="6"/>
    </row>
    <row r="40146" spans="55:55" hidden="1" x14ac:dyDescent="0.2">
      <c r="BC40146" s="6"/>
    </row>
    <row r="40147" spans="55:55" hidden="1" x14ac:dyDescent="0.2">
      <c r="BC40147" s="6"/>
    </row>
    <row r="40148" spans="55:55" hidden="1" x14ac:dyDescent="0.2">
      <c r="BC40148" s="6"/>
    </row>
    <row r="40149" spans="55:55" hidden="1" x14ac:dyDescent="0.2">
      <c r="BC40149" s="6"/>
    </row>
    <row r="40150" spans="55:55" hidden="1" x14ac:dyDescent="0.2">
      <c r="BC40150" s="6"/>
    </row>
    <row r="40151" spans="55:55" hidden="1" x14ac:dyDescent="0.2">
      <c r="BC40151" s="6"/>
    </row>
    <row r="40152" spans="55:55" hidden="1" x14ac:dyDescent="0.2">
      <c r="BC40152" s="6"/>
    </row>
    <row r="40153" spans="55:55" hidden="1" x14ac:dyDescent="0.2">
      <c r="BC40153" s="6"/>
    </row>
    <row r="40154" spans="55:55" hidden="1" x14ac:dyDescent="0.2">
      <c r="BC40154" s="6"/>
    </row>
    <row r="40155" spans="55:55" hidden="1" x14ac:dyDescent="0.2">
      <c r="BC40155" s="6"/>
    </row>
    <row r="40156" spans="55:55" hidden="1" x14ac:dyDescent="0.2">
      <c r="BC40156" s="6"/>
    </row>
    <row r="40157" spans="55:55" hidden="1" x14ac:dyDescent="0.2">
      <c r="BC40157" s="6"/>
    </row>
    <row r="40158" spans="55:55" hidden="1" x14ac:dyDescent="0.2">
      <c r="BC40158" s="6"/>
    </row>
    <row r="40159" spans="55:55" hidden="1" x14ac:dyDescent="0.2">
      <c r="BC40159" s="6"/>
    </row>
    <row r="40160" spans="55:55" hidden="1" x14ac:dyDescent="0.2">
      <c r="BC40160" s="6"/>
    </row>
    <row r="40161" spans="55:55" hidden="1" x14ac:dyDescent="0.2">
      <c r="BC40161" s="6"/>
    </row>
    <row r="40162" spans="55:55" hidden="1" x14ac:dyDescent="0.2">
      <c r="BC40162" s="6"/>
    </row>
    <row r="40163" spans="55:55" hidden="1" x14ac:dyDescent="0.2">
      <c r="BC40163" s="6"/>
    </row>
    <row r="40164" spans="55:55" hidden="1" x14ac:dyDescent="0.2">
      <c r="BC40164" s="6"/>
    </row>
    <row r="40165" spans="55:55" hidden="1" x14ac:dyDescent="0.2">
      <c r="BC40165" s="6"/>
    </row>
    <row r="40166" spans="55:55" hidden="1" x14ac:dyDescent="0.2">
      <c r="BC40166" s="6"/>
    </row>
    <row r="40167" spans="55:55" hidden="1" x14ac:dyDescent="0.2">
      <c r="BC40167" s="6"/>
    </row>
    <row r="40168" spans="55:55" hidden="1" x14ac:dyDescent="0.2">
      <c r="BC40168" s="6"/>
    </row>
    <row r="40169" spans="55:55" hidden="1" x14ac:dyDescent="0.2">
      <c r="BC40169" s="6"/>
    </row>
    <row r="40170" spans="55:55" hidden="1" x14ac:dyDescent="0.2">
      <c r="BC40170" s="6"/>
    </row>
    <row r="40171" spans="55:55" hidden="1" x14ac:dyDescent="0.2">
      <c r="BC40171" s="6"/>
    </row>
    <row r="40172" spans="55:55" hidden="1" x14ac:dyDescent="0.2">
      <c r="BC40172" s="6"/>
    </row>
    <row r="40173" spans="55:55" hidden="1" x14ac:dyDescent="0.2">
      <c r="BC40173" s="6"/>
    </row>
    <row r="40174" spans="55:55" hidden="1" x14ac:dyDescent="0.2">
      <c r="BC40174" s="6"/>
    </row>
    <row r="40175" spans="55:55" hidden="1" x14ac:dyDescent="0.2">
      <c r="BC40175" s="6"/>
    </row>
    <row r="40176" spans="55:55" hidden="1" x14ac:dyDescent="0.2">
      <c r="BC40176" s="6"/>
    </row>
    <row r="40177" spans="55:55" hidden="1" x14ac:dyDescent="0.2">
      <c r="BC40177" s="6"/>
    </row>
    <row r="40178" spans="55:55" hidden="1" x14ac:dyDescent="0.2">
      <c r="BC40178" s="6"/>
    </row>
    <row r="40179" spans="55:55" hidden="1" x14ac:dyDescent="0.2">
      <c r="BC40179" s="6"/>
    </row>
    <row r="40180" spans="55:55" hidden="1" x14ac:dyDescent="0.2">
      <c r="BC40180" s="6"/>
    </row>
    <row r="40181" spans="55:55" hidden="1" x14ac:dyDescent="0.2">
      <c r="BC40181" s="6"/>
    </row>
    <row r="40182" spans="55:55" hidden="1" x14ac:dyDescent="0.2">
      <c r="BC40182" s="6"/>
    </row>
    <row r="40183" spans="55:55" hidden="1" x14ac:dyDescent="0.2">
      <c r="BC40183" s="6"/>
    </row>
    <row r="40184" spans="55:55" hidden="1" x14ac:dyDescent="0.2">
      <c r="BC40184" s="6"/>
    </row>
    <row r="40185" spans="55:55" hidden="1" x14ac:dyDescent="0.2">
      <c r="BC40185" s="6"/>
    </row>
    <row r="40186" spans="55:55" hidden="1" x14ac:dyDescent="0.2">
      <c r="BC40186" s="6"/>
    </row>
    <row r="40187" spans="55:55" hidden="1" x14ac:dyDescent="0.2">
      <c r="BC40187" s="6"/>
    </row>
    <row r="40188" spans="55:55" hidden="1" x14ac:dyDescent="0.2">
      <c r="BC40188" s="6"/>
    </row>
    <row r="40189" spans="55:55" hidden="1" x14ac:dyDescent="0.2">
      <c r="BC40189" s="6"/>
    </row>
    <row r="40190" spans="55:55" hidden="1" x14ac:dyDescent="0.2">
      <c r="BC40190" s="6"/>
    </row>
    <row r="40191" spans="55:55" hidden="1" x14ac:dyDescent="0.2">
      <c r="BC40191" s="6"/>
    </row>
    <row r="40192" spans="55:55" hidden="1" x14ac:dyDescent="0.2">
      <c r="BC40192" s="6"/>
    </row>
    <row r="40193" spans="55:55" hidden="1" x14ac:dyDescent="0.2">
      <c r="BC40193" s="6"/>
    </row>
    <row r="40194" spans="55:55" hidden="1" x14ac:dyDescent="0.2">
      <c r="BC40194" s="6"/>
    </row>
    <row r="40195" spans="55:55" hidden="1" x14ac:dyDescent="0.2">
      <c r="BC40195" s="6"/>
    </row>
    <row r="40196" spans="55:55" hidden="1" x14ac:dyDescent="0.2">
      <c r="BC40196" s="6"/>
    </row>
    <row r="40197" spans="55:55" hidden="1" x14ac:dyDescent="0.2">
      <c r="BC40197" s="6"/>
    </row>
    <row r="40198" spans="55:55" hidden="1" x14ac:dyDescent="0.2">
      <c r="BC40198" s="6"/>
    </row>
    <row r="40199" spans="55:55" hidden="1" x14ac:dyDescent="0.2">
      <c r="BC40199" s="6"/>
    </row>
    <row r="40200" spans="55:55" hidden="1" x14ac:dyDescent="0.2">
      <c r="BC40200" s="6"/>
    </row>
    <row r="40201" spans="55:55" hidden="1" x14ac:dyDescent="0.2">
      <c r="BC40201" s="6"/>
    </row>
    <row r="40202" spans="55:55" hidden="1" x14ac:dyDescent="0.2">
      <c r="BC40202" s="6"/>
    </row>
    <row r="40203" spans="55:55" hidden="1" x14ac:dyDescent="0.2">
      <c r="BC40203" s="6"/>
    </row>
    <row r="40204" spans="55:55" hidden="1" x14ac:dyDescent="0.2">
      <c r="BC40204" s="6"/>
    </row>
    <row r="40205" spans="55:55" hidden="1" x14ac:dyDescent="0.2">
      <c r="BC40205" s="6"/>
    </row>
    <row r="40206" spans="55:55" hidden="1" x14ac:dyDescent="0.2">
      <c r="BC40206" s="6"/>
    </row>
    <row r="40207" spans="55:55" hidden="1" x14ac:dyDescent="0.2">
      <c r="BC40207" s="6"/>
    </row>
    <row r="40208" spans="55:55" hidden="1" x14ac:dyDescent="0.2">
      <c r="BC40208" s="6"/>
    </row>
    <row r="40209" spans="55:55" hidden="1" x14ac:dyDescent="0.2">
      <c r="BC40209" s="6"/>
    </row>
    <row r="40210" spans="55:55" hidden="1" x14ac:dyDescent="0.2">
      <c r="BC40210" s="6"/>
    </row>
    <row r="40211" spans="55:55" hidden="1" x14ac:dyDescent="0.2">
      <c r="BC40211" s="6"/>
    </row>
    <row r="40212" spans="55:55" hidden="1" x14ac:dyDescent="0.2">
      <c r="BC40212" s="6"/>
    </row>
    <row r="40213" spans="55:55" hidden="1" x14ac:dyDescent="0.2">
      <c r="BC40213" s="6"/>
    </row>
    <row r="40214" spans="55:55" hidden="1" x14ac:dyDescent="0.2">
      <c r="BC40214" s="6"/>
    </row>
    <row r="40215" spans="55:55" hidden="1" x14ac:dyDescent="0.2">
      <c r="BC40215" s="6"/>
    </row>
    <row r="40216" spans="55:55" hidden="1" x14ac:dyDescent="0.2">
      <c r="BC40216" s="6"/>
    </row>
    <row r="40217" spans="55:55" hidden="1" x14ac:dyDescent="0.2">
      <c r="BC40217" s="6"/>
    </row>
    <row r="40218" spans="55:55" hidden="1" x14ac:dyDescent="0.2">
      <c r="BC40218" s="6"/>
    </row>
    <row r="40219" spans="55:55" hidden="1" x14ac:dyDescent="0.2">
      <c r="BC40219" s="6"/>
    </row>
    <row r="40220" spans="55:55" hidden="1" x14ac:dyDescent="0.2">
      <c r="BC40220" s="6"/>
    </row>
    <row r="40221" spans="55:55" hidden="1" x14ac:dyDescent="0.2">
      <c r="BC40221" s="6"/>
    </row>
    <row r="40222" spans="55:55" hidden="1" x14ac:dyDescent="0.2">
      <c r="BC40222" s="6"/>
    </row>
    <row r="40223" spans="55:55" hidden="1" x14ac:dyDescent="0.2">
      <c r="BC40223" s="6"/>
    </row>
    <row r="40224" spans="55:55" hidden="1" x14ac:dyDescent="0.2">
      <c r="BC40224" s="6"/>
    </row>
    <row r="40225" spans="55:55" hidden="1" x14ac:dyDescent="0.2">
      <c r="BC40225" s="6"/>
    </row>
    <row r="40226" spans="55:55" hidden="1" x14ac:dyDescent="0.2">
      <c r="BC40226" s="6"/>
    </row>
    <row r="40227" spans="55:55" hidden="1" x14ac:dyDescent="0.2">
      <c r="BC40227" s="6"/>
    </row>
    <row r="40228" spans="55:55" hidden="1" x14ac:dyDescent="0.2">
      <c r="BC40228" s="6"/>
    </row>
    <row r="40229" spans="55:55" hidden="1" x14ac:dyDescent="0.2">
      <c r="BC40229" s="6"/>
    </row>
    <row r="40230" spans="55:55" hidden="1" x14ac:dyDescent="0.2">
      <c r="BC40230" s="6"/>
    </row>
    <row r="40231" spans="55:55" hidden="1" x14ac:dyDescent="0.2">
      <c r="BC40231" s="6"/>
    </row>
    <row r="40232" spans="55:55" hidden="1" x14ac:dyDescent="0.2">
      <c r="BC40232" s="6"/>
    </row>
    <row r="40233" spans="55:55" hidden="1" x14ac:dyDescent="0.2">
      <c r="BC40233" s="6"/>
    </row>
    <row r="40234" spans="55:55" hidden="1" x14ac:dyDescent="0.2">
      <c r="BC40234" s="6"/>
    </row>
    <row r="40235" spans="55:55" hidden="1" x14ac:dyDescent="0.2">
      <c r="BC40235" s="6"/>
    </row>
    <row r="40236" spans="55:55" hidden="1" x14ac:dyDescent="0.2">
      <c r="BC40236" s="6"/>
    </row>
    <row r="40237" spans="55:55" hidden="1" x14ac:dyDescent="0.2">
      <c r="BC40237" s="6"/>
    </row>
    <row r="40238" spans="55:55" hidden="1" x14ac:dyDescent="0.2">
      <c r="BC40238" s="6"/>
    </row>
    <row r="40239" spans="55:55" hidden="1" x14ac:dyDescent="0.2">
      <c r="BC40239" s="6"/>
    </row>
    <row r="40240" spans="55:55" hidden="1" x14ac:dyDescent="0.2">
      <c r="BC40240" s="6"/>
    </row>
    <row r="40241" spans="55:55" hidden="1" x14ac:dyDescent="0.2">
      <c r="BC40241" s="6"/>
    </row>
    <row r="40242" spans="55:55" hidden="1" x14ac:dyDescent="0.2">
      <c r="BC40242" s="6"/>
    </row>
    <row r="40243" spans="55:55" hidden="1" x14ac:dyDescent="0.2">
      <c r="BC40243" s="6"/>
    </row>
    <row r="40244" spans="55:55" hidden="1" x14ac:dyDescent="0.2">
      <c r="BC40244" s="6"/>
    </row>
    <row r="40245" spans="55:55" hidden="1" x14ac:dyDescent="0.2">
      <c r="BC40245" s="6"/>
    </row>
    <row r="40246" spans="55:55" hidden="1" x14ac:dyDescent="0.2">
      <c r="BC40246" s="6"/>
    </row>
    <row r="40247" spans="55:55" hidden="1" x14ac:dyDescent="0.2">
      <c r="BC40247" s="6"/>
    </row>
    <row r="40248" spans="55:55" hidden="1" x14ac:dyDescent="0.2">
      <c r="BC40248" s="6"/>
    </row>
    <row r="40249" spans="55:55" hidden="1" x14ac:dyDescent="0.2">
      <c r="BC40249" s="6"/>
    </row>
    <row r="40250" spans="55:55" hidden="1" x14ac:dyDescent="0.2">
      <c r="BC40250" s="6"/>
    </row>
    <row r="40251" spans="55:55" hidden="1" x14ac:dyDescent="0.2">
      <c r="BC40251" s="6"/>
    </row>
    <row r="40252" spans="55:55" hidden="1" x14ac:dyDescent="0.2">
      <c r="BC40252" s="6"/>
    </row>
    <row r="40253" spans="55:55" hidden="1" x14ac:dyDescent="0.2">
      <c r="BC40253" s="6"/>
    </row>
    <row r="40254" spans="55:55" hidden="1" x14ac:dyDescent="0.2">
      <c r="BC40254" s="6"/>
    </row>
    <row r="40255" spans="55:55" hidden="1" x14ac:dyDescent="0.2">
      <c r="BC40255" s="6"/>
    </row>
    <row r="40256" spans="55:55" hidden="1" x14ac:dyDescent="0.2">
      <c r="BC40256" s="6"/>
    </row>
    <row r="40257" spans="55:55" hidden="1" x14ac:dyDescent="0.2">
      <c r="BC40257" s="6"/>
    </row>
    <row r="40258" spans="55:55" hidden="1" x14ac:dyDescent="0.2">
      <c r="BC40258" s="6"/>
    </row>
    <row r="40259" spans="55:55" hidden="1" x14ac:dyDescent="0.2">
      <c r="BC40259" s="6"/>
    </row>
    <row r="40260" spans="55:55" hidden="1" x14ac:dyDescent="0.2">
      <c r="BC40260" s="6"/>
    </row>
    <row r="40261" spans="55:55" hidden="1" x14ac:dyDescent="0.2">
      <c r="BC40261" s="6"/>
    </row>
    <row r="40262" spans="55:55" hidden="1" x14ac:dyDescent="0.2">
      <c r="BC40262" s="6"/>
    </row>
    <row r="40263" spans="55:55" hidden="1" x14ac:dyDescent="0.2">
      <c r="BC40263" s="6"/>
    </row>
    <row r="40264" spans="55:55" hidden="1" x14ac:dyDescent="0.2">
      <c r="BC40264" s="6"/>
    </row>
    <row r="40265" spans="55:55" hidden="1" x14ac:dyDescent="0.2">
      <c r="BC40265" s="6"/>
    </row>
    <row r="40266" spans="55:55" hidden="1" x14ac:dyDescent="0.2">
      <c r="BC40266" s="6"/>
    </row>
    <row r="40267" spans="55:55" hidden="1" x14ac:dyDescent="0.2">
      <c r="BC40267" s="6"/>
    </row>
    <row r="40268" spans="55:55" hidden="1" x14ac:dyDescent="0.2">
      <c r="BC40268" s="6"/>
    </row>
    <row r="40269" spans="55:55" hidden="1" x14ac:dyDescent="0.2">
      <c r="BC40269" s="6"/>
    </row>
    <row r="40270" spans="55:55" hidden="1" x14ac:dyDescent="0.2">
      <c r="BC40270" s="6"/>
    </row>
    <row r="40271" spans="55:55" hidden="1" x14ac:dyDescent="0.2">
      <c r="BC40271" s="6"/>
    </row>
    <row r="40272" spans="55:55" hidden="1" x14ac:dyDescent="0.2">
      <c r="BC40272" s="6"/>
    </row>
    <row r="40273" spans="55:55" hidden="1" x14ac:dyDescent="0.2">
      <c r="BC40273" s="6"/>
    </row>
    <row r="40274" spans="55:55" hidden="1" x14ac:dyDescent="0.2">
      <c r="BC40274" s="6"/>
    </row>
    <row r="40275" spans="55:55" hidden="1" x14ac:dyDescent="0.2">
      <c r="BC40275" s="6"/>
    </row>
    <row r="40276" spans="55:55" hidden="1" x14ac:dyDescent="0.2">
      <c r="BC40276" s="6"/>
    </row>
    <row r="40277" spans="55:55" hidden="1" x14ac:dyDescent="0.2">
      <c r="BC40277" s="6"/>
    </row>
    <row r="40278" spans="55:55" hidden="1" x14ac:dyDescent="0.2">
      <c r="BC40278" s="6"/>
    </row>
    <row r="40279" spans="55:55" hidden="1" x14ac:dyDescent="0.2">
      <c r="BC40279" s="6"/>
    </row>
    <row r="40280" spans="55:55" hidden="1" x14ac:dyDescent="0.2">
      <c r="BC40280" s="6"/>
    </row>
    <row r="40281" spans="55:55" hidden="1" x14ac:dyDescent="0.2">
      <c r="BC40281" s="6"/>
    </row>
    <row r="40282" spans="55:55" hidden="1" x14ac:dyDescent="0.2">
      <c r="BC40282" s="6"/>
    </row>
    <row r="40283" spans="55:55" hidden="1" x14ac:dyDescent="0.2">
      <c r="BC40283" s="6"/>
    </row>
    <row r="40284" spans="55:55" hidden="1" x14ac:dyDescent="0.2">
      <c r="BC40284" s="6"/>
    </row>
    <row r="40285" spans="55:55" hidden="1" x14ac:dyDescent="0.2">
      <c r="BC40285" s="6"/>
    </row>
    <row r="40286" spans="55:55" hidden="1" x14ac:dyDescent="0.2">
      <c r="BC40286" s="6"/>
    </row>
    <row r="40287" spans="55:55" hidden="1" x14ac:dyDescent="0.2">
      <c r="BC40287" s="6"/>
    </row>
    <row r="40288" spans="55:55" hidden="1" x14ac:dyDescent="0.2">
      <c r="BC40288" s="6"/>
    </row>
    <row r="40289" spans="55:55" hidden="1" x14ac:dyDescent="0.2">
      <c r="BC40289" s="6"/>
    </row>
    <row r="40290" spans="55:55" hidden="1" x14ac:dyDescent="0.2">
      <c r="BC40290" s="6"/>
    </row>
    <row r="40291" spans="55:55" hidden="1" x14ac:dyDescent="0.2">
      <c r="BC40291" s="6"/>
    </row>
    <row r="40292" spans="55:55" hidden="1" x14ac:dyDescent="0.2">
      <c r="BC40292" s="6"/>
    </row>
    <row r="40293" spans="55:55" hidden="1" x14ac:dyDescent="0.2">
      <c r="BC40293" s="6"/>
    </row>
    <row r="40294" spans="55:55" hidden="1" x14ac:dyDescent="0.2">
      <c r="BC40294" s="6"/>
    </row>
    <row r="40295" spans="55:55" hidden="1" x14ac:dyDescent="0.2">
      <c r="BC40295" s="6"/>
    </row>
    <row r="40296" spans="55:55" hidden="1" x14ac:dyDescent="0.2">
      <c r="BC40296" s="6"/>
    </row>
    <row r="40297" spans="55:55" hidden="1" x14ac:dyDescent="0.2">
      <c r="BC40297" s="6"/>
    </row>
    <row r="40298" spans="55:55" hidden="1" x14ac:dyDescent="0.2">
      <c r="BC40298" s="6"/>
    </row>
    <row r="40299" spans="55:55" hidden="1" x14ac:dyDescent="0.2">
      <c r="BC40299" s="6"/>
    </row>
    <row r="40300" spans="55:55" hidden="1" x14ac:dyDescent="0.2">
      <c r="BC40300" s="6"/>
    </row>
    <row r="40301" spans="55:55" hidden="1" x14ac:dyDescent="0.2">
      <c r="BC40301" s="6"/>
    </row>
    <row r="40302" spans="55:55" hidden="1" x14ac:dyDescent="0.2">
      <c r="BC40302" s="6"/>
    </row>
    <row r="40303" spans="55:55" hidden="1" x14ac:dyDescent="0.2">
      <c r="BC40303" s="6"/>
    </row>
    <row r="40304" spans="55:55" hidden="1" x14ac:dyDescent="0.2">
      <c r="BC40304" s="6"/>
    </row>
    <row r="40305" spans="55:55" hidden="1" x14ac:dyDescent="0.2">
      <c r="BC40305" s="6"/>
    </row>
    <row r="40306" spans="55:55" hidden="1" x14ac:dyDescent="0.2">
      <c r="BC40306" s="6"/>
    </row>
    <row r="40307" spans="55:55" hidden="1" x14ac:dyDescent="0.2">
      <c r="BC40307" s="6"/>
    </row>
    <row r="40308" spans="55:55" hidden="1" x14ac:dyDescent="0.2">
      <c r="BC40308" s="6"/>
    </row>
    <row r="40309" spans="55:55" hidden="1" x14ac:dyDescent="0.2">
      <c r="BC40309" s="6"/>
    </row>
    <row r="40310" spans="55:55" hidden="1" x14ac:dyDescent="0.2">
      <c r="BC40310" s="6"/>
    </row>
    <row r="40311" spans="55:55" hidden="1" x14ac:dyDescent="0.2">
      <c r="BC40311" s="6"/>
    </row>
    <row r="40312" spans="55:55" hidden="1" x14ac:dyDescent="0.2">
      <c r="BC40312" s="6"/>
    </row>
    <row r="40313" spans="55:55" hidden="1" x14ac:dyDescent="0.2">
      <c r="BC40313" s="6"/>
    </row>
    <row r="40314" spans="55:55" hidden="1" x14ac:dyDescent="0.2">
      <c r="BC40314" s="6"/>
    </row>
    <row r="40315" spans="55:55" hidden="1" x14ac:dyDescent="0.2">
      <c r="BC40315" s="6"/>
    </row>
    <row r="40316" spans="55:55" hidden="1" x14ac:dyDescent="0.2">
      <c r="BC40316" s="6"/>
    </row>
    <row r="40317" spans="55:55" hidden="1" x14ac:dyDescent="0.2">
      <c r="BC40317" s="6"/>
    </row>
    <row r="40318" spans="55:55" hidden="1" x14ac:dyDescent="0.2">
      <c r="BC40318" s="6"/>
    </row>
    <row r="40319" spans="55:55" hidden="1" x14ac:dyDescent="0.2">
      <c r="BC40319" s="6"/>
    </row>
    <row r="40320" spans="55:55" hidden="1" x14ac:dyDescent="0.2">
      <c r="BC40320" s="6"/>
    </row>
    <row r="40321" spans="55:55" hidden="1" x14ac:dyDescent="0.2">
      <c r="BC40321" s="6"/>
    </row>
    <row r="40322" spans="55:55" hidden="1" x14ac:dyDescent="0.2">
      <c r="BC40322" s="6"/>
    </row>
    <row r="40323" spans="55:55" hidden="1" x14ac:dyDescent="0.2">
      <c r="BC40323" s="6"/>
    </row>
    <row r="40324" spans="55:55" hidden="1" x14ac:dyDescent="0.2">
      <c r="BC40324" s="6"/>
    </row>
    <row r="40325" spans="55:55" hidden="1" x14ac:dyDescent="0.2">
      <c r="BC40325" s="6"/>
    </row>
    <row r="40326" spans="55:55" hidden="1" x14ac:dyDescent="0.2">
      <c r="BC40326" s="6"/>
    </row>
    <row r="40327" spans="55:55" hidden="1" x14ac:dyDescent="0.2">
      <c r="BC40327" s="6"/>
    </row>
    <row r="40328" spans="55:55" hidden="1" x14ac:dyDescent="0.2">
      <c r="BC40328" s="6"/>
    </row>
    <row r="40329" spans="55:55" hidden="1" x14ac:dyDescent="0.2">
      <c r="BC40329" s="6"/>
    </row>
    <row r="40330" spans="55:55" hidden="1" x14ac:dyDescent="0.2">
      <c r="BC40330" s="6"/>
    </row>
    <row r="40331" spans="55:55" hidden="1" x14ac:dyDescent="0.2">
      <c r="BC40331" s="6"/>
    </row>
    <row r="40332" spans="55:55" hidden="1" x14ac:dyDescent="0.2">
      <c r="BC40332" s="6"/>
    </row>
    <row r="40333" spans="55:55" hidden="1" x14ac:dyDescent="0.2">
      <c r="BC40333" s="6"/>
    </row>
    <row r="40334" spans="55:55" hidden="1" x14ac:dyDescent="0.2">
      <c r="BC40334" s="6"/>
    </row>
    <row r="40335" spans="55:55" hidden="1" x14ac:dyDescent="0.2">
      <c r="BC40335" s="6"/>
    </row>
    <row r="40336" spans="55:55" hidden="1" x14ac:dyDescent="0.2">
      <c r="BC40336" s="6"/>
    </row>
    <row r="40337" spans="55:55" hidden="1" x14ac:dyDescent="0.2">
      <c r="BC40337" s="6"/>
    </row>
    <row r="40338" spans="55:55" hidden="1" x14ac:dyDescent="0.2">
      <c r="BC40338" s="6"/>
    </row>
    <row r="40339" spans="55:55" hidden="1" x14ac:dyDescent="0.2">
      <c r="BC40339" s="6"/>
    </row>
    <row r="40340" spans="55:55" hidden="1" x14ac:dyDescent="0.2">
      <c r="BC40340" s="6"/>
    </row>
    <row r="40341" spans="55:55" hidden="1" x14ac:dyDescent="0.2">
      <c r="BC40341" s="6"/>
    </row>
    <row r="40342" spans="55:55" hidden="1" x14ac:dyDescent="0.2">
      <c r="BC40342" s="6"/>
    </row>
    <row r="40343" spans="55:55" hidden="1" x14ac:dyDescent="0.2">
      <c r="BC40343" s="6"/>
    </row>
    <row r="40344" spans="55:55" hidden="1" x14ac:dyDescent="0.2">
      <c r="BC40344" s="6"/>
    </row>
    <row r="40345" spans="55:55" hidden="1" x14ac:dyDescent="0.2">
      <c r="BC40345" s="6"/>
    </row>
    <row r="40346" spans="55:55" hidden="1" x14ac:dyDescent="0.2">
      <c r="BC40346" s="6"/>
    </row>
    <row r="40347" spans="55:55" hidden="1" x14ac:dyDescent="0.2">
      <c r="BC40347" s="6"/>
    </row>
    <row r="40348" spans="55:55" hidden="1" x14ac:dyDescent="0.2">
      <c r="BC40348" s="6"/>
    </row>
    <row r="40349" spans="55:55" hidden="1" x14ac:dyDescent="0.2">
      <c r="BC40349" s="6"/>
    </row>
    <row r="40350" spans="55:55" hidden="1" x14ac:dyDescent="0.2">
      <c r="BC40350" s="6"/>
    </row>
    <row r="40351" spans="55:55" hidden="1" x14ac:dyDescent="0.2">
      <c r="BC40351" s="6"/>
    </row>
    <row r="40352" spans="55:55" hidden="1" x14ac:dyDescent="0.2">
      <c r="BC40352" s="6"/>
    </row>
    <row r="40353" spans="55:55" hidden="1" x14ac:dyDescent="0.2">
      <c r="BC40353" s="6"/>
    </row>
    <row r="40354" spans="55:55" hidden="1" x14ac:dyDescent="0.2">
      <c r="BC40354" s="6"/>
    </row>
    <row r="40355" spans="55:55" hidden="1" x14ac:dyDescent="0.2">
      <c r="BC40355" s="6"/>
    </row>
    <row r="40356" spans="55:55" hidden="1" x14ac:dyDescent="0.2">
      <c r="BC40356" s="6"/>
    </row>
    <row r="40357" spans="55:55" hidden="1" x14ac:dyDescent="0.2">
      <c r="BC40357" s="6"/>
    </row>
    <row r="40358" spans="55:55" hidden="1" x14ac:dyDescent="0.2">
      <c r="BC40358" s="6"/>
    </row>
    <row r="40359" spans="55:55" hidden="1" x14ac:dyDescent="0.2">
      <c r="BC40359" s="6"/>
    </row>
    <row r="40360" spans="55:55" hidden="1" x14ac:dyDescent="0.2">
      <c r="BC40360" s="6"/>
    </row>
    <row r="40361" spans="55:55" hidden="1" x14ac:dyDescent="0.2">
      <c r="BC40361" s="6"/>
    </row>
    <row r="40362" spans="55:55" hidden="1" x14ac:dyDescent="0.2">
      <c r="BC40362" s="6"/>
    </row>
    <row r="40363" spans="55:55" hidden="1" x14ac:dyDescent="0.2">
      <c r="BC40363" s="6"/>
    </row>
    <row r="40364" spans="55:55" hidden="1" x14ac:dyDescent="0.2">
      <c r="BC40364" s="6"/>
    </row>
    <row r="40365" spans="55:55" hidden="1" x14ac:dyDescent="0.2">
      <c r="BC40365" s="6"/>
    </row>
    <row r="40366" spans="55:55" hidden="1" x14ac:dyDescent="0.2">
      <c r="BC40366" s="6"/>
    </row>
    <row r="40367" spans="55:55" hidden="1" x14ac:dyDescent="0.2">
      <c r="BC40367" s="6"/>
    </row>
    <row r="40368" spans="55:55" hidden="1" x14ac:dyDescent="0.2">
      <c r="BC40368" s="6"/>
    </row>
    <row r="40369" spans="55:55" hidden="1" x14ac:dyDescent="0.2">
      <c r="BC40369" s="6"/>
    </row>
    <row r="40370" spans="55:55" hidden="1" x14ac:dyDescent="0.2">
      <c r="BC40370" s="6"/>
    </row>
    <row r="40371" spans="55:55" hidden="1" x14ac:dyDescent="0.2">
      <c r="BC40371" s="6"/>
    </row>
    <row r="40372" spans="55:55" hidden="1" x14ac:dyDescent="0.2">
      <c r="BC40372" s="6"/>
    </row>
    <row r="40373" spans="55:55" hidden="1" x14ac:dyDescent="0.2">
      <c r="BC40373" s="6"/>
    </row>
    <row r="40374" spans="55:55" hidden="1" x14ac:dyDescent="0.2">
      <c r="BC40374" s="6"/>
    </row>
    <row r="40375" spans="55:55" hidden="1" x14ac:dyDescent="0.2">
      <c r="BC40375" s="6"/>
    </row>
    <row r="40376" spans="55:55" hidden="1" x14ac:dyDescent="0.2">
      <c r="BC40376" s="6"/>
    </row>
    <row r="40377" spans="55:55" hidden="1" x14ac:dyDescent="0.2">
      <c r="BC40377" s="6"/>
    </row>
    <row r="40378" spans="55:55" hidden="1" x14ac:dyDescent="0.2">
      <c r="BC40378" s="6"/>
    </row>
    <row r="40379" spans="55:55" hidden="1" x14ac:dyDescent="0.2">
      <c r="BC40379" s="6"/>
    </row>
    <row r="40380" spans="55:55" hidden="1" x14ac:dyDescent="0.2">
      <c r="BC40380" s="6"/>
    </row>
    <row r="40381" spans="55:55" hidden="1" x14ac:dyDescent="0.2">
      <c r="BC40381" s="6"/>
    </row>
    <row r="40382" spans="55:55" hidden="1" x14ac:dyDescent="0.2">
      <c r="BC40382" s="6"/>
    </row>
    <row r="40383" spans="55:55" hidden="1" x14ac:dyDescent="0.2">
      <c r="BC40383" s="6"/>
    </row>
    <row r="40384" spans="55:55" hidden="1" x14ac:dyDescent="0.2">
      <c r="BC40384" s="6"/>
    </row>
    <row r="40385" spans="55:55" hidden="1" x14ac:dyDescent="0.2">
      <c r="BC40385" s="6"/>
    </row>
    <row r="40386" spans="55:55" hidden="1" x14ac:dyDescent="0.2">
      <c r="BC40386" s="6"/>
    </row>
    <row r="40387" spans="55:55" hidden="1" x14ac:dyDescent="0.2">
      <c r="BC40387" s="6"/>
    </row>
    <row r="40388" spans="55:55" hidden="1" x14ac:dyDescent="0.2">
      <c r="BC40388" s="6"/>
    </row>
    <row r="40389" spans="55:55" hidden="1" x14ac:dyDescent="0.2">
      <c r="BC40389" s="6"/>
    </row>
    <row r="40390" spans="55:55" hidden="1" x14ac:dyDescent="0.2">
      <c r="BC40390" s="6"/>
    </row>
    <row r="40391" spans="55:55" hidden="1" x14ac:dyDescent="0.2">
      <c r="BC40391" s="6"/>
    </row>
    <row r="40392" spans="55:55" hidden="1" x14ac:dyDescent="0.2">
      <c r="BC40392" s="6"/>
    </row>
    <row r="40393" spans="55:55" hidden="1" x14ac:dyDescent="0.2">
      <c r="BC40393" s="6"/>
    </row>
    <row r="40394" spans="55:55" hidden="1" x14ac:dyDescent="0.2">
      <c r="BC40394" s="6"/>
    </row>
    <row r="40395" spans="55:55" hidden="1" x14ac:dyDescent="0.2">
      <c r="BC40395" s="6"/>
    </row>
    <row r="40396" spans="55:55" hidden="1" x14ac:dyDescent="0.2">
      <c r="BC40396" s="6"/>
    </row>
    <row r="40397" spans="55:55" hidden="1" x14ac:dyDescent="0.2">
      <c r="BC40397" s="6"/>
    </row>
    <row r="40398" spans="55:55" hidden="1" x14ac:dyDescent="0.2">
      <c r="BC40398" s="6"/>
    </row>
    <row r="40399" spans="55:55" hidden="1" x14ac:dyDescent="0.2">
      <c r="BC40399" s="6"/>
    </row>
    <row r="40400" spans="55:55" hidden="1" x14ac:dyDescent="0.2">
      <c r="BC40400" s="6"/>
    </row>
    <row r="40401" spans="55:55" hidden="1" x14ac:dyDescent="0.2">
      <c r="BC40401" s="6"/>
    </row>
    <row r="40402" spans="55:55" hidden="1" x14ac:dyDescent="0.2">
      <c r="BC40402" s="6"/>
    </row>
    <row r="40403" spans="55:55" hidden="1" x14ac:dyDescent="0.2">
      <c r="BC40403" s="6"/>
    </row>
    <row r="40404" spans="55:55" hidden="1" x14ac:dyDescent="0.2">
      <c r="BC40404" s="6"/>
    </row>
    <row r="40405" spans="55:55" hidden="1" x14ac:dyDescent="0.2">
      <c r="BC40405" s="6"/>
    </row>
    <row r="40406" spans="55:55" hidden="1" x14ac:dyDescent="0.2">
      <c r="BC40406" s="6"/>
    </row>
    <row r="40407" spans="55:55" hidden="1" x14ac:dyDescent="0.2">
      <c r="BC40407" s="6"/>
    </row>
    <row r="40408" spans="55:55" hidden="1" x14ac:dyDescent="0.2">
      <c r="BC40408" s="6"/>
    </row>
    <row r="40409" spans="55:55" hidden="1" x14ac:dyDescent="0.2">
      <c r="BC40409" s="6"/>
    </row>
    <row r="40410" spans="55:55" hidden="1" x14ac:dyDescent="0.2">
      <c r="BC40410" s="6"/>
    </row>
    <row r="40411" spans="55:55" hidden="1" x14ac:dyDescent="0.2">
      <c r="BC40411" s="6"/>
    </row>
    <row r="40412" spans="55:55" hidden="1" x14ac:dyDescent="0.2">
      <c r="BC40412" s="6"/>
    </row>
    <row r="40413" spans="55:55" hidden="1" x14ac:dyDescent="0.2">
      <c r="BC40413" s="6"/>
    </row>
    <row r="40414" spans="55:55" hidden="1" x14ac:dyDescent="0.2">
      <c r="BC40414" s="6"/>
    </row>
    <row r="40415" spans="55:55" hidden="1" x14ac:dyDescent="0.2">
      <c r="BC40415" s="6"/>
    </row>
    <row r="40416" spans="55:55" hidden="1" x14ac:dyDescent="0.2">
      <c r="BC40416" s="6"/>
    </row>
    <row r="40417" spans="55:55" hidden="1" x14ac:dyDescent="0.2">
      <c r="BC40417" s="6"/>
    </row>
    <row r="40418" spans="55:55" hidden="1" x14ac:dyDescent="0.2">
      <c r="BC40418" s="6"/>
    </row>
    <row r="40419" spans="55:55" hidden="1" x14ac:dyDescent="0.2">
      <c r="BC40419" s="6"/>
    </row>
    <row r="40420" spans="55:55" hidden="1" x14ac:dyDescent="0.2">
      <c r="BC40420" s="6"/>
    </row>
    <row r="40421" spans="55:55" hidden="1" x14ac:dyDescent="0.2">
      <c r="BC40421" s="6"/>
    </row>
    <row r="40422" spans="55:55" hidden="1" x14ac:dyDescent="0.2">
      <c r="BC40422" s="6"/>
    </row>
    <row r="40423" spans="55:55" hidden="1" x14ac:dyDescent="0.2">
      <c r="BC40423" s="6"/>
    </row>
    <row r="40424" spans="55:55" hidden="1" x14ac:dyDescent="0.2">
      <c r="BC40424" s="6"/>
    </row>
    <row r="40425" spans="55:55" hidden="1" x14ac:dyDescent="0.2">
      <c r="BC40425" s="6"/>
    </row>
    <row r="40426" spans="55:55" hidden="1" x14ac:dyDescent="0.2">
      <c r="BC40426" s="6"/>
    </row>
    <row r="40427" spans="55:55" hidden="1" x14ac:dyDescent="0.2">
      <c r="BC40427" s="6"/>
    </row>
    <row r="40428" spans="55:55" hidden="1" x14ac:dyDescent="0.2">
      <c r="BC40428" s="6"/>
    </row>
    <row r="40429" spans="55:55" hidden="1" x14ac:dyDescent="0.2">
      <c r="BC40429" s="6"/>
    </row>
    <row r="40430" spans="55:55" hidden="1" x14ac:dyDescent="0.2">
      <c r="BC40430" s="6"/>
    </row>
    <row r="40431" spans="55:55" hidden="1" x14ac:dyDescent="0.2">
      <c r="BC40431" s="6"/>
    </row>
    <row r="40432" spans="55:55" hidden="1" x14ac:dyDescent="0.2">
      <c r="BC40432" s="6"/>
    </row>
    <row r="40433" spans="55:55" hidden="1" x14ac:dyDescent="0.2">
      <c r="BC40433" s="6"/>
    </row>
    <row r="40434" spans="55:55" hidden="1" x14ac:dyDescent="0.2">
      <c r="BC40434" s="6"/>
    </row>
    <row r="40435" spans="55:55" hidden="1" x14ac:dyDescent="0.2">
      <c r="BC40435" s="6"/>
    </row>
    <row r="40436" spans="55:55" hidden="1" x14ac:dyDescent="0.2">
      <c r="BC40436" s="6"/>
    </row>
    <row r="40437" spans="55:55" hidden="1" x14ac:dyDescent="0.2">
      <c r="BC40437" s="6"/>
    </row>
    <row r="40438" spans="55:55" hidden="1" x14ac:dyDescent="0.2">
      <c r="BC40438" s="6"/>
    </row>
    <row r="40439" spans="55:55" hidden="1" x14ac:dyDescent="0.2">
      <c r="BC40439" s="6"/>
    </row>
    <row r="40440" spans="55:55" hidden="1" x14ac:dyDescent="0.2">
      <c r="BC40440" s="6"/>
    </row>
    <row r="40441" spans="55:55" hidden="1" x14ac:dyDescent="0.2">
      <c r="BC40441" s="6"/>
    </row>
    <row r="40442" spans="55:55" hidden="1" x14ac:dyDescent="0.2">
      <c r="BC40442" s="6"/>
    </row>
    <row r="40443" spans="55:55" hidden="1" x14ac:dyDescent="0.2">
      <c r="BC40443" s="6"/>
    </row>
    <row r="40444" spans="55:55" hidden="1" x14ac:dyDescent="0.2">
      <c r="BC40444" s="6"/>
    </row>
    <row r="40445" spans="55:55" hidden="1" x14ac:dyDescent="0.2">
      <c r="BC40445" s="6"/>
    </row>
    <row r="40446" spans="55:55" hidden="1" x14ac:dyDescent="0.2">
      <c r="BC40446" s="6"/>
    </row>
    <row r="40447" spans="55:55" hidden="1" x14ac:dyDescent="0.2">
      <c r="BC40447" s="6"/>
    </row>
    <row r="40448" spans="55:55" hidden="1" x14ac:dyDescent="0.2">
      <c r="BC40448" s="6"/>
    </row>
    <row r="40449" spans="55:55" hidden="1" x14ac:dyDescent="0.2">
      <c r="BC40449" s="6"/>
    </row>
    <row r="40450" spans="55:55" hidden="1" x14ac:dyDescent="0.2">
      <c r="BC40450" s="6"/>
    </row>
    <row r="40451" spans="55:55" hidden="1" x14ac:dyDescent="0.2">
      <c r="BC40451" s="6"/>
    </row>
    <row r="40452" spans="55:55" hidden="1" x14ac:dyDescent="0.2">
      <c r="BC40452" s="6"/>
    </row>
    <row r="40453" spans="55:55" hidden="1" x14ac:dyDescent="0.2">
      <c r="BC40453" s="6"/>
    </row>
    <row r="40454" spans="55:55" hidden="1" x14ac:dyDescent="0.2">
      <c r="BC40454" s="6"/>
    </row>
    <row r="40455" spans="55:55" hidden="1" x14ac:dyDescent="0.2">
      <c r="BC40455" s="6"/>
    </row>
    <row r="40456" spans="55:55" hidden="1" x14ac:dyDescent="0.2">
      <c r="BC40456" s="6"/>
    </row>
    <row r="40457" spans="55:55" hidden="1" x14ac:dyDescent="0.2">
      <c r="BC40457" s="6"/>
    </row>
    <row r="40458" spans="55:55" hidden="1" x14ac:dyDescent="0.2">
      <c r="BC40458" s="6"/>
    </row>
    <row r="40459" spans="55:55" hidden="1" x14ac:dyDescent="0.2">
      <c r="BC40459" s="6"/>
    </row>
    <row r="40460" spans="55:55" hidden="1" x14ac:dyDescent="0.2">
      <c r="BC40460" s="6"/>
    </row>
    <row r="40461" spans="55:55" hidden="1" x14ac:dyDescent="0.2">
      <c r="BC40461" s="6"/>
    </row>
    <row r="40462" spans="55:55" hidden="1" x14ac:dyDescent="0.2">
      <c r="BC40462" s="6"/>
    </row>
    <row r="40463" spans="55:55" hidden="1" x14ac:dyDescent="0.2">
      <c r="BC40463" s="6"/>
    </row>
    <row r="40464" spans="55:55" hidden="1" x14ac:dyDescent="0.2">
      <c r="BC40464" s="6"/>
    </row>
    <row r="40465" spans="55:55" hidden="1" x14ac:dyDescent="0.2">
      <c r="BC40465" s="6"/>
    </row>
    <row r="40466" spans="55:55" hidden="1" x14ac:dyDescent="0.2">
      <c r="BC40466" s="6"/>
    </row>
    <row r="40467" spans="55:55" hidden="1" x14ac:dyDescent="0.2">
      <c r="BC40467" s="6"/>
    </row>
    <row r="40468" spans="55:55" hidden="1" x14ac:dyDescent="0.2">
      <c r="BC40468" s="6"/>
    </row>
    <row r="40469" spans="55:55" hidden="1" x14ac:dyDescent="0.2">
      <c r="BC40469" s="6"/>
    </row>
    <row r="40470" spans="55:55" hidden="1" x14ac:dyDescent="0.2">
      <c r="BC40470" s="6"/>
    </row>
    <row r="40471" spans="55:55" hidden="1" x14ac:dyDescent="0.2">
      <c r="BC40471" s="6"/>
    </row>
    <row r="40472" spans="55:55" hidden="1" x14ac:dyDescent="0.2">
      <c r="BC40472" s="6"/>
    </row>
    <row r="40473" spans="55:55" hidden="1" x14ac:dyDescent="0.2">
      <c r="BC40473" s="6"/>
    </row>
    <row r="40474" spans="55:55" hidden="1" x14ac:dyDescent="0.2">
      <c r="BC40474" s="6"/>
    </row>
    <row r="40475" spans="55:55" hidden="1" x14ac:dyDescent="0.2">
      <c r="BC40475" s="6"/>
    </row>
    <row r="40476" spans="55:55" hidden="1" x14ac:dyDescent="0.2">
      <c r="BC40476" s="6"/>
    </row>
    <row r="40477" spans="55:55" hidden="1" x14ac:dyDescent="0.2">
      <c r="BC40477" s="6"/>
    </row>
    <row r="40478" spans="55:55" hidden="1" x14ac:dyDescent="0.2">
      <c r="BC40478" s="6"/>
    </row>
    <row r="40479" spans="55:55" hidden="1" x14ac:dyDescent="0.2">
      <c r="BC40479" s="6"/>
    </row>
    <row r="40480" spans="55:55" hidden="1" x14ac:dyDescent="0.2">
      <c r="BC40480" s="6"/>
    </row>
    <row r="40481" spans="55:55" hidden="1" x14ac:dyDescent="0.2">
      <c r="BC40481" s="6"/>
    </row>
    <row r="40482" spans="55:55" hidden="1" x14ac:dyDescent="0.2">
      <c r="BC40482" s="6"/>
    </row>
    <row r="40483" spans="55:55" hidden="1" x14ac:dyDescent="0.2">
      <c r="BC40483" s="6"/>
    </row>
    <row r="40484" spans="55:55" hidden="1" x14ac:dyDescent="0.2">
      <c r="BC40484" s="6"/>
    </row>
    <row r="40485" spans="55:55" hidden="1" x14ac:dyDescent="0.2">
      <c r="BC40485" s="6"/>
    </row>
    <row r="40486" spans="55:55" hidden="1" x14ac:dyDescent="0.2">
      <c r="BC40486" s="6"/>
    </row>
    <row r="40487" spans="55:55" hidden="1" x14ac:dyDescent="0.2">
      <c r="BC40487" s="6"/>
    </row>
    <row r="40488" spans="55:55" hidden="1" x14ac:dyDescent="0.2">
      <c r="BC40488" s="6"/>
    </row>
    <row r="40489" spans="55:55" hidden="1" x14ac:dyDescent="0.2">
      <c r="BC40489" s="6"/>
    </row>
    <row r="40490" spans="55:55" hidden="1" x14ac:dyDescent="0.2">
      <c r="BC40490" s="6"/>
    </row>
    <row r="40491" spans="55:55" hidden="1" x14ac:dyDescent="0.2">
      <c r="BC40491" s="6"/>
    </row>
    <row r="40492" spans="55:55" hidden="1" x14ac:dyDescent="0.2">
      <c r="BC40492" s="6"/>
    </row>
    <row r="40493" spans="55:55" hidden="1" x14ac:dyDescent="0.2">
      <c r="BC40493" s="6"/>
    </row>
    <row r="40494" spans="55:55" hidden="1" x14ac:dyDescent="0.2">
      <c r="BC40494" s="6"/>
    </row>
    <row r="40495" spans="55:55" hidden="1" x14ac:dyDescent="0.2">
      <c r="BC40495" s="6"/>
    </row>
    <row r="40496" spans="55:55" hidden="1" x14ac:dyDescent="0.2">
      <c r="BC40496" s="6"/>
    </row>
    <row r="40497" spans="55:55" hidden="1" x14ac:dyDescent="0.2">
      <c r="BC40497" s="6"/>
    </row>
    <row r="40498" spans="55:55" hidden="1" x14ac:dyDescent="0.2">
      <c r="BC40498" s="6"/>
    </row>
    <row r="40499" spans="55:55" hidden="1" x14ac:dyDescent="0.2">
      <c r="BC40499" s="6"/>
    </row>
    <row r="40500" spans="55:55" hidden="1" x14ac:dyDescent="0.2">
      <c r="BC40500" s="6"/>
    </row>
    <row r="40501" spans="55:55" hidden="1" x14ac:dyDescent="0.2">
      <c r="BC40501" s="6"/>
    </row>
    <row r="40502" spans="55:55" hidden="1" x14ac:dyDescent="0.2">
      <c r="BC40502" s="6"/>
    </row>
    <row r="40503" spans="55:55" hidden="1" x14ac:dyDescent="0.2">
      <c r="BC40503" s="6"/>
    </row>
    <row r="40504" spans="55:55" hidden="1" x14ac:dyDescent="0.2">
      <c r="BC40504" s="6"/>
    </row>
    <row r="40505" spans="55:55" hidden="1" x14ac:dyDescent="0.2">
      <c r="BC40505" s="6"/>
    </row>
    <row r="40506" spans="55:55" hidden="1" x14ac:dyDescent="0.2">
      <c r="BC40506" s="6"/>
    </row>
    <row r="40507" spans="55:55" hidden="1" x14ac:dyDescent="0.2">
      <c r="BC40507" s="6"/>
    </row>
    <row r="40508" spans="55:55" hidden="1" x14ac:dyDescent="0.2">
      <c r="BC40508" s="6"/>
    </row>
    <row r="40509" spans="55:55" hidden="1" x14ac:dyDescent="0.2">
      <c r="BC40509" s="6"/>
    </row>
    <row r="40510" spans="55:55" hidden="1" x14ac:dyDescent="0.2">
      <c r="BC40510" s="6"/>
    </row>
    <row r="40511" spans="55:55" hidden="1" x14ac:dyDescent="0.2">
      <c r="BC40511" s="6"/>
    </row>
    <row r="40512" spans="55:55" hidden="1" x14ac:dyDescent="0.2">
      <c r="BC40512" s="6"/>
    </row>
    <row r="40513" spans="55:55" hidden="1" x14ac:dyDescent="0.2">
      <c r="BC40513" s="6"/>
    </row>
    <row r="40514" spans="55:55" hidden="1" x14ac:dyDescent="0.2">
      <c r="BC40514" s="6"/>
    </row>
    <row r="40515" spans="55:55" hidden="1" x14ac:dyDescent="0.2">
      <c r="BC40515" s="6"/>
    </row>
    <row r="40516" spans="55:55" hidden="1" x14ac:dyDescent="0.2">
      <c r="BC40516" s="6"/>
    </row>
    <row r="40517" spans="55:55" hidden="1" x14ac:dyDescent="0.2">
      <c r="BC40517" s="6"/>
    </row>
    <row r="40518" spans="55:55" hidden="1" x14ac:dyDescent="0.2">
      <c r="BC40518" s="6"/>
    </row>
    <row r="40519" spans="55:55" hidden="1" x14ac:dyDescent="0.2">
      <c r="BC40519" s="6"/>
    </row>
    <row r="40520" spans="55:55" hidden="1" x14ac:dyDescent="0.2">
      <c r="BC40520" s="6"/>
    </row>
    <row r="40521" spans="55:55" hidden="1" x14ac:dyDescent="0.2">
      <c r="BC40521" s="6"/>
    </row>
    <row r="40522" spans="55:55" hidden="1" x14ac:dyDescent="0.2">
      <c r="BC40522" s="6"/>
    </row>
    <row r="40523" spans="55:55" hidden="1" x14ac:dyDescent="0.2">
      <c r="BC40523" s="6"/>
    </row>
    <row r="40524" spans="55:55" hidden="1" x14ac:dyDescent="0.2">
      <c r="BC40524" s="6"/>
    </row>
    <row r="40525" spans="55:55" hidden="1" x14ac:dyDescent="0.2">
      <c r="BC40525" s="6"/>
    </row>
    <row r="40526" spans="55:55" hidden="1" x14ac:dyDescent="0.2">
      <c r="BC40526" s="6"/>
    </row>
    <row r="40527" spans="55:55" hidden="1" x14ac:dyDescent="0.2">
      <c r="BC40527" s="6"/>
    </row>
    <row r="40528" spans="55:55" hidden="1" x14ac:dyDescent="0.2">
      <c r="BC40528" s="6"/>
    </row>
    <row r="40529" spans="55:55" hidden="1" x14ac:dyDescent="0.2">
      <c r="BC40529" s="6"/>
    </row>
    <row r="40530" spans="55:55" hidden="1" x14ac:dyDescent="0.2">
      <c r="BC40530" s="6"/>
    </row>
    <row r="40531" spans="55:55" hidden="1" x14ac:dyDescent="0.2">
      <c r="BC40531" s="6"/>
    </row>
    <row r="40532" spans="55:55" hidden="1" x14ac:dyDescent="0.2">
      <c r="BC40532" s="6"/>
    </row>
    <row r="40533" spans="55:55" hidden="1" x14ac:dyDescent="0.2">
      <c r="BC40533" s="6"/>
    </row>
    <row r="40534" spans="55:55" hidden="1" x14ac:dyDescent="0.2">
      <c r="BC40534" s="6"/>
    </row>
    <row r="40535" spans="55:55" hidden="1" x14ac:dyDescent="0.2">
      <c r="BC40535" s="6"/>
    </row>
    <row r="40536" spans="55:55" hidden="1" x14ac:dyDescent="0.2">
      <c r="BC40536" s="6"/>
    </row>
    <row r="40537" spans="55:55" hidden="1" x14ac:dyDescent="0.2">
      <c r="BC40537" s="6"/>
    </row>
    <row r="40538" spans="55:55" hidden="1" x14ac:dyDescent="0.2">
      <c r="BC40538" s="6"/>
    </row>
    <row r="40539" spans="55:55" hidden="1" x14ac:dyDescent="0.2">
      <c r="BC40539" s="6"/>
    </row>
    <row r="40540" spans="55:55" hidden="1" x14ac:dyDescent="0.2">
      <c r="BC40540" s="6"/>
    </row>
    <row r="40541" spans="55:55" hidden="1" x14ac:dyDescent="0.2">
      <c r="BC40541" s="6"/>
    </row>
    <row r="40542" spans="55:55" hidden="1" x14ac:dyDescent="0.2">
      <c r="BC40542" s="6"/>
    </row>
    <row r="40543" spans="55:55" hidden="1" x14ac:dyDescent="0.2">
      <c r="BC40543" s="6"/>
    </row>
    <row r="40544" spans="55:55" hidden="1" x14ac:dyDescent="0.2">
      <c r="BC40544" s="6"/>
    </row>
    <row r="40545" spans="55:55" hidden="1" x14ac:dyDescent="0.2">
      <c r="BC40545" s="6"/>
    </row>
    <row r="40546" spans="55:55" hidden="1" x14ac:dyDescent="0.2">
      <c r="BC40546" s="6"/>
    </row>
    <row r="40547" spans="55:55" hidden="1" x14ac:dyDescent="0.2">
      <c r="BC40547" s="6"/>
    </row>
    <row r="40548" spans="55:55" hidden="1" x14ac:dyDescent="0.2">
      <c r="BC40548" s="6"/>
    </row>
    <row r="40549" spans="55:55" hidden="1" x14ac:dyDescent="0.2">
      <c r="BC40549" s="6"/>
    </row>
    <row r="40550" spans="55:55" hidden="1" x14ac:dyDescent="0.2">
      <c r="BC40550" s="6"/>
    </row>
    <row r="40551" spans="55:55" hidden="1" x14ac:dyDescent="0.2">
      <c r="BC40551" s="6"/>
    </row>
    <row r="40552" spans="55:55" hidden="1" x14ac:dyDescent="0.2">
      <c r="BC40552" s="6"/>
    </row>
    <row r="40553" spans="55:55" hidden="1" x14ac:dyDescent="0.2">
      <c r="BC40553" s="6"/>
    </row>
    <row r="40554" spans="55:55" hidden="1" x14ac:dyDescent="0.2">
      <c r="BC40554" s="6"/>
    </row>
    <row r="40555" spans="55:55" hidden="1" x14ac:dyDescent="0.2">
      <c r="BC40555" s="6"/>
    </row>
    <row r="40556" spans="55:55" hidden="1" x14ac:dyDescent="0.2">
      <c r="BC40556" s="6"/>
    </row>
    <row r="40557" spans="55:55" hidden="1" x14ac:dyDescent="0.2">
      <c r="BC40557" s="6"/>
    </row>
    <row r="40558" spans="55:55" hidden="1" x14ac:dyDescent="0.2">
      <c r="BC40558" s="6"/>
    </row>
    <row r="40559" spans="55:55" hidden="1" x14ac:dyDescent="0.2">
      <c r="BC40559" s="6"/>
    </row>
    <row r="40560" spans="55:55" hidden="1" x14ac:dyDescent="0.2">
      <c r="BC40560" s="6"/>
    </row>
    <row r="40561" spans="55:55" hidden="1" x14ac:dyDescent="0.2">
      <c r="BC40561" s="6"/>
    </row>
    <row r="40562" spans="55:55" hidden="1" x14ac:dyDescent="0.2">
      <c r="BC40562" s="6"/>
    </row>
    <row r="40563" spans="55:55" hidden="1" x14ac:dyDescent="0.2">
      <c r="BC40563" s="6"/>
    </row>
    <row r="40564" spans="55:55" hidden="1" x14ac:dyDescent="0.2">
      <c r="BC40564" s="6"/>
    </row>
    <row r="40565" spans="55:55" hidden="1" x14ac:dyDescent="0.2">
      <c r="BC40565" s="6"/>
    </row>
    <row r="40566" spans="55:55" hidden="1" x14ac:dyDescent="0.2">
      <c r="BC40566" s="6"/>
    </row>
    <row r="40567" spans="55:55" hidden="1" x14ac:dyDescent="0.2">
      <c r="BC40567" s="6"/>
    </row>
    <row r="40568" spans="55:55" hidden="1" x14ac:dyDescent="0.2">
      <c r="BC40568" s="6"/>
    </row>
    <row r="40569" spans="55:55" hidden="1" x14ac:dyDescent="0.2">
      <c r="BC40569" s="6"/>
    </row>
    <row r="40570" spans="55:55" hidden="1" x14ac:dyDescent="0.2">
      <c r="BC40570" s="6"/>
    </row>
    <row r="40571" spans="55:55" hidden="1" x14ac:dyDescent="0.2">
      <c r="BC40571" s="6"/>
    </row>
    <row r="40572" spans="55:55" hidden="1" x14ac:dyDescent="0.2">
      <c r="BC40572" s="6"/>
    </row>
    <row r="40573" spans="55:55" hidden="1" x14ac:dyDescent="0.2">
      <c r="BC40573" s="6"/>
    </row>
    <row r="40574" spans="55:55" hidden="1" x14ac:dyDescent="0.2">
      <c r="BC40574" s="6"/>
    </row>
    <row r="40575" spans="55:55" hidden="1" x14ac:dyDescent="0.2">
      <c r="BC40575" s="6"/>
    </row>
    <row r="40576" spans="55:55" hidden="1" x14ac:dyDescent="0.2">
      <c r="BC40576" s="6"/>
    </row>
    <row r="40577" spans="55:55" hidden="1" x14ac:dyDescent="0.2">
      <c r="BC40577" s="6"/>
    </row>
    <row r="40578" spans="55:55" hidden="1" x14ac:dyDescent="0.2">
      <c r="BC40578" s="6"/>
    </row>
    <row r="40579" spans="55:55" hidden="1" x14ac:dyDescent="0.2">
      <c r="BC40579" s="6"/>
    </row>
    <row r="40580" spans="55:55" hidden="1" x14ac:dyDescent="0.2">
      <c r="BC40580" s="6"/>
    </row>
    <row r="40581" spans="55:55" hidden="1" x14ac:dyDescent="0.2">
      <c r="BC40581" s="6"/>
    </row>
    <row r="40582" spans="55:55" hidden="1" x14ac:dyDescent="0.2">
      <c r="BC40582" s="6"/>
    </row>
    <row r="40583" spans="55:55" hidden="1" x14ac:dyDescent="0.2">
      <c r="BC40583" s="6"/>
    </row>
    <row r="40584" spans="55:55" hidden="1" x14ac:dyDescent="0.2">
      <c r="BC40584" s="6"/>
    </row>
    <row r="40585" spans="55:55" hidden="1" x14ac:dyDescent="0.2">
      <c r="BC40585" s="6"/>
    </row>
    <row r="40586" spans="55:55" hidden="1" x14ac:dyDescent="0.2">
      <c r="BC40586" s="6"/>
    </row>
    <row r="40587" spans="55:55" hidden="1" x14ac:dyDescent="0.2">
      <c r="BC40587" s="6"/>
    </row>
    <row r="40588" spans="55:55" hidden="1" x14ac:dyDescent="0.2">
      <c r="BC40588" s="6"/>
    </row>
    <row r="40589" spans="55:55" hidden="1" x14ac:dyDescent="0.2">
      <c r="BC40589" s="6"/>
    </row>
    <row r="40590" spans="55:55" hidden="1" x14ac:dyDescent="0.2">
      <c r="BC40590" s="6"/>
    </row>
    <row r="40591" spans="55:55" hidden="1" x14ac:dyDescent="0.2">
      <c r="BC40591" s="6"/>
    </row>
    <row r="40592" spans="55:55" hidden="1" x14ac:dyDescent="0.2">
      <c r="BC40592" s="6"/>
    </row>
    <row r="40593" spans="55:55" hidden="1" x14ac:dyDescent="0.2">
      <c r="BC40593" s="6"/>
    </row>
    <row r="40594" spans="55:55" hidden="1" x14ac:dyDescent="0.2">
      <c r="BC40594" s="6"/>
    </row>
    <row r="40595" spans="55:55" hidden="1" x14ac:dyDescent="0.2">
      <c r="BC40595" s="6"/>
    </row>
    <row r="40596" spans="55:55" hidden="1" x14ac:dyDescent="0.2">
      <c r="BC40596" s="6"/>
    </row>
    <row r="40597" spans="55:55" hidden="1" x14ac:dyDescent="0.2">
      <c r="BC40597" s="6"/>
    </row>
    <row r="40598" spans="55:55" hidden="1" x14ac:dyDescent="0.2">
      <c r="BC40598" s="6"/>
    </row>
    <row r="40599" spans="55:55" hidden="1" x14ac:dyDescent="0.2">
      <c r="BC40599" s="6"/>
    </row>
    <row r="40600" spans="55:55" hidden="1" x14ac:dyDescent="0.2">
      <c r="BC40600" s="6"/>
    </row>
    <row r="40601" spans="55:55" hidden="1" x14ac:dyDescent="0.2">
      <c r="BC40601" s="6"/>
    </row>
    <row r="40602" spans="55:55" hidden="1" x14ac:dyDescent="0.2">
      <c r="BC40602" s="6"/>
    </row>
    <row r="40603" spans="55:55" hidden="1" x14ac:dyDescent="0.2">
      <c r="BC40603" s="6"/>
    </row>
    <row r="40604" spans="55:55" hidden="1" x14ac:dyDescent="0.2">
      <c r="BC40604" s="6"/>
    </row>
    <row r="40605" spans="55:55" hidden="1" x14ac:dyDescent="0.2">
      <c r="BC40605" s="6"/>
    </row>
    <row r="40606" spans="55:55" hidden="1" x14ac:dyDescent="0.2">
      <c r="BC40606" s="6"/>
    </row>
    <row r="40607" spans="55:55" hidden="1" x14ac:dyDescent="0.2">
      <c r="BC40607" s="6"/>
    </row>
    <row r="40608" spans="55:55" hidden="1" x14ac:dyDescent="0.2">
      <c r="BC40608" s="6"/>
    </row>
    <row r="40609" spans="55:55" hidden="1" x14ac:dyDescent="0.2">
      <c r="BC40609" s="6"/>
    </row>
    <row r="40610" spans="55:55" hidden="1" x14ac:dyDescent="0.2">
      <c r="BC40610" s="6"/>
    </row>
    <row r="40611" spans="55:55" hidden="1" x14ac:dyDescent="0.2">
      <c r="BC40611" s="6"/>
    </row>
    <row r="40612" spans="55:55" hidden="1" x14ac:dyDescent="0.2">
      <c r="BC40612" s="6"/>
    </row>
    <row r="40613" spans="55:55" hidden="1" x14ac:dyDescent="0.2">
      <c r="BC40613" s="6"/>
    </row>
    <row r="40614" spans="55:55" hidden="1" x14ac:dyDescent="0.2">
      <c r="BC40614" s="6"/>
    </row>
    <row r="40615" spans="55:55" hidden="1" x14ac:dyDescent="0.2">
      <c r="BC40615" s="6"/>
    </row>
    <row r="40616" spans="55:55" hidden="1" x14ac:dyDescent="0.2">
      <c r="BC40616" s="6"/>
    </row>
    <row r="40617" spans="55:55" hidden="1" x14ac:dyDescent="0.2">
      <c r="BC40617" s="6"/>
    </row>
    <row r="40618" spans="55:55" hidden="1" x14ac:dyDescent="0.2">
      <c r="BC40618" s="6"/>
    </row>
    <row r="40619" spans="55:55" hidden="1" x14ac:dyDescent="0.2">
      <c r="BC40619" s="6"/>
    </row>
    <row r="40620" spans="55:55" hidden="1" x14ac:dyDescent="0.2">
      <c r="BC40620" s="6"/>
    </row>
    <row r="40621" spans="55:55" hidden="1" x14ac:dyDescent="0.2">
      <c r="BC40621" s="6"/>
    </row>
    <row r="40622" spans="55:55" hidden="1" x14ac:dyDescent="0.2">
      <c r="BC40622" s="6"/>
    </row>
    <row r="40623" spans="55:55" hidden="1" x14ac:dyDescent="0.2">
      <c r="BC40623" s="6"/>
    </row>
    <row r="40624" spans="55:55" hidden="1" x14ac:dyDescent="0.2">
      <c r="BC40624" s="6"/>
    </row>
    <row r="40625" spans="55:55" hidden="1" x14ac:dyDescent="0.2">
      <c r="BC40625" s="6"/>
    </row>
    <row r="40626" spans="55:55" hidden="1" x14ac:dyDescent="0.2">
      <c r="BC40626" s="6"/>
    </row>
    <row r="40627" spans="55:55" hidden="1" x14ac:dyDescent="0.2">
      <c r="BC40627" s="6"/>
    </row>
    <row r="40628" spans="55:55" hidden="1" x14ac:dyDescent="0.2">
      <c r="BC40628" s="6"/>
    </row>
    <row r="40629" spans="55:55" hidden="1" x14ac:dyDescent="0.2">
      <c r="BC40629" s="6"/>
    </row>
    <row r="40630" spans="55:55" hidden="1" x14ac:dyDescent="0.2">
      <c r="BC40630" s="6"/>
    </row>
    <row r="40631" spans="55:55" hidden="1" x14ac:dyDescent="0.2">
      <c r="BC40631" s="6"/>
    </row>
    <row r="40632" spans="55:55" hidden="1" x14ac:dyDescent="0.2">
      <c r="BC40632" s="6"/>
    </row>
    <row r="40633" spans="55:55" hidden="1" x14ac:dyDescent="0.2">
      <c r="BC40633" s="6"/>
    </row>
    <row r="40634" spans="55:55" hidden="1" x14ac:dyDescent="0.2">
      <c r="BC40634" s="6"/>
    </row>
    <row r="40635" spans="55:55" hidden="1" x14ac:dyDescent="0.2">
      <c r="BC40635" s="6"/>
    </row>
    <row r="40636" spans="55:55" hidden="1" x14ac:dyDescent="0.2">
      <c r="BC40636" s="6"/>
    </row>
    <row r="40637" spans="55:55" hidden="1" x14ac:dyDescent="0.2">
      <c r="BC40637" s="6"/>
    </row>
    <row r="40638" spans="55:55" hidden="1" x14ac:dyDescent="0.2">
      <c r="BC40638" s="6"/>
    </row>
    <row r="40639" spans="55:55" hidden="1" x14ac:dyDescent="0.2">
      <c r="BC40639" s="6"/>
    </row>
    <row r="40640" spans="55:55" hidden="1" x14ac:dyDescent="0.2">
      <c r="BC40640" s="6"/>
    </row>
    <row r="40641" spans="55:55" hidden="1" x14ac:dyDescent="0.2">
      <c r="BC40641" s="6"/>
    </row>
    <row r="40642" spans="55:55" hidden="1" x14ac:dyDescent="0.2">
      <c r="BC40642" s="6"/>
    </row>
    <row r="40643" spans="55:55" hidden="1" x14ac:dyDescent="0.2">
      <c r="BC40643" s="6"/>
    </row>
    <row r="40644" spans="55:55" hidden="1" x14ac:dyDescent="0.2">
      <c r="BC40644" s="6"/>
    </row>
    <row r="40645" spans="55:55" hidden="1" x14ac:dyDescent="0.2">
      <c r="BC40645" s="6"/>
    </row>
    <row r="40646" spans="55:55" hidden="1" x14ac:dyDescent="0.2">
      <c r="BC40646" s="6"/>
    </row>
    <row r="40647" spans="55:55" hidden="1" x14ac:dyDescent="0.2">
      <c r="BC40647" s="6"/>
    </row>
    <row r="40648" spans="55:55" hidden="1" x14ac:dyDescent="0.2">
      <c r="BC40648" s="6"/>
    </row>
    <row r="40649" spans="55:55" hidden="1" x14ac:dyDescent="0.2">
      <c r="BC40649" s="6"/>
    </row>
    <row r="40650" spans="55:55" hidden="1" x14ac:dyDescent="0.2">
      <c r="BC40650" s="6"/>
    </row>
    <row r="40651" spans="55:55" hidden="1" x14ac:dyDescent="0.2">
      <c r="BC40651" s="6"/>
    </row>
    <row r="40652" spans="55:55" hidden="1" x14ac:dyDescent="0.2">
      <c r="BC40652" s="6"/>
    </row>
    <row r="40653" spans="55:55" hidden="1" x14ac:dyDescent="0.2">
      <c r="BC40653" s="6"/>
    </row>
    <row r="40654" spans="55:55" hidden="1" x14ac:dyDescent="0.2">
      <c r="BC40654" s="6"/>
    </row>
    <row r="40655" spans="55:55" hidden="1" x14ac:dyDescent="0.2">
      <c r="BC40655" s="6"/>
    </row>
    <row r="40656" spans="55:55" hidden="1" x14ac:dyDescent="0.2">
      <c r="BC40656" s="6"/>
    </row>
    <row r="40657" spans="55:55" hidden="1" x14ac:dyDescent="0.2">
      <c r="BC40657" s="6"/>
    </row>
    <row r="40658" spans="55:55" hidden="1" x14ac:dyDescent="0.2">
      <c r="BC40658" s="6"/>
    </row>
    <row r="40659" spans="55:55" hidden="1" x14ac:dyDescent="0.2">
      <c r="BC40659" s="6"/>
    </row>
    <row r="40660" spans="55:55" hidden="1" x14ac:dyDescent="0.2">
      <c r="BC40660" s="6"/>
    </row>
    <row r="40661" spans="55:55" hidden="1" x14ac:dyDescent="0.2">
      <c r="BC40661" s="6"/>
    </row>
    <row r="40662" spans="55:55" hidden="1" x14ac:dyDescent="0.2">
      <c r="BC40662" s="6"/>
    </row>
    <row r="40663" spans="55:55" hidden="1" x14ac:dyDescent="0.2">
      <c r="BC40663" s="6"/>
    </row>
    <row r="40664" spans="55:55" hidden="1" x14ac:dyDescent="0.2">
      <c r="BC40664" s="6"/>
    </row>
    <row r="40665" spans="55:55" hidden="1" x14ac:dyDescent="0.2">
      <c r="BC40665" s="6"/>
    </row>
    <row r="40666" spans="55:55" hidden="1" x14ac:dyDescent="0.2">
      <c r="BC40666" s="6"/>
    </row>
    <row r="40667" spans="55:55" hidden="1" x14ac:dyDescent="0.2">
      <c r="BC40667" s="6"/>
    </row>
    <row r="40668" spans="55:55" hidden="1" x14ac:dyDescent="0.2">
      <c r="BC40668" s="6"/>
    </row>
    <row r="40669" spans="55:55" hidden="1" x14ac:dyDescent="0.2">
      <c r="BC40669" s="6"/>
    </row>
    <row r="40670" spans="55:55" hidden="1" x14ac:dyDescent="0.2">
      <c r="BC40670" s="6"/>
    </row>
    <row r="40671" spans="55:55" hidden="1" x14ac:dyDescent="0.2">
      <c r="BC40671" s="6"/>
    </row>
    <row r="40672" spans="55:55" hidden="1" x14ac:dyDescent="0.2">
      <c r="BC40672" s="6"/>
    </row>
    <row r="40673" spans="55:55" hidden="1" x14ac:dyDescent="0.2">
      <c r="BC40673" s="6"/>
    </row>
    <row r="40674" spans="55:55" hidden="1" x14ac:dyDescent="0.2">
      <c r="BC40674" s="6"/>
    </row>
    <row r="40675" spans="55:55" hidden="1" x14ac:dyDescent="0.2">
      <c r="BC40675" s="6"/>
    </row>
    <row r="40676" spans="55:55" hidden="1" x14ac:dyDescent="0.2">
      <c r="BC40676" s="6"/>
    </row>
    <row r="40677" spans="55:55" hidden="1" x14ac:dyDescent="0.2">
      <c r="BC40677" s="6"/>
    </row>
    <row r="40678" spans="55:55" hidden="1" x14ac:dyDescent="0.2">
      <c r="BC40678" s="6"/>
    </row>
    <row r="40679" spans="55:55" hidden="1" x14ac:dyDescent="0.2">
      <c r="BC40679" s="6"/>
    </row>
    <row r="40680" spans="55:55" hidden="1" x14ac:dyDescent="0.2">
      <c r="BC40680" s="6"/>
    </row>
    <row r="40681" spans="55:55" hidden="1" x14ac:dyDescent="0.2">
      <c r="BC40681" s="6"/>
    </row>
    <row r="40682" spans="55:55" hidden="1" x14ac:dyDescent="0.2">
      <c r="BC40682" s="6"/>
    </row>
    <row r="40683" spans="55:55" hidden="1" x14ac:dyDescent="0.2">
      <c r="BC40683" s="6"/>
    </row>
    <row r="40684" spans="55:55" hidden="1" x14ac:dyDescent="0.2">
      <c r="BC40684" s="6"/>
    </row>
    <row r="40685" spans="55:55" hidden="1" x14ac:dyDescent="0.2">
      <c r="BC40685" s="6"/>
    </row>
    <row r="40686" spans="55:55" hidden="1" x14ac:dyDescent="0.2">
      <c r="BC40686" s="6"/>
    </row>
    <row r="40687" spans="55:55" hidden="1" x14ac:dyDescent="0.2">
      <c r="BC40687" s="6"/>
    </row>
    <row r="40688" spans="55:55" hidden="1" x14ac:dyDescent="0.2">
      <c r="BC40688" s="6"/>
    </row>
    <row r="40689" spans="55:55" hidden="1" x14ac:dyDescent="0.2">
      <c r="BC40689" s="6"/>
    </row>
    <row r="40690" spans="55:55" hidden="1" x14ac:dyDescent="0.2">
      <c r="BC40690" s="6"/>
    </row>
    <row r="40691" spans="55:55" hidden="1" x14ac:dyDescent="0.2">
      <c r="BC40691" s="6"/>
    </row>
    <row r="40692" spans="55:55" hidden="1" x14ac:dyDescent="0.2">
      <c r="BC40692" s="6"/>
    </row>
    <row r="40693" spans="55:55" hidden="1" x14ac:dyDescent="0.2">
      <c r="BC40693" s="6"/>
    </row>
    <row r="40694" spans="55:55" hidden="1" x14ac:dyDescent="0.2">
      <c r="BC40694" s="6"/>
    </row>
    <row r="40695" spans="55:55" hidden="1" x14ac:dyDescent="0.2">
      <c r="BC40695" s="6"/>
    </row>
    <row r="40696" spans="55:55" hidden="1" x14ac:dyDescent="0.2">
      <c r="BC40696" s="6"/>
    </row>
    <row r="40697" spans="55:55" hidden="1" x14ac:dyDescent="0.2">
      <c r="BC40697" s="6"/>
    </row>
    <row r="40698" spans="55:55" hidden="1" x14ac:dyDescent="0.2">
      <c r="BC40698" s="6"/>
    </row>
    <row r="40699" spans="55:55" hidden="1" x14ac:dyDescent="0.2">
      <c r="BC40699" s="6"/>
    </row>
    <row r="40700" spans="55:55" hidden="1" x14ac:dyDescent="0.2">
      <c r="BC40700" s="6"/>
    </row>
    <row r="40701" spans="55:55" hidden="1" x14ac:dyDescent="0.2">
      <c r="BC40701" s="6"/>
    </row>
    <row r="40702" spans="55:55" hidden="1" x14ac:dyDescent="0.2">
      <c r="BC40702" s="6"/>
    </row>
    <row r="40703" spans="55:55" hidden="1" x14ac:dyDescent="0.2">
      <c r="BC40703" s="6"/>
    </row>
    <row r="40704" spans="55:55" hidden="1" x14ac:dyDescent="0.2">
      <c r="BC40704" s="6"/>
    </row>
    <row r="40705" spans="55:55" hidden="1" x14ac:dyDescent="0.2">
      <c r="BC40705" s="6"/>
    </row>
    <row r="40706" spans="55:55" hidden="1" x14ac:dyDescent="0.2">
      <c r="BC40706" s="6"/>
    </row>
    <row r="40707" spans="55:55" hidden="1" x14ac:dyDescent="0.2">
      <c r="BC40707" s="6"/>
    </row>
    <row r="40708" spans="55:55" hidden="1" x14ac:dyDescent="0.2">
      <c r="BC40708" s="6"/>
    </row>
    <row r="40709" spans="55:55" hidden="1" x14ac:dyDescent="0.2">
      <c r="BC40709" s="6"/>
    </row>
    <row r="40710" spans="55:55" hidden="1" x14ac:dyDescent="0.2">
      <c r="BC40710" s="6"/>
    </row>
    <row r="40711" spans="55:55" hidden="1" x14ac:dyDescent="0.2">
      <c r="BC40711" s="6"/>
    </row>
    <row r="40712" spans="55:55" hidden="1" x14ac:dyDescent="0.2">
      <c r="BC40712" s="6"/>
    </row>
    <row r="40713" spans="55:55" hidden="1" x14ac:dyDescent="0.2">
      <c r="BC40713" s="6"/>
    </row>
    <row r="40714" spans="55:55" hidden="1" x14ac:dyDescent="0.2">
      <c r="BC40714" s="6"/>
    </row>
    <row r="40715" spans="55:55" hidden="1" x14ac:dyDescent="0.2">
      <c r="BC40715" s="6"/>
    </row>
    <row r="40716" spans="55:55" hidden="1" x14ac:dyDescent="0.2">
      <c r="BC40716" s="6"/>
    </row>
    <row r="40717" spans="55:55" hidden="1" x14ac:dyDescent="0.2">
      <c r="BC40717" s="6"/>
    </row>
    <row r="40718" spans="55:55" hidden="1" x14ac:dyDescent="0.2">
      <c r="BC40718" s="6"/>
    </row>
    <row r="40719" spans="55:55" hidden="1" x14ac:dyDescent="0.2">
      <c r="BC40719" s="6"/>
    </row>
    <row r="40720" spans="55:55" hidden="1" x14ac:dyDescent="0.2">
      <c r="BC40720" s="6"/>
    </row>
    <row r="40721" spans="55:55" hidden="1" x14ac:dyDescent="0.2">
      <c r="BC40721" s="6"/>
    </row>
    <row r="40722" spans="55:55" hidden="1" x14ac:dyDescent="0.2">
      <c r="BC40722" s="6"/>
    </row>
    <row r="40723" spans="55:55" hidden="1" x14ac:dyDescent="0.2">
      <c r="BC40723" s="6"/>
    </row>
    <row r="40724" spans="55:55" hidden="1" x14ac:dyDescent="0.2">
      <c r="BC40724" s="6"/>
    </row>
    <row r="40725" spans="55:55" hidden="1" x14ac:dyDescent="0.2">
      <c r="BC40725" s="6"/>
    </row>
    <row r="40726" spans="55:55" hidden="1" x14ac:dyDescent="0.2">
      <c r="BC40726" s="6"/>
    </row>
    <row r="40727" spans="55:55" hidden="1" x14ac:dyDescent="0.2">
      <c r="BC40727" s="6"/>
    </row>
    <row r="40728" spans="55:55" hidden="1" x14ac:dyDescent="0.2">
      <c r="BC40728" s="6"/>
    </row>
    <row r="40729" spans="55:55" hidden="1" x14ac:dyDescent="0.2">
      <c r="BC40729" s="6"/>
    </row>
    <row r="40730" spans="55:55" hidden="1" x14ac:dyDescent="0.2">
      <c r="BC40730" s="6"/>
    </row>
    <row r="40731" spans="55:55" hidden="1" x14ac:dyDescent="0.2">
      <c r="BC40731" s="6"/>
    </row>
    <row r="40732" spans="55:55" hidden="1" x14ac:dyDescent="0.2">
      <c r="BC40732" s="6"/>
    </row>
    <row r="40733" spans="55:55" hidden="1" x14ac:dyDescent="0.2">
      <c r="BC40733" s="6"/>
    </row>
    <row r="40734" spans="55:55" hidden="1" x14ac:dyDescent="0.2">
      <c r="BC40734" s="6"/>
    </row>
    <row r="40735" spans="55:55" hidden="1" x14ac:dyDescent="0.2">
      <c r="BC40735" s="6"/>
    </row>
    <row r="40736" spans="55:55" hidden="1" x14ac:dyDescent="0.2">
      <c r="BC40736" s="6"/>
    </row>
    <row r="40737" spans="55:55" hidden="1" x14ac:dyDescent="0.2">
      <c r="BC40737" s="6"/>
    </row>
    <row r="40738" spans="55:55" hidden="1" x14ac:dyDescent="0.2">
      <c r="BC40738" s="6"/>
    </row>
    <row r="40739" spans="55:55" hidden="1" x14ac:dyDescent="0.2">
      <c r="BC40739" s="6"/>
    </row>
    <row r="40740" spans="55:55" hidden="1" x14ac:dyDescent="0.2">
      <c r="BC40740" s="6"/>
    </row>
    <row r="40741" spans="55:55" hidden="1" x14ac:dyDescent="0.2">
      <c r="BC40741" s="6"/>
    </row>
    <row r="40742" spans="55:55" hidden="1" x14ac:dyDescent="0.2">
      <c r="BC40742" s="6"/>
    </row>
    <row r="40743" spans="55:55" hidden="1" x14ac:dyDescent="0.2">
      <c r="BC40743" s="6"/>
    </row>
    <row r="40744" spans="55:55" hidden="1" x14ac:dyDescent="0.2">
      <c r="BC40744" s="6"/>
    </row>
    <row r="40745" spans="55:55" hidden="1" x14ac:dyDescent="0.2">
      <c r="BC40745" s="6"/>
    </row>
    <row r="40746" spans="55:55" hidden="1" x14ac:dyDescent="0.2">
      <c r="BC40746" s="6"/>
    </row>
    <row r="40747" spans="55:55" hidden="1" x14ac:dyDescent="0.2">
      <c r="BC40747" s="6"/>
    </row>
    <row r="40748" spans="55:55" hidden="1" x14ac:dyDescent="0.2">
      <c r="BC40748" s="6"/>
    </row>
    <row r="40749" spans="55:55" hidden="1" x14ac:dyDescent="0.2">
      <c r="BC40749" s="6"/>
    </row>
    <row r="40750" spans="55:55" hidden="1" x14ac:dyDescent="0.2">
      <c r="BC40750" s="6"/>
    </row>
    <row r="40751" spans="55:55" hidden="1" x14ac:dyDescent="0.2">
      <c r="BC40751" s="6"/>
    </row>
    <row r="40752" spans="55:55" hidden="1" x14ac:dyDescent="0.2">
      <c r="BC40752" s="6"/>
    </row>
    <row r="40753" spans="55:55" hidden="1" x14ac:dyDescent="0.2">
      <c r="BC40753" s="6"/>
    </row>
    <row r="40754" spans="55:55" hidden="1" x14ac:dyDescent="0.2">
      <c r="BC40754" s="6"/>
    </row>
    <row r="40755" spans="55:55" hidden="1" x14ac:dyDescent="0.2">
      <c r="BC40755" s="6"/>
    </row>
    <row r="40756" spans="55:55" hidden="1" x14ac:dyDescent="0.2">
      <c r="BC40756" s="6"/>
    </row>
    <row r="40757" spans="55:55" hidden="1" x14ac:dyDescent="0.2">
      <c r="BC40757" s="6"/>
    </row>
    <row r="40758" spans="55:55" hidden="1" x14ac:dyDescent="0.2">
      <c r="BC40758" s="6"/>
    </row>
    <row r="40759" spans="55:55" hidden="1" x14ac:dyDescent="0.2">
      <c r="BC40759" s="6"/>
    </row>
    <row r="40760" spans="55:55" hidden="1" x14ac:dyDescent="0.2">
      <c r="BC40760" s="6"/>
    </row>
    <row r="40761" spans="55:55" hidden="1" x14ac:dyDescent="0.2">
      <c r="BC40761" s="6"/>
    </row>
    <row r="40762" spans="55:55" hidden="1" x14ac:dyDescent="0.2">
      <c r="BC40762" s="6"/>
    </row>
    <row r="40763" spans="55:55" hidden="1" x14ac:dyDescent="0.2">
      <c r="BC40763" s="6"/>
    </row>
    <row r="40764" spans="55:55" hidden="1" x14ac:dyDescent="0.2">
      <c r="BC40764" s="6"/>
    </row>
    <row r="40765" spans="55:55" hidden="1" x14ac:dyDescent="0.2">
      <c r="BC40765" s="6"/>
    </row>
    <row r="40766" spans="55:55" hidden="1" x14ac:dyDescent="0.2">
      <c r="BC40766" s="6"/>
    </row>
    <row r="40767" spans="55:55" hidden="1" x14ac:dyDescent="0.2">
      <c r="BC40767" s="6"/>
    </row>
    <row r="40768" spans="55:55" hidden="1" x14ac:dyDescent="0.2">
      <c r="BC40768" s="6"/>
    </row>
    <row r="40769" spans="55:55" hidden="1" x14ac:dyDescent="0.2">
      <c r="BC40769" s="6"/>
    </row>
    <row r="40770" spans="55:55" hidden="1" x14ac:dyDescent="0.2">
      <c r="BC40770" s="6"/>
    </row>
    <row r="40771" spans="55:55" hidden="1" x14ac:dyDescent="0.2">
      <c r="BC40771" s="6"/>
    </row>
    <row r="40772" spans="55:55" hidden="1" x14ac:dyDescent="0.2">
      <c r="BC40772" s="6"/>
    </row>
    <row r="40773" spans="55:55" hidden="1" x14ac:dyDescent="0.2">
      <c r="BC40773" s="6"/>
    </row>
    <row r="40774" spans="55:55" hidden="1" x14ac:dyDescent="0.2">
      <c r="BC40774" s="6"/>
    </row>
    <row r="40775" spans="55:55" hidden="1" x14ac:dyDescent="0.2">
      <c r="BC40775" s="6"/>
    </row>
    <row r="40776" spans="55:55" hidden="1" x14ac:dyDescent="0.2">
      <c r="BC40776" s="6"/>
    </row>
    <row r="40777" spans="55:55" hidden="1" x14ac:dyDescent="0.2">
      <c r="BC40777" s="6"/>
    </row>
    <row r="40778" spans="55:55" hidden="1" x14ac:dyDescent="0.2">
      <c r="BC40778" s="6"/>
    </row>
    <row r="40779" spans="55:55" hidden="1" x14ac:dyDescent="0.2">
      <c r="BC40779" s="6"/>
    </row>
    <row r="40780" spans="55:55" hidden="1" x14ac:dyDescent="0.2">
      <c r="BC40780" s="6"/>
    </row>
    <row r="40781" spans="55:55" hidden="1" x14ac:dyDescent="0.2">
      <c r="BC40781" s="6"/>
    </row>
    <row r="40782" spans="55:55" hidden="1" x14ac:dyDescent="0.2">
      <c r="BC40782" s="6"/>
    </row>
    <row r="40783" spans="55:55" hidden="1" x14ac:dyDescent="0.2">
      <c r="BC40783" s="6"/>
    </row>
    <row r="40784" spans="55:55" hidden="1" x14ac:dyDescent="0.2">
      <c r="BC40784" s="6"/>
    </row>
    <row r="40785" spans="55:55" hidden="1" x14ac:dyDescent="0.2">
      <c r="BC40785" s="6"/>
    </row>
    <row r="40786" spans="55:55" hidden="1" x14ac:dyDescent="0.2">
      <c r="BC40786" s="6"/>
    </row>
    <row r="40787" spans="55:55" hidden="1" x14ac:dyDescent="0.2">
      <c r="BC40787" s="6"/>
    </row>
    <row r="40788" spans="55:55" hidden="1" x14ac:dyDescent="0.2">
      <c r="BC40788" s="6"/>
    </row>
    <row r="40789" spans="55:55" hidden="1" x14ac:dyDescent="0.2">
      <c r="BC40789" s="6"/>
    </row>
    <row r="40790" spans="55:55" hidden="1" x14ac:dyDescent="0.2">
      <c r="BC40790" s="6"/>
    </row>
    <row r="40791" spans="55:55" hidden="1" x14ac:dyDescent="0.2">
      <c r="BC40791" s="6"/>
    </row>
    <row r="40792" spans="55:55" hidden="1" x14ac:dyDescent="0.2">
      <c r="BC40792" s="6"/>
    </row>
    <row r="40793" spans="55:55" hidden="1" x14ac:dyDescent="0.2">
      <c r="BC40793" s="6"/>
    </row>
    <row r="40794" spans="55:55" hidden="1" x14ac:dyDescent="0.2">
      <c r="BC40794" s="6"/>
    </row>
    <row r="40795" spans="55:55" hidden="1" x14ac:dyDescent="0.2">
      <c r="BC40795" s="6"/>
    </row>
    <row r="40796" spans="55:55" hidden="1" x14ac:dyDescent="0.2">
      <c r="BC40796" s="6"/>
    </row>
    <row r="40797" spans="55:55" hidden="1" x14ac:dyDescent="0.2">
      <c r="BC40797" s="6"/>
    </row>
    <row r="40798" spans="55:55" hidden="1" x14ac:dyDescent="0.2">
      <c r="BC40798" s="6"/>
    </row>
    <row r="40799" spans="55:55" hidden="1" x14ac:dyDescent="0.2">
      <c r="BC40799" s="6"/>
    </row>
    <row r="40800" spans="55:55" hidden="1" x14ac:dyDescent="0.2">
      <c r="BC40800" s="6"/>
    </row>
    <row r="40801" spans="55:55" hidden="1" x14ac:dyDescent="0.2">
      <c r="BC40801" s="6"/>
    </row>
    <row r="40802" spans="55:55" hidden="1" x14ac:dyDescent="0.2">
      <c r="BC40802" s="6"/>
    </row>
    <row r="40803" spans="55:55" hidden="1" x14ac:dyDescent="0.2">
      <c r="BC40803" s="6"/>
    </row>
    <row r="40804" spans="55:55" hidden="1" x14ac:dyDescent="0.2">
      <c r="BC40804" s="6"/>
    </row>
    <row r="40805" spans="55:55" hidden="1" x14ac:dyDescent="0.2">
      <c r="BC40805" s="6"/>
    </row>
    <row r="40806" spans="55:55" hidden="1" x14ac:dyDescent="0.2">
      <c r="BC40806" s="6"/>
    </row>
    <row r="40807" spans="55:55" hidden="1" x14ac:dyDescent="0.2">
      <c r="BC40807" s="6"/>
    </row>
    <row r="40808" spans="55:55" hidden="1" x14ac:dyDescent="0.2">
      <c r="BC40808" s="6"/>
    </row>
    <row r="40809" spans="55:55" hidden="1" x14ac:dyDescent="0.2">
      <c r="BC40809" s="6"/>
    </row>
    <row r="40810" spans="55:55" hidden="1" x14ac:dyDescent="0.2">
      <c r="BC40810" s="6"/>
    </row>
    <row r="40811" spans="55:55" hidden="1" x14ac:dyDescent="0.2">
      <c r="BC40811" s="6"/>
    </row>
    <row r="40812" spans="55:55" hidden="1" x14ac:dyDescent="0.2">
      <c r="BC40812" s="6"/>
    </row>
    <row r="40813" spans="55:55" hidden="1" x14ac:dyDescent="0.2">
      <c r="BC40813" s="6"/>
    </row>
    <row r="40814" spans="55:55" hidden="1" x14ac:dyDescent="0.2">
      <c r="BC40814" s="6"/>
    </row>
    <row r="40815" spans="55:55" hidden="1" x14ac:dyDescent="0.2">
      <c r="BC40815" s="6"/>
    </row>
    <row r="40816" spans="55:55" hidden="1" x14ac:dyDescent="0.2">
      <c r="BC40816" s="6"/>
    </row>
    <row r="40817" spans="55:55" hidden="1" x14ac:dyDescent="0.2">
      <c r="BC40817" s="6"/>
    </row>
    <row r="40818" spans="55:55" hidden="1" x14ac:dyDescent="0.2">
      <c r="BC40818" s="6"/>
    </row>
    <row r="40819" spans="55:55" hidden="1" x14ac:dyDescent="0.2">
      <c r="BC40819" s="6"/>
    </row>
    <row r="40820" spans="55:55" hidden="1" x14ac:dyDescent="0.2">
      <c r="BC40820" s="6"/>
    </row>
    <row r="40821" spans="55:55" hidden="1" x14ac:dyDescent="0.2">
      <c r="BC40821" s="6"/>
    </row>
    <row r="40822" spans="55:55" hidden="1" x14ac:dyDescent="0.2">
      <c r="BC40822" s="6"/>
    </row>
    <row r="40823" spans="55:55" hidden="1" x14ac:dyDescent="0.2">
      <c r="BC40823" s="6"/>
    </row>
    <row r="40824" spans="55:55" hidden="1" x14ac:dyDescent="0.2">
      <c r="BC40824" s="6"/>
    </row>
    <row r="40825" spans="55:55" hidden="1" x14ac:dyDescent="0.2">
      <c r="BC40825" s="6"/>
    </row>
    <row r="40826" spans="55:55" hidden="1" x14ac:dyDescent="0.2">
      <c r="BC40826" s="6"/>
    </row>
    <row r="40827" spans="55:55" hidden="1" x14ac:dyDescent="0.2">
      <c r="BC40827" s="6"/>
    </row>
    <row r="40828" spans="55:55" hidden="1" x14ac:dyDescent="0.2">
      <c r="BC40828" s="6"/>
    </row>
    <row r="40829" spans="55:55" hidden="1" x14ac:dyDescent="0.2">
      <c r="BC40829" s="6"/>
    </row>
    <row r="40830" spans="55:55" hidden="1" x14ac:dyDescent="0.2">
      <c r="BC40830" s="6"/>
    </row>
    <row r="40831" spans="55:55" hidden="1" x14ac:dyDescent="0.2">
      <c r="BC40831" s="6"/>
    </row>
    <row r="40832" spans="55:55" hidden="1" x14ac:dyDescent="0.2">
      <c r="BC40832" s="6"/>
    </row>
    <row r="40833" spans="55:55" hidden="1" x14ac:dyDescent="0.2">
      <c r="BC40833" s="6"/>
    </row>
    <row r="40834" spans="55:55" hidden="1" x14ac:dyDescent="0.2">
      <c r="BC40834" s="6"/>
    </row>
    <row r="40835" spans="55:55" hidden="1" x14ac:dyDescent="0.2">
      <c r="BC40835" s="6"/>
    </row>
    <row r="40836" spans="55:55" hidden="1" x14ac:dyDescent="0.2">
      <c r="BC40836" s="6"/>
    </row>
    <row r="40837" spans="55:55" hidden="1" x14ac:dyDescent="0.2">
      <c r="BC40837" s="6"/>
    </row>
    <row r="40838" spans="55:55" hidden="1" x14ac:dyDescent="0.2">
      <c r="BC40838" s="6"/>
    </row>
    <row r="40839" spans="55:55" hidden="1" x14ac:dyDescent="0.2">
      <c r="BC40839" s="6"/>
    </row>
    <row r="40840" spans="55:55" hidden="1" x14ac:dyDescent="0.2">
      <c r="BC40840" s="6"/>
    </row>
    <row r="40841" spans="55:55" hidden="1" x14ac:dyDescent="0.2">
      <c r="BC40841" s="6"/>
    </row>
    <row r="40842" spans="55:55" hidden="1" x14ac:dyDescent="0.2">
      <c r="BC40842" s="6"/>
    </row>
    <row r="40843" spans="55:55" hidden="1" x14ac:dyDescent="0.2">
      <c r="BC40843" s="6"/>
    </row>
    <row r="40844" spans="55:55" hidden="1" x14ac:dyDescent="0.2">
      <c r="BC40844" s="6"/>
    </row>
    <row r="40845" spans="55:55" hidden="1" x14ac:dyDescent="0.2">
      <c r="BC40845" s="6"/>
    </row>
    <row r="40846" spans="55:55" hidden="1" x14ac:dyDescent="0.2">
      <c r="BC40846" s="6"/>
    </row>
    <row r="40847" spans="55:55" hidden="1" x14ac:dyDescent="0.2">
      <c r="BC40847" s="6"/>
    </row>
    <row r="40848" spans="55:55" hidden="1" x14ac:dyDescent="0.2">
      <c r="BC40848" s="6"/>
    </row>
    <row r="40849" spans="55:55" hidden="1" x14ac:dyDescent="0.2">
      <c r="BC40849" s="6"/>
    </row>
    <row r="40850" spans="55:55" hidden="1" x14ac:dyDescent="0.2">
      <c r="BC40850" s="6"/>
    </row>
    <row r="40851" spans="55:55" hidden="1" x14ac:dyDescent="0.2">
      <c r="BC40851" s="6"/>
    </row>
    <row r="40852" spans="55:55" hidden="1" x14ac:dyDescent="0.2">
      <c r="BC40852" s="6"/>
    </row>
    <row r="40853" spans="55:55" hidden="1" x14ac:dyDescent="0.2">
      <c r="BC40853" s="6"/>
    </row>
    <row r="40854" spans="55:55" hidden="1" x14ac:dyDescent="0.2">
      <c r="BC40854" s="6"/>
    </row>
    <row r="40855" spans="55:55" hidden="1" x14ac:dyDescent="0.2">
      <c r="BC40855" s="6"/>
    </row>
    <row r="40856" spans="55:55" hidden="1" x14ac:dyDescent="0.2">
      <c r="BC40856" s="6"/>
    </row>
    <row r="40857" spans="55:55" hidden="1" x14ac:dyDescent="0.2">
      <c r="BC40857" s="6"/>
    </row>
    <row r="40858" spans="55:55" hidden="1" x14ac:dyDescent="0.2">
      <c r="BC40858" s="6"/>
    </row>
    <row r="40859" spans="55:55" hidden="1" x14ac:dyDescent="0.2">
      <c r="BC40859" s="6"/>
    </row>
    <row r="40860" spans="55:55" hidden="1" x14ac:dyDescent="0.2">
      <c r="BC40860" s="6"/>
    </row>
    <row r="40861" spans="55:55" hidden="1" x14ac:dyDescent="0.2">
      <c r="BC40861" s="6"/>
    </row>
    <row r="40862" spans="55:55" hidden="1" x14ac:dyDescent="0.2">
      <c r="BC40862" s="6"/>
    </row>
    <row r="40863" spans="55:55" hidden="1" x14ac:dyDescent="0.2">
      <c r="BC40863" s="6"/>
    </row>
    <row r="40864" spans="55:55" hidden="1" x14ac:dyDescent="0.2">
      <c r="BC40864" s="6"/>
    </row>
    <row r="40865" spans="55:55" hidden="1" x14ac:dyDescent="0.2">
      <c r="BC40865" s="6"/>
    </row>
    <row r="40866" spans="55:55" hidden="1" x14ac:dyDescent="0.2">
      <c r="BC40866" s="6"/>
    </row>
    <row r="40867" spans="55:55" hidden="1" x14ac:dyDescent="0.2">
      <c r="BC40867" s="6"/>
    </row>
    <row r="40868" spans="55:55" hidden="1" x14ac:dyDescent="0.2">
      <c r="BC40868" s="6"/>
    </row>
    <row r="40869" spans="55:55" hidden="1" x14ac:dyDescent="0.2">
      <c r="BC40869" s="6"/>
    </row>
    <row r="40870" spans="55:55" hidden="1" x14ac:dyDescent="0.2">
      <c r="BC40870" s="6"/>
    </row>
    <row r="40871" spans="55:55" hidden="1" x14ac:dyDescent="0.2">
      <c r="BC40871" s="6"/>
    </row>
    <row r="40872" spans="55:55" hidden="1" x14ac:dyDescent="0.2">
      <c r="BC40872" s="6"/>
    </row>
    <row r="40873" spans="55:55" hidden="1" x14ac:dyDescent="0.2">
      <c r="BC40873" s="6"/>
    </row>
    <row r="40874" spans="55:55" hidden="1" x14ac:dyDescent="0.2">
      <c r="BC40874" s="6"/>
    </row>
    <row r="40875" spans="55:55" hidden="1" x14ac:dyDescent="0.2">
      <c r="BC40875" s="6"/>
    </row>
    <row r="40876" spans="55:55" hidden="1" x14ac:dyDescent="0.2">
      <c r="BC40876" s="6"/>
    </row>
    <row r="40877" spans="55:55" hidden="1" x14ac:dyDescent="0.2">
      <c r="BC40877" s="6"/>
    </row>
    <row r="40878" spans="55:55" hidden="1" x14ac:dyDescent="0.2">
      <c r="BC40878" s="6"/>
    </row>
    <row r="40879" spans="55:55" hidden="1" x14ac:dyDescent="0.2">
      <c r="BC40879" s="6"/>
    </row>
    <row r="40880" spans="55:55" hidden="1" x14ac:dyDescent="0.2">
      <c r="BC40880" s="6"/>
    </row>
    <row r="40881" spans="55:55" hidden="1" x14ac:dyDescent="0.2">
      <c r="BC40881" s="6"/>
    </row>
    <row r="40882" spans="55:55" hidden="1" x14ac:dyDescent="0.2">
      <c r="BC40882" s="6"/>
    </row>
    <row r="40883" spans="55:55" hidden="1" x14ac:dyDescent="0.2">
      <c r="BC40883" s="6"/>
    </row>
    <row r="40884" spans="55:55" hidden="1" x14ac:dyDescent="0.2">
      <c r="BC40884" s="6"/>
    </row>
    <row r="40885" spans="55:55" hidden="1" x14ac:dyDescent="0.2">
      <c r="BC40885" s="6"/>
    </row>
    <row r="40886" spans="55:55" hidden="1" x14ac:dyDescent="0.2">
      <c r="BC40886" s="6"/>
    </row>
    <row r="40887" spans="55:55" hidden="1" x14ac:dyDescent="0.2">
      <c r="BC40887" s="6"/>
    </row>
    <row r="40888" spans="55:55" hidden="1" x14ac:dyDescent="0.2">
      <c r="BC40888" s="6"/>
    </row>
    <row r="40889" spans="55:55" hidden="1" x14ac:dyDescent="0.2">
      <c r="BC40889" s="6"/>
    </row>
    <row r="40890" spans="55:55" hidden="1" x14ac:dyDescent="0.2">
      <c r="BC40890" s="6"/>
    </row>
    <row r="40891" spans="55:55" hidden="1" x14ac:dyDescent="0.2">
      <c r="BC40891" s="6"/>
    </row>
    <row r="40892" spans="55:55" hidden="1" x14ac:dyDescent="0.2">
      <c r="BC40892" s="6"/>
    </row>
    <row r="40893" spans="55:55" hidden="1" x14ac:dyDescent="0.2">
      <c r="BC40893" s="6"/>
    </row>
    <row r="40894" spans="55:55" hidden="1" x14ac:dyDescent="0.2">
      <c r="BC40894" s="6"/>
    </row>
    <row r="40895" spans="55:55" hidden="1" x14ac:dyDescent="0.2">
      <c r="BC40895" s="6"/>
    </row>
    <row r="40896" spans="55:55" hidden="1" x14ac:dyDescent="0.2">
      <c r="BC40896" s="6"/>
    </row>
    <row r="40897" spans="55:55" hidden="1" x14ac:dyDescent="0.2">
      <c r="BC40897" s="6"/>
    </row>
    <row r="40898" spans="55:55" hidden="1" x14ac:dyDescent="0.2">
      <c r="BC40898" s="6"/>
    </row>
    <row r="40899" spans="55:55" hidden="1" x14ac:dyDescent="0.2">
      <c r="BC40899" s="6"/>
    </row>
    <row r="40900" spans="55:55" hidden="1" x14ac:dyDescent="0.2">
      <c r="BC40900" s="6"/>
    </row>
    <row r="40901" spans="55:55" hidden="1" x14ac:dyDescent="0.2">
      <c r="BC40901" s="6"/>
    </row>
    <row r="40902" spans="55:55" hidden="1" x14ac:dyDescent="0.2">
      <c r="BC40902" s="6"/>
    </row>
    <row r="40903" spans="55:55" hidden="1" x14ac:dyDescent="0.2">
      <c r="BC40903" s="6"/>
    </row>
    <row r="40904" spans="55:55" hidden="1" x14ac:dyDescent="0.2">
      <c r="BC40904" s="6"/>
    </row>
    <row r="40905" spans="55:55" hidden="1" x14ac:dyDescent="0.2">
      <c r="BC40905" s="6"/>
    </row>
    <row r="40906" spans="55:55" hidden="1" x14ac:dyDescent="0.2">
      <c r="BC40906" s="6"/>
    </row>
    <row r="40907" spans="55:55" hidden="1" x14ac:dyDescent="0.2">
      <c r="BC40907" s="6"/>
    </row>
    <row r="40908" spans="55:55" hidden="1" x14ac:dyDescent="0.2">
      <c r="BC40908" s="6"/>
    </row>
    <row r="40909" spans="55:55" hidden="1" x14ac:dyDescent="0.2">
      <c r="BC40909" s="6"/>
    </row>
    <row r="40910" spans="55:55" hidden="1" x14ac:dyDescent="0.2">
      <c r="BC40910" s="6"/>
    </row>
    <row r="40911" spans="55:55" hidden="1" x14ac:dyDescent="0.2">
      <c r="BC40911" s="6"/>
    </row>
    <row r="40912" spans="55:55" hidden="1" x14ac:dyDescent="0.2">
      <c r="BC40912" s="6"/>
    </row>
    <row r="40913" spans="55:55" hidden="1" x14ac:dyDescent="0.2">
      <c r="BC40913" s="6"/>
    </row>
    <row r="40914" spans="55:55" hidden="1" x14ac:dyDescent="0.2">
      <c r="BC40914" s="6"/>
    </row>
    <row r="40915" spans="55:55" hidden="1" x14ac:dyDescent="0.2">
      <c r="BC40915" s="6"/>
    </row>
    <row r="40916" spans="55:55" hidden="1" x14ac:dyDescent="0.2">
      <c r="BC40916" s="6"/>
    </row>
    <row r="40917" spans="55:55" hidden="1" x14ac:dyDescent="0.2">
      <c r="BC40917" s="6"/>
    </row>
    <row r="40918" spans="55:55" hidden="1" x14ac:dyDescent="0.2">
      <c r="BC40918" s="6"/>
    </row>
    <row r="40919" spans="55:55" hidden="1" x14ac:dyDescent="0.2">
      <c r="BC40919" s="6"/>
    </row>
    <row r="40920" spans="55:55" hidden="1" x14ac:dyDescent="0.2">
      <c r="BC40920" s="6"/>
    </row>
    <row r="40921" spans="55:55" hidden="1" x14ac:dyDescent="0.2">
      <c r="BC40921" s="6"/>
    </row>
    <row r="40922" spans="55:55" hidden="1" x14ac:dyDescent="0.2">
      <c r="BC40922" s="6"/>
    </row>
    <row r="40923" spans="55:55" hidden="1" x14ac:dyDescent="0.2">
      <c r="BC40923" s="6"/>
    </row>
    <row r="40924" spans="55:55" hidden="1" x14ac:dyDescent="0.2">
      <c r="BC40924" s="6"/>
    </row>
    <row r="40925" spans="55:55" hidden="1" x14ac:dyDescent="0.2">
      <c r="BC40925" s="6"/>
    </row>
    <row r="40926" spans="55:55" hidden="1" x14ac:dyDescent="0.2">
      <c r="BC40926" s="6"/>
    </row>
    <row r="40927" spans="55:55" hidden="1" x14ac:dyDescent="0.2">
      <c r="BC40927" s="6"/>
    </row>
    <row r="40928" spans="55:55" hidden="1" x14ac:dyDescent="0.2">
      <c r="BC40928" s="6"/>
    </row>
    <row r="40929" spans="55:55" hidden="1" x14ac:dyDescent="0.2">
      <c r="BC40929" s="6"/>
    </row>
    <row r="40930" spans="55:55" hidden="1" x14ac:dyDescent="0.2">
      <c r="BC40930" s="6"/>
    </row>
    <row r="40931" spans="55:55" hidden="1" x14ac:dyDescent="0.2">
      <c r="BC40931" s="6"/>
    </row>
    <row r="40932" spans="55:55" hidden="1" x14ac:dyDescent="0.2">
      <c r="BC40932" s="6"/>
    </row>
    <row r="40933" spans="55:55" hidden="1" x14ac:dyDescent="0.2">
      <c r="BC40933" s="6"/>
    </row>
    <row r="40934" spans="55:55" hidden="1" x14ac:dyDescent="0.2">
      <c r="BC40934" s="6"/>
    </row>
    <row r="40935" spans="55:55" hidden="1" x14ac:dyDescent="0.2">
      <c r="BC40935" s="6"/>
    </row>
    <row r="40936" spans="55:55" hidden="1" x14ac:dyDescent="0.2">
      <c r="BC40936" s="6"/>
    </row>
    <row r="40937" spans="55:55" hidden="1" x14ac:dyDescent="0.2">
      <c r="BC40937" s="6"/>
    </row>
    <row r="40938" spans="55:55" hidden="1" x14ac:dyDescent="0.2">
      <c r="BC40938" s="6"/>
    </row>
    <row r="40939" spans="55:55" hidden="1" x14ac:dyDescent="0.2">
      <c r="BC40939" s="6"/>
    </row>
    <row r="40940" spans="55:55" hidden="1" x14ac:dyDescent="0.2">
      <c r="BC40940" s="6"/>
    </row>
    <row r="40941" spans="55:55" hidden="1" x14ac:dyDescent="0.2">
      <c r="BC40941" s="6"/>
    </row>
    <row r="40942" spans="55:55" hidden="1" x14ac:dyDescent="0.2">
      <c r="BC40942" s="6"/>
    </row>
    <row r="40943" spans="55:55" hidden="1" x14ac:dyDescent="0.2">
      <c r="BC40943" s="6"/>
    </row>
    <row r="40944" spans="55:55" hidden="1" x14ac:dyDescent="0.2">
      <c r="BC40944" s="6"/>
    </row>
    <row r="40945" spans="55:55" hidden="1" x14ac:dyDescent="0.2">
      <c r="BC40945" s="6"/>
    </row>
    <row r="40946" spans="55:55" hidden="1" x14ac:dyDescent="0.2">
      <c r="BC40946" s="6"/>
    </row>
    <row r="40947" spans="55:55" hidden="1" x14ac:dyDescent="0.2">
      <c r="BC40947" s="6"/>
    </row>
    <row r="40948" spans="55:55" hidden="1" x14ac:dyDescent="0.2">
      <c r="BC40948" s="6"/>
    </row>
    <row r="40949" spans="55:55" hidden="1" x14ac:dyDescent="0.2">
      <c r="BC40949" s="6"/>
    </row>
    <row r="40950" spans="55:55" hidden="1" x14ac:dyDescent="0.2">
      <c r="BC40950" s="6"/>
    </row>
    <row r="40951" spans="55:55" hidden="1" x14ac:dyDescent="0.2">
      <c r="BC40951" s="6"/>
    </row>
    <row r="40952" spans="55:55" hidden="1" x14ac:dyDescent="0.2">
      <c r="BC40952" s="6"/>
    </row>
    <row r="40953" spans="55:55" hidden="1" x14ac:dyDescent="0.2">
      <c r="BC40953" s="6"/>
    </row>
    <row r="40954" spans="55:55" hidden="1" x14ac:dyDescent="0.2">
      <c r="BC40954" s="6"/>
    </row>
    <row r="40955" spans="55:55" hidden="1" x14ac:dyDescent="0.2">
      <c r="BC40955" s="6"/>
    </row>
    <row r="40956" spans="55:55" hidden="1" x14ac:dyDescent="0.2">
      <c r="BC40956" s="6"/>
    </row>
    <row r="40957" spans="55:55" hidden="1" x14ac:dyDescent="0.2">
      <c r="BC40957" s="6"/>
    </row>
    <row r="40958" spans="55:55" hidden="1" x14ac:dyDescent="0.2">
      <c r="BC40958" s="6"/>
    </row>
    <row r="40959" spans="55:55" hidden="1" x14ac:dyDescent="0.2">
      <c r="BC40959" s="6"/>
    </row>
    <row r="40960" spans="55:55" hidden="1" x14ac:dyDescent="0.2">
      <c r="BC40960" s="6"/>
    </row>
    <row r="40961" spans="55:55" hidden="1" x14ac:dyDescent="0.2">
      <c r="BC40961" s="6"/>
    </row>
    <row r="40962" spans="55:55" hidden="1" x14ac:dyDescent="0.2">
      <c r="BC40962" s="6"/>
    </row>
    <row r="40963" spans="55:55" hidden="1" x14ac:dyDescent="0.2">
      <c r="BC40963" s="6"/>
    </row>
    <row r="40964" spans="55:55" hidden="1" x14ac:dyDescent="0.2">
      <c r="BC40964" s="6"/>
    </row>
    <row r="40965" spans="55:55" hidden="1" x14ac:dyDescent="0.2">
      <c r="BC40965" s="6"/>
    </row>
    <row r="40966" spans="55:55" hidden="1" x14ac:dyDescent="0.2">
      <c r="BC40966" s="6"/>
    </row>
    <row r="40967" spans="55:55" hidden="1" x14ac:dyDescent="0.2">
      <c r="BC40967" s="6"/>
    </row>
    <row r="40968" spans="55:55" hidden="1" x14ac:dyDescent="0.2">
      <c r="BC40968" s="6"/>
    </row>
    <row r="40969" spans="55:55" hidden="1" x14ac:dyDescent="0.2">
      <c r="BC40969" s="6"/>
    </row>
    <row r="40970" spans="55:55" hidden="1" x14ac:dyDescent="0.2">
      <c r="BC40970" s="6"/>
    </row>
    <row r="40971" spans="55:55" hidden="1" x14ac:dyDescent="0.2">
      <c r="BC40971" s="6"/>
    </row>
    <row r="40972" spans="55:55" hidden="1" x14ac:dyDescent="0.2">
      <c r="BC40972" s="6"/>
    </row>
    <row r="40973" spans="55:55" hidden="1" x14ac:dyDescent="0.2">
      <c r="BC40973" s="6"/>
    </row>
    <row r="40974" spans="55:55" hidden="1" x14ac:dyDescent="0.2">
      <c r="BC40974" s="6"/>
    </row>
    <row r="40975" spans="55:55" hidden="1" x14ac:dyDescent="0.2">
      <c r="BC40975" s="6"/>
    </row>
    <row r="40976" spans="55:55" hidden="1" x14ac:dyDescent="0.2">
      <c r="BC40976" s="6"/>
    </row>
    <row r="40977" spans="55:55" hidden="1" x14ac:dyDescent="0.2">
      <c r="BC40977" s="6"/>
    </row>
    <row r="40978" spans="55:55" hidden="1" x14ac:dyDescent="0.2">
      <c r="BC40978" s="6"/>
    </row>
    <row r="40979" spans="55:55" hidden="1" x14ac:dyDescent="0.2">
      <c r="BC40979" s="6"/>
    </row>
    <row r="40980" spans="55:55" hidden="1" x14ac:dyDescent="0.2">
      <c r="BC40980" s="6"/>
    </row>
    <row r="40981" spans="55:55" hidden="1" x14ac:dyDescent="0.2">
      <c r="BC40981" s="6"/>
    </row>
    <row r="40982" spans="55:55" hidden="1" x14ac:dyDescent="0.2">
      <c r="BC40982" s="6"/>
    </row>
    <row r="40983" spans="55:55" hidden="1" x14ac:dyDescent="0.2">
      <c r="BC40983" s="6"/>
    </row>
    <row r="40984" spans="55:55" hidden="1" x14ac:dyDescent="0.2">
      <c r="BC40984" s="6"/>
    </row>
    <row r="40985" spans="55:55" hidden="1" x14ac:dyDescent="0.2">
      <c r="BC40985" s="6"/>
    </row>
    <row r="40986" spans="55:55" hidden="1" x14ac:dyDescent="0.2">
      <c r="BC40986" s="6"/>
    </row>
    <row r="40987" spans="55:55" hidden="1" x14ac:dyDescent="0.2">
      <c r="BC40987" s="6"/>
    </row>
    <row r="40988" spans="55:55" hidden="1" x14ac:dyDescent="0.2">
      <c r="BC40988" s="6"/>
    </row>
    <row r="40989" spans="55:55" hidden="1" x14ac:dyDescent="0.2">
      <c r="BC40989" s="6"/>
    </row>
    <row r="40990" spans="55:55" hidden="1" x14ac:dyDescent="0.2">
      <c r="BC40990" s="6"/>
    </row>
    <row r="40991" spans="55:55" hidden="1" x14ac:dyDescent="0.2">
      <c r="BC40991" s="6"/>
    </row>
    <row r="40992" spans="55:55" hidden="1" x14ac:dyDescent="0.2">
      <c r="BC40992" s="6"/>
    </row>
    <row r="40993" spans="55:55" hidden="1" x14ac:dyDescent="0.2">
      <c r="BC40993" s="6"/>
    </row>
    <row r="40994" spans="55:55" hidden="1" x14ac:dyDescent="0.2">
      <c r="BC40994" s="6"/>
    </row>
    <row r="40995" spans="55:55" hidden="1" x14ac:dyDescent="0.2">
      <c r="BC40995" s="6"/>
    </row>
    <row r="40996" spans="55:55" hidden="1" x14ac:dyDescent="0.2">
      <c r="BC40996" s="6"/>
    </row>
    <row r="40997" spans="55:55" hidden="1" x14ac:dyDescent="0.2">
      <c r="BC40997" s="6"/>
    </row>
    <row r="40998" spans="55:55" hidden="1" x14ac:dyDescent="0.2">
      <c r="BC40998" s="6"/>
    </row>
    <row r="40999" spans="55:55" hidden="1" x14ac:dyDescent="0.2">
      <c r="BC40999" s="6"/>
    </row>
    <row r="41000" spans="55:55" hidden="1" x14ac:dyDescent="0.2">
      <c r="BC41000" s="6"/>
    </row>
    <row r="41001" spans="55:55" hidden="1" x14ac:dyDescent="0.2">
      <c r="BC41001" s="6"/>
    </row>
    <row r="41002" spans="55:55" hidden="1" x14ac:dyDescent="0.2">
      <c r="BC41002" s="6"/>
    </row>
    <row r="41003" spans="55:55" hidden="1" x14ac:dyDescent="0.2">
      <c r="BC41003" s="6"/>
    </row>
    <row r="41004" spans="55:55" hidden="1" x14ac:dyDescent="0.2">
      <c r="BC41004" s="6"/>
    </row>
    <row r="41005" spans="55:55" hidden="1" x14ac:dyDescent="0.2">
      <c r="BC41005" s="6"/>
    </row>
    <row r="41006" spans="55:55" hidden="1" x14ac:dyDescent="0.2">
      <c r="BC41006" s="6"/>
    </row>
    <row r="41007" spans="55:55" hidden="1" x14ac:dyDescent="0.2">
      <c r="BC41007" s="6"/>
    </row>
    <row r="41008" spans="55:55" hidden="1" x14ac:dyDescent="0.2">
      <c r="BC41008" s="6"/>
    </row>
    <row r="41009" spans="55:55" hidden="1" x14ac:dyDescent="0.2">
      <c r="BC41009" s="6"/>
    </row>
    <row r="41010" spans="55:55" hidden="1" x14ac:dyDescent="0.2">
      <c r="BC41010" s="6"/>
    </row>
    <row r="41011" spans="55:55" hidden="1" x14ac:dyDescent="0.2">
      <c r="BC41011" s="6"/>
    </row>
    <row r="41012" spans="55:55" hidden="1" x14ac:dyDescent="0.2">
      <c r="BC41012" s="6"/>
    </row>
    <row r="41013" spans="55:55" hidden="1" x14ac:dyDescent="0.2">
      <c r="BC41013" s="6"/>
    </row>
    <row r="41014" spans="55:55" hidden="1" x14ac:dyDescent="0.2">
      <c r="BC41014" s="6"/>
    </row>
    <row r="41015" spans="55:55" hidden="1" x14ac:dyDescent="0.2">
      <c r="BC41015" s="6"/>
    </row>
    <row r="41016" spans="55:55" hidden="1" x14ac:dyDescent="0.2">
      <c r="BC41016" s="6"/>
    </row>
    <row r="41017" spans="55:55" hidden="1" x14ac:dyDescent="0.2">
      <c r="BC41017" s="6"/>
    </row>
    <row r="41018" spans="55:55" hidden="1" x14ac:dyDescent="0.2">
      <c r="BC41018" s="6"/>
    </row>
    <row r="41019" spans="55:55" hidden="1" x14ac:dyDescent="0.2">
      <c r="BC41019" s="6"/>
    </row>
    <row r="41020" spans="55:55" hidden="1" x14ac:dyDescent="0.2">
      <c r="BC41020" s="6"/>
    </row>
    <row r="41021" spans="55:55" hidden="1" x14ac:dyDescent="0.2">
      <c r="BC41021" s="6"/>
    </row>
    <row r="41022" spans="55:55" hidden="1" x14ac:dyDescent="0.2">
      <c r="BC41022" s="6"/>
    </row>
    <row r="41023" spans="55:55" hidden="1" x14ac:dyDescent="0.2">
      <c r="BC41023" s="6"/>
    </row>
    <row r="41024" spans="55:55" hidden="1" x14ac:dyDescent="0.2">
      <c r="BC41024" s="6"/>
    </row>
    <row r="41025" spans="55:55" hidden="1" x14ac:dyDescent="0.2">
      <c r="BC41025" s="6"/>
    </row>
    <row r="41026" spans="55:55" hidden="1" x14ac:dyDescent="0.2">
      <c r="BC41026" s="6"/>
    </row>
    <row r="41027" spans="55:55" hidden="1" x14ac:dyDescent="0.2">
      <c r="BC41027" s="6"/>
    </row>
    <row r="41028" spans="55:55" hidden="1" x14ac:dyDescent="0.2">
      <c r="BC41028" s="6"/>
    </row>
    <row r="41029" spans="55:55" hidden="1" x14ac:dyDescent="0.2">
      <c r="BC41029" s="6"/>
    </row>
    <row r="41030" spans="55:55" hidden="1" x14ac:dyDescent="0.2">
      <c r="BC41030" s="6"/>
    </row>
    <row r="41031" spans="55:55" hidden="1" x14ac:dyDescent="0.2">
      <c r="BC41031" s="6"/>
    </row>
    <row r="41032" spans="55:55" hidden="1" x14ac:dyDescent="0.2">
      <c r="BC41032" s="6"/>
    </row>
    <row r="41033" spans="55:55" hidden="1" x14ac:dyDescent="0.2">
      <c r="BC41033" s="6"/>
    </row>
    <row r="41034" spans="55:55" hidden="1" x14ac:dyDescent="0.2">
      <c r="BC41034" s="6"/>
    </row>
    <row r="41035" spans="55:55" hidden="1" x14ac:dyDescent="0.2">
      <c r="BC41035" s="6"/>
    </row>
    <row r="41036" spans="55:55" hidden="1" x14ac:dyDescent="0.2">
      <c r="BC41036" s="6"/>
    </row>
    <row r="41037" spans="55:55" hidden="1" x14ac:dyDescent="0.2">
      <c r="BC41037" s="6"/>
    </row>
    <row r="41038" spans="55:55" hidden="1" x14ac:dyDescent="0.2">
      <c r="BC41038" s="6"/>
    </row>
    <row r="41039" spans="55:55" hidden="1" x14ac:dyDescent="0.2">
      <c r="BC41039" s="6"/>
    </row>
    <row r="41040" spans="55:55" hidden="1" x14ac:dyDescent="0.2">
      <c r="BC41040" s="6"/>
    </row>
    <row r="41041" spans="55:55" hidden="1" x14ac:dyDescent="0.2">
      <c r="BC41041" s="6"/>
    </row>
    <row r="41042" spans="55:55" hidden="1" x14ac:dyDescent="0.2">
      <c r="BC41042" s="6"/>
    </row>
    <row r="41043" spans="55:55" hidden="1" x14ac:dyDescent="0.2">
      <c r="BC41043" s="6"/>
    </row>
    <row r="41044" spans="55:55" hidden="1" x14ac:dyDescent="0.2">
      <c r="BC41044" s="6"/>
    </row>
    <row r="41045" spans="55:55" hidden="1" x14ac:dyDescent="0.2">
      <c r="BC41045" s="6"/>
    </row>
    <row r="41046" spans="55:55" hidden="1" x14ac:dyDescent="0.2">
      <c r="BC41046" s="6"/>
    </row>
    <row r="41047" spans="55:55" hidden="1" x14ac:dyDescent="0.2">
      <c r="BC41047" s="6"/>
    </row>
    <row r="41048" spans="55:55" hidden="1" x14ac:dyDescent="0.2">
      <c r="BC41048" s="6"/>
    </row>
    <row r="41049" spans="55:55" hidden="1" x14ac:dyDescent="0.2">
      <c r="BC41049" s="6"/>
    </row>
    <row r="41050" spans="55:55" hidden="1" x14ac:dyDescent="0.2">
      <c r="BC41050" s="6"/>
    </row>
    <row r="41051" spans="55:55" hidden="1" x14ac:dyDescent="0.2">
      <c r="BC41051" s="6"/>
    </row>
    <row r="41052" spans="55:55" hidden="1" x14ac:dyDescent="0.2">
      <c r="BC41052" s="6"/>
    </row>
    <row r="41053" spans="55:55" hidden="1" x14ac:dyDescent="0.2">
      <c r="BC41053" s="6"/>
    </row>
    <row r="41054" spans="55:55" hidden="1" x14ac:dyDescent="0.2">
      <c r="BC41054" s="6"/>
    </row>
    <row r="41055" spans="55:55" hidden="1" x14ac:dyDescent="0.2">
      <c r="BC41055" s="6"/>
    </row>
    <row r="41056" spans="55:55" hidden="1" x14ac:dyDescent="0.2">
      <c r="BC41056" s="6"/>
    </row>
    <row r="41057" spans="55:55" hidden="1" x14ac:dyDescent="0.2">
      <c r="BC41057" s="6"/>
    </row>
    <row r="41058" spans="55:55" hidden="1" x14ac:dyDescent="0.2">
      <c r="BC41058" s="6"/>
    </row>
    <row r="41059" spans="55:55" hidden="1" x14ac:dyDescent="0.2">
      <c r="BC41059" s="6"/>
    </row>
    <row r="41060" spans="55:55" hidden="1" x14ac:dyDescent="0.2">
      <c r="BC41060" s="6"/>
    </row>
    <row r="41061" spans="55:55" hidden="1" x14ac:dyDescent="0.2">
      <c r="BC41061" s="6"/>
    </row>
    <row r="41062" spans="55:55" hidden="1" x14ac:dyDescent="0.2">
      <c r="BC41062" s="6"/>
    </row>
    <row r="41063" spans="55:55" hidden="1" x14ac:dyDescent="0.2">
      <c r="BC41063" s="6"/>
    </row>
    <row r="41064" spans="55:55" hidden="1" x14ac:dyDescent="0.2">
      <c r="BC41064" s="6"/>
    </row>
    <row r="41065" spans="55:55" hidden="1" x14ac:dyDescent="0.2">
      <c r="BC41065" s="6"/>
    </row>
    <row r="41066" spans="55:55" hidden="1" x14ac:dyDescent="0.2">
      <c r="BC41066" s="6"/>
    </row>
    <row r="41067" spans="55:55" hidden="1" x14ac:dyDescent="0.2">
      <c r="BC41067" s="6"/>
    </row>
    <row r="41068" spans="55:55" hidden="1" x14ac:dyDescent="0.2">
      <c r="BC41068" s="6"/>
    </row>
    <row r="41069" spans="55:55" hidden="1" x14ac:dyDescent="0.2">
      <c r="BC41069" s="6"/>
    </row>
    <row r="41070" spans="55:55" hidden="1" x14ac:dyDescent="0.2">
      <c r="BC41070" s="6"/>
    </row>
    <row r="41071" spans="55:55" hidden="1" x14ac:dyDescent="0.2">
      <c r="BC41071" s="6"/>
    </row>
    <row r="41072" spans="55:55" hidden="1" x14ac:dyDescent="0.2">
      <c r="BC41072" s="6"/>
    </row>
    <row r="41073" spans="55:55" hidden="1" x14ac:dyDescent="0.2">
      <c r="BC41073" s="6"/>
    </row>
    <row r="41074" spans="55:55" hidden="1" x14ac:dyDescent="0.2">
      <c r="BC41074" s="6"/>
    </row>
    <row r="41075" spans="55:55" hidden="1" x14ac:dyDescent="0.2">
      <c r="BC41075" s="6"/>
    </row>
    <row r="41076" spans="55:55" hidden="1" x14ac:dyDescent="0.2">
      <c r="BC41076" s="6"/>
    </row>
    <row r="41077" spans="55:55" hidden="1" x14ac:dyDescent="0.2">
      <c r="BC41077" s="6"/>
    </row>
    <row r="41078" spans="55:55" hidden="1" x14ac:dyDescent="0.2">
      <c r="BC41078" s="6"/>
    </row>
    <row r="41079" spans="55:55" hidden="1" x14ac:dyDescent="0.2">
      <c r="BC41079" s="6"/>
    </row>
    <row r="41080" spans="55:55" hidden="1" x14ac:dyDescent="0.2">
      <c r="BC41080" s="6"/>
    </row>
    <row r="41081" spans="55:55" hidden="1" x14ac:dyDescent="0.2">
      <c r="BC41081" s="6"/>
    </row>
    <row r="41082" spans="55:55" hidden="1" x14ac:dyDescent="0.2">
      <c r="BC41082" s="6"/>
    </row>
    <row r="41083" spans="55:55" hidden="1" x14ac:dyDescent="0.2">
      <c r="BC41083" s="6"/>
    </row>
    <row r="41084" spans="55:55" hidden="1" x14ac:dyDescent="0.2">
      <c r="BC41084" s="6"/>
    </row>
    <row r="41085" spans="55:55" hidden="1" x14ac:dyDescent="0.2">
      <c r="BC41085" s="6"/>
    </row>
    <row r="41086" spans="55:55" hidden="1" x14ac:dyDescent="0.2">
      <c r="BC41086" s="6"/>
    </row>
    <row r="41087" spans="55:55" hidden="1" x14ac:dyDescent="0.2">
      <c r="BC41087" s="6"/>
    </row>
    <row r="41088" spans="55:55" hidden="1" x14ac:dyDescent="0.2">
      <c r="BC41088" s="6"/>
    </row>
    <row r="41089" spans="55:55" hidden="1" x14ac:dyDescent="0.2">
      <c r="BC41089" s="6"/>
    </row>
    <row r="41090" spans="55:55" hidden="1" x14ac:dyDescent="0.2">
      <c r="BC41090" s="6"/>
    </row>
    <row r="41091" spans="55:55" hidden="1" x14ac:dyDescent="0.2">
      <c r="BC41091" s="6"/>
    </row>
    <row r="41092" spans="55:55" hidden="1" x14ac:dyDescent="0.2">
      <c r="BC41092" s="6"/>
    </row>
    <row r="41093" spans="55:55" hidden="1" x14ac:dyDescent="0.2">
      <c r="BC41093" s="6"/>
    </row>
    <row r="41094" spans="55:55" hidden="1" x14ac:dyDescent="0.2">
      <c r="BC41094" s="6"/>
    </row>
    <row r="41095" spans="55:55" hidden="1" x14ac:dyDescent="0.2">
      <c r="BC41095" s="6"/>
    </row>
    <row r="41096" spans="55:55" hidden="1" x14ac:dyDescent="0.2">
      <c r="BC41096" s="6"/>
    </row>
    <row r="41097" spans="55:55" hidden="1" x14ac:dyDescent="0.2">
      <c r="BC41097" s="6"/>
    </row>
    <row r="41098" spans="55:55" hidden="1" x14ac:dyDescent="0.2">
      <c r="BC41098" s="6"/>
    </row>
    <row r="41099" spans="55:55" hidden="1" x14ac:dyDescent="0.2">
      <c r="BC41099" s="6"/>
    </row>
    <row r="41100" spans="55:55" hidden="1" x14ac:dyDescent="0.2">
      <c r="BC41100" s="6"/>
    </row>
    <row r="41101" spans="55:55" hidden="1" x14ac:dyDescent="0.2">
      <c r="BC41101" s="6"/>
    </row>
    <row r="41102" spans="55:55" hidden="1" x14ac:dyDescent="0.2">
      <c r="BC41102" s="6"/>
    </row>
    <row r="41103" spans="55:55" hidden="1" x14ac:dyDescent="0.2">
      <c r="BC41103" s="6"/>
    </row>
    <row r="41104" spans="55:55" hidden="1" x14ac:dyDescent="0.2">
      <c r="BC41104" s="6"/>
    </row>
    <row r="41105" spans="55:55" hidden="1" x14ac:dyDescent="0.2">
      <c r="BC41105" s="6"/>
    </row>
    <row r="41106" spans="55:55" hidden="1" x14ac:dyDescent="0.2">
      <c r="BC41106" s="6"/>
    </row>
    <row r="41107" spans="55:55" hidden="1" x14ac:dyDescent="0.2">
      <c r="BC41107" s="6"/>
    </row>
    <row r="41108" spans="55:55" hidden="1" x14ac:dyDescent="0.2">
      <c r="BC41108" s="6"/>
    </row>
    <row r="41109" spans="55:55" hidden="1" x14ac:dyDescent="0.2">
      <c r="BC41109" s="6"/>
    </row>
    <row r="41110" spans="55:55" hidden="1" x14ac:dyDescent="0.2">
      <c r="BC41110" s="6"/>
    </row>
    <row r="41111" spans="55:55" hidden="1" x14ac:dyDescent="0.2">
      <c r="BC41111" s="6"/>
    </row>
    <row r="41112" spans="55:55" hidden="1" x14ac:dyDescent="0.2">
      <c r="BC41112" s="6"/>
    </row>
    <row r="41113" spans="55:55" hidden="1" x14ac:dyDescent="0.2">
      <c r="BC41113" s="6"/>
    </row>
    <row r="41114" spans="55:55" hidden="1" x14ac:dyDescent="0.2">
      <c r="BC41114" s="6"/>
    </row>
    <row r="41115" spans="55:55" hidden="1" x14ac:dyDescent="0.2">
      <c r="BC41115" s="6"/>
    </row>
    <row r="41116" spans="55:55" hidden="1" x14ac:dyDescent="0.2">
      <c r="BC41116" s="6"/>
    </row>
    <row r="41117" spans="55:55" hidden="1" x14ac:dyDescent="0.2">
      <c r="BC41117" s="6"/>
    </row>
    <row r="41118" spans="55:55" hidden="1" x14ac:dyDescent="0.2">
      <c r="BC41118" s="6"/>
    </row>
    <row r="41119" spans="55:55" hidden="1" x14ac:dyDescent="0.2">
      <c r="BC41119" s="6"/>
    </row>
    <row r="41120" spans="55:55" hidden="1" x14ac:dyDescent="0.2">
      <c r="BC41120" s="6"/>
    </row>
    <row r="41121" spans="55:55" hidden="1" x14ac:dyDescent="0.2">
      <c r="BC41121" s="6"/>
    </row>
    <row r="41122" spans="55:55" hidden="1" x14ac:dyDescent="0.2">
      <c r="BC41122" s="6"/>
    </row>
    <row r="41123" spans="55:55" hidden="1" x14ac:dyDescent="0.2">
      <c r="BC41123" s="6"/>
    </row>
    <row r="41124" spans="55:55" hidden="1" x14ac:dyDescent="0.2">
      <c r="BC41124" s="6"/>
    </row>
    <row r="41125" spans="55:55" hidden="1" x14ac:dyDescent="0.2">
      <c r="BC41125" s="6"/>
    </row>
    <row r="41126" spans="55:55" hidden="1" x14ac:dyDescent="0.2">
      <c r="BC41126" s="6"/>
    </row>
    <row r="41127" spans="55:55" hidden="1" x14ac:dyDescent="0.2">
      <c r="BC41127" s="6"/>
    </row>
    <row r="41128" spans="55:55" hidden="1" x14ac:dyDescent="0.2">
      <c r="BC41128" s="6"/>
    </row>
    <row r="41129" spans="55:55" hidden="1" x14ac:dyDescent="0.2">
      <c r="BC41129" s="6"/>
    </row>
    <row r="41130" spans="55:55" hidden="1" x14ac:dyDescent="0.2">
      <c r="BC41130" s="6"/>
    </row>
    <row r="41131" spans="55:55" hidden="1" x14ac:dyDescent="0.2">
      <c r="BC41131" s="6"/>
    </row>
    <row r="41132" spans="55:55" hidden="1" x14ac:dyDescent="0.2">
      <c r="BC41132" s="6"/>
    </row>
    <row r="41133" spans="55:55" hidden="1" x14ac:dyDescent="0.2">
      <c r="BC41133" s="6"/>
    </row>
    <row r="41134" spans="55:55" hidden="1" x14ac:dyDescent="0.2">
      <c r="BC41134" s="6"/>
    </row>
    <row r="41135" spans="55:55" hidden="1" x14ac:dyDescent="0.2">
      <c r="BC41135" s="6"/>
    </row>
    <row r="41136" spans="55:55" hidden="1" x14ac:dyDescent="0.2">
      <c r="BC41136" s="6"/>
    </row>
    <row r="41137" spans="55:55" hidden="1" x14ac:dyDescent="0.2">
      <c r="BC41137" s="6"/>
    </row>
    <row r="41138" spans="55:55" hidden="1" x14ac:dyDescent="0.2">
      <c r="BC41138" s="6"/>
    </row>
    <row r="41139" spans="55:55" hidden="1" x14ac:dyDescent="0.2">
      <c r="BC41139" s="6"/>
    </row>
    <row r="41140" spans="55:55" hidden="1" x14ac:dyDescent="0.2">
      <c r="BC41140" s="6"/>
    </row>
    <row r="41141" spans="55:55" hidden="1" x14ac:dyDescent="0.2">
      <c r="BC41141" s="6"/>
    </row>
    <row r="41142" spans="55:55" hidden="1" x14ac:dyDescent="0.2">
      <c r="BC41142" s="6"/>
    </row>
    <row r="41143" spans="55:55" hidden="1" x14ac:dyDescent="0.2">
      <c r="BC41143" s="6"/>
    </row>
    <row r="41144" spans="55:55" hidden="1" x14ac:dyDescent="0.2">
      <c r="BC41144" s="6"/>
    </row>
    <row r="41145" spans="55:55" hidden="1" x14ac:dyDescent="0.2">
      <c r="BC41145" s="6"/>
    </row>
    <row r="41146" spans="55:55" hidden="1" x14ac:dyDescent="0.2">
      <c r="BC41146" s="6"/>
    </row>
    <row r="41147" spans="55:55" hidden="1" x14ac:dyDescent="0.2">
      <c r="BC41147" s="6"/>
    </row>
    <row r="41148" spans="55:55" hidden="1" x14ac:dyDescent="0.2">
      <c r="BC41148" s="6"/>
    </row>
    <row r="41149" spans="55:55" hidden="1" x14ac:dyDescent="0.2">
      <c r="BC41149" s="6"/>
    </row>
    <row r="41150" spans="55:55" hidden="1" x14ac:dyDescent="0.2">
      <c r="BC41150" s="6"/>
    </row>
    <row r="41151" spans="55:55" hidden="1" x14ac:dyDescent="0.2">
      <c r="BC41151" s="6"/>
    </row>
    <row r="41152" spans="55:55" hidden="1" x14ac:dyDescent="0.2">
      <c r="BC41152" s="6"/>
    </row>
    <row r="41153" spans="55:55" hidden="1" x14ac:dyDescent="0.2">
      <c r="BC41153" s="6"/>
    </row>
    <row r="41154" spans="55:55" hidden="1" x14ac:dyDescent="0.2">
      <c r="BC41154" s="6"/>
    </row>
    <row r="41155" spans="55:55" hidden="1" x14ac:dyDescent="0.2">
      <c r="BC41155" s="6"/>
    </row>
    <row r="41156" spans="55:55" hidden="1" x14ac:dyDescent="0.2">
      <c r="BC41156" s="6"/>
    </row>
    <row r="41157" spans="55:55" hidden="1" x14ac:dyDescent="0.2">
      <c r="BC41157" s="6"/>
    </row>
    <row r="41158" spans="55:55" hidden="1" x14ac:dyDescent="0.2">
      <c r="BC41158" s="6"/>
    </row>
    <row r="41159" spans="55:55" hidden="1" x14ac:dyDescent="0.2">
      <c r="BC41159" s="6"/>
    </row>
    <row r="41160" spans="55:55" hidden="1" x14ac:dyDescent="0.2">
      <c r="BC41160" s="6"/>
    </row>
    <row r="41161" spans="55:55" hidden="1" x14ac:dyDescent="0.2">
      <c r="BC41161" s="6"/>
    </row>
    <row r="41162" spans="55:55" hidden="1" x14ac:dyDescent="0.2">
      <c r="BC41162" s="6"/>
    </row>
    <row r="41163" spans="55:55" hidden="1" x14ac:dyDescent="0.2">
      <c r="BC41163" s="6"/>
    </row>
    <row r="41164" spans="55:55" hidden="1" x14ac:dyDescent="0.2">
      <c r="BC41164" s="6"/>
    </row>
    <row r="41165" spans="55:55" hidden="1" x14ac:dyDescent="0.2">
      <c r="BC41165" s="6"/>
    </row>
    <row r="41166" spans="55:55" hidden="1" x14ac:dyDescent="0.2">
      <c r="BC41166" s="6"/>
    </row>
    <row r="41167" spans="55:55" hidden="1" x14ac:dyDescent="0.2">
      <c r="BC41167" s="6"/>
    </row>
    <row r="41168" spans="55:55" hidden="1" x14ac:dyDescent="0.2">
      <c r="BC41168" s="6"/>
    </row>
    <row r="41169" spans="55:55" hidden="1" x14ac:dyDescent="0.2">
      <c r="BC41169" s="6"/>
    </row>
    <row r="41170" spans="55:55" hidden="1" x14ac:dyDescent="0.2">
      <c r="BC41170" s="6"/>
    </row>
    <row r="41171" spans="55:55" hidden="1" x14ac:dyDescent="0.2">
      <c r="BC41171" s="6"/>
    </row>
    <row r="41172" spans="55:55" hidden="1" x14ac:dyDescent="0.2">
      <c r="BC41172" s="6"/>
    </row>
    <row r="41173" spans="55:55" hidden="1" x14ac:dyDescent="0.2">
      <c r="BC41173" s="6"/>
    </row>
    <row r="41174" spans="55:55" hidden="1" x14ac:dyDescent="0.2">
      <c r="BC41174" s="6"/>
    </row>
    <row r="41175" spans="55:55" hidden="1" x14ac:dyDescent="0.2">
      <c r="BC41175" s="6"/>
    </row>
    <row r="41176" spans="55:55" hidden="1" x14ac:dyDescent="0.2">
      <c r="BC41176" s="6"/>
    </row>
    <row r="41177" spans="55:55" hidden="1" x14ac:dyDescent="0.2">
      <c r="BC41177" s="6"/>
    </row>
    <row r="41178" spans="55:55" hidden="1" x14ac:dyDescent="0.2">
      <c r="BC41178" s="6"/>
    </row>
    <row r="41179" spans="55:55" hidden="1" x14ac:dyDescent="0.2">
      <c r="BC41179" s="6"/>
    </row>
    <row r="41180" spans="55:55" hidden="1" x14ac:dyDescent="0.2">
      <c r="BC41180" s="6"/>
    </row>
    <row r="41181" spans="55:55" hidden="1" x14ac:dyDescent="0.2">
      <c r="BC41181" s="6"/>
    </row>
    <row r="41182" spans="55:55" hidden="1" x14ac:dyDescent="0.2">
      <c r="BC41182" s="6"/>
    </row>
    <row r="41183" spans="55:55" hidden="1" x14ac:dyDescent="0.2">
      <c r="BC41183" s="6"/>
    </row>
    <row r="41184" spans="55:55" hidden="1" x14ac:dyDescent="0.2">
      <c r="BC41184" s="6"/>
    </row>
    <row r="41185" spans="55:55" hidden="1" x14ac:dyDescent="0.2">
      <c r="BC41185" s="6"/>
    </row>
    <row r="41186" spans="55:55" hidden="1" x14ac:dyDescent="0.2">
      <c r="BC41186" s="6"/>
    </row>
    <row r="41187" spans="55:55" hidden="1" x14ac:dyDescent="0.2">
      <c r="BC41187" s="6"/>
    </row>
    <row r="41188" spans="55:55" hidden="1" x14ac:dyDescent="0.2">
      <c r="BC41188" s="6"/>
    </row>
    <row r="41189" spans="55:55" hidden="1" x14ac:dyDescent="0.2">
      <c r="BC41189" s="6"/>
    </row>
    <row r="41190" spans="55:55" hidden="1" x14ac:dyDescent="0.2">
      <c r="BC41190" s="6"/>
    </row>
    <row r="41191" spans="55:55" hidden="1" x14ac:dyDescent="0.2">
      <c r="BC41191" s="6"/>
    </row>
    <row r="41192" spans="55:55" hidden="1" x14ac:dyDescent="0.2">
      <c r="BC41192" s="6"/>
    </row>
    <row r="41193" spans="55:55" hidden="1" x14ac:dyDescent="0.2">
      <c r="BC41193" s="6"/>
    </row>
    <row r="41194" spans="55:55" hidden="1" x14ac:dyDescent="0.2">
      <c r="BC41194" s="6"/>
    </row>
    <row r="41195" spans="55:55" hidden="1" x14ac:dyDescent="0.2">
      <c r="BC41195" s="6"/>
    </row>
    <row r="41196" spans="55:55" hidden="1" x14ac:dyDescent="0.2">
      <c r="BC41196" s="6"/>
    </row>
    <row r="41197" spans="55:55" hidden="1" x14ac:dyDescent="0.2">
      <c r="BC41197" s="6"/>
    </row>
    <row r="41198" spans="55:55" hidden="1" x14ac:dyDescent="0.2">
      <c r="BC41198" s="6"/>
    </row>
    <row r="41199" spans="55:55" hidden="1" x14ac:dyDescent="0.2">
      <c r="BC41199" s="6"/>
    </row>
    <row r="41200" spans="55:55" hidden="1" x14ac:dyDescent="0.2">
      <c r="BC41200" s="6"/>
    </row>
    <row r="41201" spans="55:55" hidden="1" x14ac:dyDescent="0.2">
      <c r="BC41201" s="6"/>
    </row>
    <row r="41202" spans="55:55" hidden="1" x14ac:dyDescent="0.2">
      <c r="BC41202" s="6"/>
    </row>
    <row r="41203" spans="55:55" hidden="1" x14ac:dyDescent="0.2">
      <c r="BC41203" s="6"/>
    </row>
    <row r="41204" spans="55:55" hidden="1" x14ac:dyDescent="0.2">
      <c r="BC41204" s="6"/>
    </row>
    <row r="41205" spans="55:55" hidden="1" x14ac:dyDescent="0.2">
      <c r="BC41205" s="6"/>
    </row>
    <row r="41206" spans="55:55" hidden="1" x14ac:dyDescent="0.2">
      <c r="BC41206" s="6"/>
    </row>
    <row r="41207" spans="55:55" hidden="1" x14ac:dyDescent="0.2">
      <c r="BC41207" s="6"/>
    </row>
    <row r="41208" spans="55:55" hidden="1" x14ac:dyDescent="0.2">
      <c r="BC41208" s="6"/>
    </row>
    <row r="41209" spans="55:55" hidden="1" x14ac:dyDescent="0.2">
      <c r="BC41209" s="6"/>
    </row>
    <row r="41210" spans="55:55" hidden="1" x14ac:dyDescent="0.2">
      <c r="BC41210" s="6"/>
    </row>
    <row r="41211" spans="55:55" hidden="1" x14ac:dyDescent="0.2">
      <c r="BC41211" s="6"/>
    </row>
    <row r="41212" spans="55:55" hidden="1" x14ac:dyDescent="0.2">
      <c r="BC41212" s="6"/>
    </row>
    <row r="41213" spans="55:55" hidden="1" x14ac:dyDescent="0.2">
      <c r="BC41213" s="6"/>
    </row>
    <row r="41214" spans="55:55" hidden="1" x14ac:dyDescent="0.2">
      <c r="BC41214" s="6"/>
    </row>
    <row r="41215" spans="55:55" hidden="1" x14ac:dyDescent="0.2">
      <c r="BC41215" s="6"/>
    </row>
    <row r="41216" spans="55:55" hidden="1" x14ac:dyDescent="0.2">
      <c r="BC41216" s="6"/>
    </row>
    <row r="41217" spans="55:55" hidden="1" x14ac:dyDescent="0.2">
      <c r="BC41217" s="6"/>
    </row>
    <row r="41218" spans="55:55" hidden="1" x14ac:dyDescent="0.2">
      <c r="BC41218" s="6"/>
    </row>
    <row r="41219" spans="55:55" hidden="1" x14ac:dyDescent="0.2">
      <c r="BC41219" s="6"/>
    </row>
    <row r="41220" spans="55:55" hidden="1" x14ac:dyDescent="0.2">
      <c r="BC41220" s="6"/>
    </row>
    <row r="41221" spans="55:55" hidden="1" x14ac:dyDescent="0.2">
      <c r="BC41221" s="6"/>
    </row>
    <row r="41222" spans="55:55" hidden="1" x14ac:dyDescent="0.2">
      <c r="BC41222" s="6"/>
    </row>
    <row r="41223" spans="55:55" hidden="1" x14ac:dyDescent="0.2">
      <c r="BC41223" s="6"/>
    </row>
    <row r="41224" spans="55:55" hidden="1" x14ac:dyDescent="0.2">
      <c r="BC41224" s="6"/>
    </row>
    <row r="41225" spans="55:55" hidden="1" x14ac:dyDescent="0.2">
      <c r="BC41225" s="6"/>
    </row>
    <row r="41226" spans="55:55" hidden="1" x14ac:dyDescent="0.2">
      <c r="BC41226" s="6"/>
    </row>
    <row r="41227" spans="55:55" hidden="1" x14ac:dyDescent="0.2">
      <c r="BC41227" s="6"/>
    </row>
    <row r="41228" spans="55:55" hidden="1" x14ac:dyDescent="0.2">
      <c r="BC41228" s="6"/>
    </row>
    <row r="41229" spans="55:55" hidden="1" x14ac:dyDescent="0.2">
      <c r="BC41229" s="6"/>
    </row>
    <row r="41230" spans="55:55" hidden="1" x14ac:dyDescent="0.2">
      <c r="BC41230" s="6"/>
    </row>
    <row r="41231" spans="55:55" hidden="1" x14ac:dyDescent="0.2">
      <c r="BC41231" s="6"/>
    </row>
    <row r="41232" spans="55:55" hidden="1" x14ac:dyDescent="0.2">
      <c r="BC41232" s="6"/>
    </row>
    <row r="41233" spans="55:55" hidden="1" x14ac:dyDescent="0.2">
      <c r="BC41233" s="6"/>
    </row>
    <row r="41234" spans="55:55" hidden="1" x14ac:dyDescent="0.2">
      <c r="BC41234" s="6"/>
    </row>
    <row r="41235" spans="55:55" hidden="1" x14ac:dyDescent="0.2">
      <c r="BC41235" s="6"/>
    </row>
    <row r="41236" spans="55:55" hidden="1" x14ac:dyDescent="0.2">
      <c r="BC41236" s="6"/>
    </row>
    <row r="41237" spans="55:55" hidden="1" x14ac:dyDescent="0.2">
      <c r="BC41237" s="6"/>
    </row>
    <row r="41238" spans="55:55" hidden="1" x14ac:dyDescent="0.2">
      <c r="BC41238" s="6"/>
    </row>
    <row r="41239" spans="55:55" hidden="1" x14ac:dyDescent="0.2">
      <c r="BC41239" s="6"/>
    </row>
    <row r="41240" spans="55:55" hidden="1" x14ac:dyDescent="0.2">
      <c r="BC41240" s="6"/>
    </row>
    <row r="41241" spans="55:55" hidden="1" x14ac:dyDescent="0.2">
      <c r="BC41241" s="6"/>
    </row>
    <row r="41242" spans="55:55" hidden="1" x14ac:dyDescent="0.2">
      <c r="BC41242" s="6"/>
    </row>
    <row r="41243" spans="55:55" hidden="1" x14ac:dyDescent="0.2">
      <c r="BC41243" s="6"/>
    </row>
    <row r="41244" spans="55:55" hidden="1" x14ac:dyDescent="0.2">
      <c r="BC41244" s="6"/>
    </row>
    <row r="41245" spans="55:55" hidden="1" x14ac:dyDescent="0.2">
      <c r="BC41245" s="6"/>
    </row>
    <row r="41246" spans="55:55" hidden="1" x14ac:dyDescent="0.2">
      <c r="BC41246" s="6"/>
    </row>
    <row r="41247" spans="55:55" hidden="1" x14ac:dyDescent="0.2">
      <c r="BC41247" s="6"/>
    </row>
    <row r="41248" spans="55:55" hidden="1" x14ac:dyDescent="0.2">
      <c r="BC41248" s="6"/>
    </row>
    <row r="41249" spans="55:55" hidden="1" x14ac:dyDescent="0.2">
      <c r="BC41249" s="6"/>
    </row>
    <row r="41250" spans="55:55" hidden="1" x14ac:dyDescent="0.2">
      <c r="BC41250" s="6"/>
    </row>
    <row r="41251" spans="55:55" hidden="1" x14ac:dyDescent="0.2">
      <c r="BC41251" s="6"/>
    </row>
    <row r="41252" spans="55:55" hidden="1" x14ac:dyDescent="0.2">
      <c r="BC41252" s="6"/>
    </row>
    <row r="41253" spans="55:55" hidden="1" x14ac:dyDescent="0.2">
      <c r="BC41253" s="6"/>
    </row>
    <row r="41254" spans="55:55" hidden="1" x14ac:dyDescent="0.2">
      <c r="BC41254" s="6"/>
    </row>
    <row r="41255" spans="55:55" hidden="1" x14ac:dyDescent="0.2">
      <c r="BC41255" s="6"/>
    </row>
    <row r="41256" spans="55:55" hidden="1" x14ac:dyDescent="0.2">
      <c r="BC41256" s="6"/>
    </row>
    <row r="41257" spans="55:55" hidden="1" x14ac:dyDescent="0.2">
      <c r="BC41257" s="6"/>
    </row>
    <row r="41258" spans="55:55" hidden="1" x14ac:dyDescent="0.2">
      <c r="BC41258" s="6"/>
    </row>
    <row r="41259" spans="55:55" hidden="1" x14ac:dyDescent="0.2">
      <c r="BC41259" s="6"/>
    </row>
    <row r="41260" spans="55:55" hidden="1" x14ac:dyDescent="0.2">
      <c r="BC41260" s="6"/>
    </row>
    <row r="41261" spans="55:55" hidden="1" x14ac:dyDescent="0.2">
      <c r="BC41261" s="6"/>
    </row>
    <row r="41262" spans="55:55" hidden="1" x14ac:dyDescent="0.2">
      <c r="BC41262" s="6"/>
    </row>
    <row r="41263" spans="55:55" hidden="1" x14ac:dyDescent="0.2">
      <c r="BC41263" s="6"/>
    </row>
    <row r="41264" spans="55:55" hidden="1" x14ac:dyDescent="0.2">
      <c r="BC41264" s="6"/>
    </row>
    <row r="41265" spans="55:55" hidden="1" x14ac:dyDescent="0.2">
      <c r="BC41265" s="6"/>
    </row>
    <row r="41266" spans="55:55" hidden="1" x14ac:dyDescent="0.2">
      <c r="BC41266" s="6"/>
    </row>
    <row r="41267" spans="55:55" hidden="1" x14ac:dyDescent="0.2">
      <c r="BC41267" s="6"/>
    </row>
    <row r="41268" spans="55:55" hidden="1" x14ac:dyDescent="0.2">
      <c r="BC41268" s="6"/>
    </row>
    <row r="41269" spans="55:55" hidden="1" x14ac:dyDescent="0.2">
      <c r="BC41269" s="6"/>
    </row>
    <row r="41270" spans="55:55" hidden="1" x14ac:dyDescent="0.2">
      <c r="BC41270" s="6"/>
    </row>
    <row r="41271" spans="55:55" hidden="1" x14ac:dyDescent="0.2">
      <c r="BC41271" s="6"/>
    </row>
    <row r="41272" spans="55:55" hidden="1" x14ac:dyDescent="0.2">
      <c r="BC41272" s="6"/>
    </row>
    <row r="41273" spans="55:55" hidden="1" x14ac:dyDescent="0.2">
      <c r="BC41273" s="6"/>
    </row>
    <row r="41274" spans="55:55" hidden="1" x14ac:dyDescent="0.2">
      <c r="BC41274" s="6"/>
    </row>
    <row r="41275" spans="55:55" hidden="1" x14ac:dyDescent="0.2">
      <c r="BC41275" s="6"/>
    </row>
    <row r="41276" spans="55:55" hidden="1" x14ac:dyDescent="0.2">
      <c r="BC41276" s="6"/>
    </row>
    <row r="41277" spans="55:55" hidden="1" x14ac:dyDescent="0.2">
      <c r="BC41277" s="6"/>
    </row>
    <row r="41278" spans="55:55" hidden="1" x14ac:dyDescent="0.2">
      <c r="BC41278" s="6"/>
    </row>
    <row r="41279" spans="55:55" hidden="1" x14ac:dyDescent="0.2">
      <c r="BC41279" s="6"/>
    </row>
    <row r="41280" spans="55:55" hidden="1" x14ac:dyDescent="0.2">
      <c r="BC41280" s="6"/>
    </row>
    <row r="41281" spans="55:55" hidden="1" x14ac:dyDescent="0.2">
      <c r="BC41281" s="6"/>
    </row>
    <row r="41282" spans="55:55" hidden="1" x14ac:dyDescent="0.2">
      <c r="BC41282" s="6"/>
    </row>
    <row r="41283" spans="55:55" hidden="1" x14ac:dyDescent="0.2">
      <c r="BC41283" s="6"/>
    </row>
    <row r="41284" spans="55:55" hidden="1" x14ac:dyDescent="0.2">
      <c r="BC41284" s="6"/>
    </row>
    <row r="41285" spans="55:55" hidden="1" x14ac:dyDescent="0.2">
      <c r="BC41285" s="6"/>
    </row>
    <row r="41286" spans="55:55" hidden="1" x14ac:dyDescent="0.2">
      <c r="BC41286" s="6"/>
    </row>
    <row r="41287" spans="55:55" hidden="1" x14ac:dyDescent="0.2">
      <c r="BC41287" s="6"/>
    </row>
    <row r="41288" spans="55:55" hidden="1" x14ac:dyDescent="0.2">
      <c r="BC41288" s="6"/>
    </row>
    <row r="41289" spans="55:55" hidden="1" x14ac:dyDescent="0.2">
      <c r="BC41289" s="6"/>
    </row>
    <row r="41290" spans="55:55" hidden="1" x14ac:dyDescent="0.2">
      <c r="BC41290" s="6"/>
    </row>
    <row r="41291" spans="55:55" hidden="1" x14ac:dyDescent="0.2">
      <c r="BC41291" s="6"/>
    </row>
    <row r="41292" spans="55:55" hidden="1" x14ac:dyDescent="0.2">
      <c r="BC41292" s="6"/>
    </row>
    <row r="41293" spans="55:55" hidden="1" x14ac:dyDescent="0.2">
      <c r="BC41293" s="6"/>
    </row>
    <row r="41294" spans="55:55" hidden="1" x14ac:dyDescent="0.2">
      <c r="BC41294" s="6"/>
    </row>
    <row r="41295" spans="55:55" hidden="1" x14ac:dyDescent="0.2">
      <c r="BC41295" s="6"/>
    </row>
    <row r="41296" spans="55:55" hidden="1" x14ac:dyDescent="0.2">
      <c r="BC41296" s="6"/>
    </row>
    <row r="41297" spans="55:55" hidden="1" x14ac:dyDescent="0.2">
      <c r="BC41297" s="6"/>
    </row>
    <row r="41298" spans="55:55" hidden="1" x14ac:dyDescent="0.2">
      <c r="BC41298" s="6"/>
    </row>
    <row r="41299" spans="55:55" hidden="1" x14ac:dyDescent="0.2">
      <c r="BC41299" s="6"/>
    </row>
    <row r="41300" spans="55:55" hidden="1" x14ac:dyDescent="0.2">
      <c r="BC41300" s="6"/>
    </row>
    <row r="41301" spans="55:55" hidden="1" x14ac:dyDescent="0.2">
      <c r="BC41301" s="6"/>
    </row>
    <row r="41302" spans="55:55" hidden="1" x14ac:dyDescent="0.2">
      <c r="BC41302" s="6"/>
    </row>
    <row r="41303" spans="55:55" hidden="1" x14ac:dyDescent="0.2">
      <c r="BC41303" s="6"/>
    </row>
    <row r="41304" spans="55:55" hidden="1" x14ac:dyDescent="0.2">
      <c r="BC41304" s="6"/>
    </row>
    <row r="41305" spans="55:55" hidden="1" x14ac:dyDescent="0.2">
      <c r="BC41305" s="6"/>
    </row>
    <row r="41306" spans="55:55" hidden="1" x14ac:dyDescent="0.2">
      <c r="BC41306" s="6"/>
    </row>
    <row r="41307" spans="55:55" hidden="1" x14ac:dyDescent="0.2">
      <c r="BC41307" s="6"/>
    </row>
    <row r="41308" spans="55:55" hidden="1" x14ac:dyDescent="0.2">
      <c r="BC41308" s="6"/>
    </row>
    <row r="41309" spans="55:55" hidden="1" x14ac:dyDescent="0.2">
      <c r="BC41309" s="6"/>
    </row>
    <row r="41310" spans="55:55" hidden="1" x14ac:dyDescent="0.2">
      <c r="BC41310" s="6"/>
    </row>
    <row r="41311" spans="55:55" hidden="1" x14ac:dyDescent="0.2">
      <c r="BC41311" s="6"/>
    </row>
    <row r="41312" spans="55:55" hidden="1" x14ac:dyDescent="0.2">
      <c r="BC41312" s="6"/>
    </row>
    <row r="41313" spans="55:55" hidden="1" x14ac:dyDescent="0.2">
      <c r="BC41313" s="6"/>
    </row>
    <row r="41314" spans="55:55" hidden="1" x14ac:dyDescent="0.2">
      <c r="BC41314" s="6"/>
    </row>
    <row r="41315" spans="55:55" hidden="1" x14ac:dyDescent="0.2">
      <c r="BC41315" s="6"/>
    </row>
    <row r="41316" spans="55:55" hidden="1" x14ac:dyDescent="0.2">
      <c r="BC41316" s="6"/>
    </row>
    <row r="41317" spans="55:55" hidden="1" x14ac:dyDescent="0.2">
      <c r="BC41317" s="6"/>
    </row>
    <row r="41318" spans="55:55" hidden="1" x14ac:dyDescent="0.2">
      <c r="BC41318" s="6"/>
    </row>
    <row r="41319" spans="55:55" hidden="1" x14ac:dyDescent="0.2">
      <c r="BC41319" s="6"/>
    </row>
    <row r="41320" spans="55:55" hidden="1" x14ac:dyDescent="0.2">
      <c r="BC41320" s="6"/>
    </row>
    <row r="41321" spans="55:55" hidden="1" x14ac:dyDescent="0.2">
      <c r="BC41321" s="6"/>
    </row>
    <row r="41322" spans="55:55" hidden="1" x14ac:dyDescent="0.2">
      <c r="BC41322" s="6"/>
    </row>
    <row r="41323" spans="55:55" hidden="1" x14ac:dyDescent="0.2">
      <c r="BC41323" s="6"/>
    </row>
    <row r="41324" spans="55:55" hidden="1" x14ac:dyDescent="0.2">
      <c r="BC41324" s="6"/>
    </row>
    <row r="41325" spans="55:55" hidden="1" x14ac:dyDescent="0.2">
      <c r="BC41325" s="6"/>
    </row>
    <row r="41326" spans="55:55" hidden="1" x14ac:dyDescent="0.2">
      <c r="BC41326" s="6"/>
    </row>
    <row r="41327" spans="55:55" hidden="1" x14ac:dyDescent="0.2">
      <c r="BC41327" s="6"/>
    </row>
    <row r="41328" spans="55:55" hidden="1" x14ac:dyDescent="0.2">
      <c r="BC41328" s="6"/>
    </row>
    <row r="41329" spans="55:55" hidden="1" x14ac:dyDescent="0.2">
      <c r="BC41329" s="6"/>
    </row>
    <row r="41330" spans="55:55" hidden="1" x14ac:dyDescent="0.2">
      <c r="BC41330" s="6"/>
    </row>
    <row r="41331" spans="55:55" hidden="1" x14ac:dyDescent="0.2">
      <c r="BC41331" s="6"/>
    </row>
    <row r="41332" spans="55:55" hidden="1" x14ac:dyDescent="0.2">
      <c r="BC41332" s="6"/>
    </row>
    <row r="41333" spans="55:55" hidden="1" x14ac:dyDescent="0.2">
      <c r="BC41333" s="6"/>
    </row>
    <row r="41334" spans="55:55" hidden="1" x14ac:dyDescent="0.2">
      <c r="BC41334" s="6"/>
    </row>
    <row r="41335" spans="55:55" hidden="1" x14ac:dyDescent="0.2">
      <c r="BC41335" s="6"/>
    </row>
    <row r="41336" spans="55:55" hidden="1" x14ac:dyDescent="0.2">
      <c r="BC41336" s="6"/>
    </row>
    <row r="41337" spans="55:55" hidden="1" x14ac:dyDescent="0.2">
      <c r="BC41337" s="6"/>
    </row>
    <row r="41338" spans="55:55" hidden="1" x14ac:dyDescent="0.2">
      <c r="BC41338" s="6"/>
    </row>
    <row r="41339" spans="55:55" hidden="1" x14ac:dyDescent="0.2">
      <c r="BC41339" s="6"/>
    </row>
    <row r="41340" spans="55:55" hidden="1" x14ac:dyDescent="0.2">
      <c r="BC41340" s="6"/>
    </row>
    <row r="41341" spans="55:55" hidden="1" x14ac:dyDescent="0.2">
      <c r="BC41341" s="6"/>
    </row>
    <row r="41342" spans="55:55" hidden="1" x14ac:dyDescent="0.2">
      <c r="BC41342" s="6"/>
    </row>
    <row r="41343" spans="55:55" hidden="1" x14ac:dyDescent="0.2">
      <c r="BC41343" s="6"/>
    </row>
    <row r="41344" spans="55:55" hidden="1" x14ac:dyDescent="0.2">
      <c r="BC41344" s="6"/>
    </row>
    <row r="41345" spans="55:55" hidden="1" x14ac:dyDescent="0.2">
      <c r="BC41345" s="6"/>
    </row>
    <row r="41346" spans="55:55" hidden="1" x14ac:dyDescent="0.2">
      <c r="BC41346" s="6"/>
    </row>
    <row r="41347" spans="55:55" hidden="1" x14ac:dyDescent="0.2">
      <c r="BC41347" s="6"/>
    </row>
    <row r="41348" spans="55:55" hidden="1" x14ac:dyDescent="0.2">
      <c r="BC41348" s="6"/>
    </row>
    <row r="41349" spans="55:55" hidden="1" x14ac:dyDescent="0.2">
      <c r="BC41349" s="6"/>
    </row>
    <row r="41350" spans="55:55" hidden="1" x14ac:dyDescent="0.2">
      <c r="BC41350" s="6"/>
    </row>
    <row r="41351" spans="55:55" hidden="1" x14ac:dyDescent="0.2">
      <c r="BC41351" s="6"/>
    </row>
    <row r="41352" spans="55:55" hidden="1" x14ac:dyDescent="0.2">
      <c r="BC41352" s="6"/>
    </row>
    <row r="41353" spans="55:55" hidden="1" x14ac:dyDescent="0.2">
      <c r="BC41353" s="6"/>
    </row>
    <row r="41354" spans="55:55" hidden="1" x14ac:dyDescent="0.2">
      <c r="BC41354" s="6"/>
    </row>
    <row r="41355" spans="55:55" hidden="1" x14ac:dyDescent="0.2">
      <c r="BC41355" s="6"/>
    </row>
    <row r="41356" spans="55:55" hidden="1" x14ac:dyDescent="0.2">
      <c r="BC41356" s="6"/>
    </row>
    <row r="41357" spans="55:55" hidden="1" x14ac:dyDescent="0.2">
      <c r="BC41357" s="6"/>
    </row>
    <row r="41358" spans="55:55" hidden="1" x14ac:dyDescent="0.2">
      <c r="BC41358" s="6"/>
    </row>
    <row r="41359" spans="55:55" hidden="1" x14ac:dyDescent="0.2">
      <c r="BC41359" s="6"/>
    </row>
    <row r="41360" spans="55:55" hidden="1" x14ac:dyDescent="0.2">
      <c r="BC41360" s="6"/>
    </row>
    <row r="41361" spans="55:55" hidden="1" x14ac:dyDescent="0.2">
      <c r="BC41361" s="6"/>
    </row>
    <row r="41362" spans="55:55" hidden="1" x14ac:dyDescent="0.2">
      <c r="BC41362" s="6"/>
    </row>
    <row r="41363" spans="55:55" hidden="1" x14ac:dyDescent="0.2">
      <c r="BC41363" s="6"/>
    </row>
    <row r="41364" spans="55:55" hidden="1" x14ac:dyDescent="0.2">
      <c r="BC41364" s="6"/>
    </row>
    <row r="41365" spans="55:55" hidden="1" x14ac:dyDescent="0.2">
      <c r="BC41365" s="6"/>
    </row>
    <row r="41366" spans="55:55" hidden="1" x14ac:dyDescent="0.2">
      <c r="BC41366" s="6"/>
    </row>
    <row r="41367" spans="55:55" hidden="1" x14ac:dyDescent="0.2">
      <c r="BC41367" s="6"/>
    </row>
    <row r="41368" spans="55:55" hidden="1" x14ac:dyDescent="0.2">
      <c r="BC41368" s="6"/>
    </row>
    <row r="41369" spans="55:55" hidden="1" x14ac:dyDescent="0.2">
      <c r="BC41369" s="6"/>
    </row>
    <row r="41370" spans="55:55" hidden="1" x14ac:dyDescent="0.2">
      <c r="BC41370" s="6"/>
    </row>
    <row r="41371" spans="55:55" hidden="1" x14ac:dyDescent="0.2">
      <c r="BC41371" s="6"/>
    </row>
    <row r="41372" spans="55:55" hidden="1" x14ac:dyDescent="0.2">
      <c r="BC41372" s="6"/>
    </row>
    <row r="41373" spans="55:55" hidden="1" x14ac:dyDescent="0.2">
      <c r="BC41373" s="6"/>
    </row>
    <row r="41374" spans="55:55" hidden="1" x14ac:dyDescent="0.2">
      <c r="BC41374" s="6"/>
    </row>
    <row r="41375" spans="55:55" hidden="1" x14ac:dyDescent="0.2">
      <c r="BC41375" s="6"/>
    </row>
    <row r="41376" spans="55:55" hidden="1" x14ac:dyDescent="0.2">
      <c r="BC41376" s="6"/>
    </row>
    <row r="41377" spans="55:55" hidden="1" x14ac:dyDescent="0.2">
      <c r="BC41377" s="6"/>
    </row>
    <row r="41378" spans="55:55" hidden="1" x14ac:dyDescent="0.2">
      <c r="BC41378" s="6"/>
    </row>
    <row r="41379" spans="55:55" hidden="1" x14ac:dyDescent="0.2">
      <c r="BC41379" s="6"/>
    </row>
    <row r="41380" spans="55:55" hidden="1" x14ac:dyDescent="0.2">
      <c r="BC41380" s="6"/>
    </row>
    <row r="41381" spans="55:55" hidden="1" x14ac:dyDescent="0.2">
      <c r="BC41381" s="6"/>
    </row>
    <row r="41382" spans="55:55" hidden="1" x14ac:dyDescent="0.2">
      <c r="BC41382" s="6"/>
    </row>
    <row r="41383" spans="55:55" hidden="1" x14ac:dyDescent="0.2">
      <c r="BC41383" s="6"/>
    </row>
    <row r="41384" spans="55:55" hidden="1" x14ac:dyDescent="0.2">
      <c r="BC41384" s="6"/>
    </row>
    <row r="41385" spans="55:55" hidden="1" x14ac:dyDescent="0.2">
      <c r="BC41385" s="6"/>
    </row>
    <row r="41386" spans="55:55" hidden="1" x14ac:dyDescent="0.2">
      <c r="BC41386" s="6"/>
    </row>
    <row r="41387" spans="55:55" hidden="1" x14ac:dyDescent="0.2">
      <c r="BC41387" s="6"/>
    </row>
    <row r="41388" spans="55:55" hidden="1" x14ac:dyDescent="0.2">
      <c r="BC41388" s="6"/>
    </row>
    <row r="41389" spans="55:55" hidden="1" x14ac:dyDescent="0.2">
      <c r="BC41389" s="6"/>
    </row>
    <row r="41390" spans="55:55" hidden="1" x14ac:dyDescent="0.2">
      <c r="BC41390" s="6"/>
    </row>
    <row r="41391" spans="55:55" hidden="1" x14ac:dyDescent="0.2">
      <c r="BC41391" s="6"/>
    </row>
    <row r="41392" spans="55:55" hidden="1" x14ac:dyDescent="0.2">
      <c r="BC41392" s="6"/>
    </row>
    <row r="41393" spans="55:55" hidden="1" x14ac:dyDescent="0.2">
      <c r="BC41393" s="6"/>
    </row>
    <row r="41394" spans="55:55" hidden="1" x14ac:dyDescent="0.2">
      <c r="BC41394" s="6"/>
    </row>
    <row r="41395" spans="55:55" hidden="1" x14ac:dyDescent="0.2">
      <c r="BC41395" s="6"/>
    </row>
    <row r="41396" spans="55:55" hidden="1" x14ac:dyDescent="0.2">
      <c r="BC41396" s="6"/>
    </row>
    <row r="41397" spans="55:55" hidden="1" x14ac:dyDescent="0.2">
      <c r="BC41397" s="6"/>
    </row>
    <row r="41398" spans="55:55" hidden="1" x14ac:dyDescent="0.2">
      <c r="BC41398" s="6"/>
    </row>
    <row r="41399" spans="55:55" hidden="1" x14ac:dyDescent="0.2">
      <c r="BC41399" s="6"/>
    </row>
    <row r="41400" spans="55:55" hidden="1" x14ac:dyDescent="0.2">
      <c r="BC41400" s="6"/>
    </row>
    <row r="41401" spans="55:55" hidden="1" x14ac:dyDescent="0.2">
      <c r="BC41401" s="6"/>
    </row>
    <row r="41402" spans="55:55" hidden="1" x14ac:dyDescent="0.2">
      <c r="BC41402" s="6"/>
    </row>
    <row r="41403" spans="55:55" hidden="1" x14ac:dyDescent="0.2">
      <c r="BC41403" s="6"/>
    </row>
    <row r="41404" spans="55:55" hidden="1" x14ac:dyDescent="0.2">
      <c r="BC41404" s="6"/>
    </row>
    <row r="41405" spans="55:55" hidden="1" x14ac:dyDescent="0.2">
      <c r="BC41405" s="6"/>
    </row>
    <row r="41406" spans="55:55" hidden="1" x14ac:dyDescent="0.2">
      <c r="BC41406" s="6"/>
    </row>
    <row r="41407" spans="55:55" hidden="1" x14ac:dyDescent="0.2">
      <c r="BC41407" s="6"/>
    </row>
    <row r="41408" spans="55:55" hidden="1" x14ac:dyDescent="0.2">
      <c r="BC41408" s="6"/>
    </row>
    <row r="41409" spans="55:55" hidden="1" x14ac:dyDescent="0.2">
      <c r="BC41409" s="6"/>
    </row>
    <row r="41410" spans="55:55" hidden="1" x14ac:dyDescent="0.2">
      <c r="BC41410" s="6"/>
    </row>
    <row r="41411" spans="55:55" hidden="1" x14ac:dyDescent="0.2">
      <c r="BC41411" s="6"/>
    </row>
    <row r="41412" spans="55:55" hidden="1" x14ac:dyDescent="0.2">
      <c r="BC41412" s="6"/>
    </row>
    <row r="41413" spans="55:55" hidden="1" x14ac:dyDescent="0.2">
      <c r="BC41413" s="6"/>
    </row>
    <row r="41414" spans="55:55" hidden="1" x14ac:dyDescent="0.2">
      <c r="BC41414" s="6"/>
    </row>
    <row r="41415" spans="55:55" hidden="1" x14ac:dyDescent="0.2">
      <c r="BC41415" s="6"/>
    </row>
    <row r="41416" spans="55:55" hidden="1" x14ac:dyDescent="0.2">
      <c r="BC41416" s="6"/>
    </row>
    <row r="41417" spans="55:55" hidden="1" x14ac:dyDescent="0.2">
      <c r="BC41417" s="6"/>
    </row>
    <row r="41418" spans="55:55" hidden="1" x14ac:dyDescent="0.2">
      <c r="BC41418" s="6"/>
    </row>
    <row r="41419" spans="55:55" hidden="1" x14ac:dyDescent="0.2">
      <c r="BC41419" s="6"/>
    </row>
    <row r="41420" spans="55:55" hidden="1" x14ac:dyDescent="0.2">
      <c r="BC41420" s="6"/>
    </row>
    <row r="41421" spans="55:55" hidden="1" x14ac:dyDescent="0.2">
      <c r="BC41421" s="6"/>
    </row>
    <row r="41422" spans="55:55" hidden="1" x14ac:dyDescent="0.2">
      <c r="BC41422" s="6"/>
    </row>
    <row r="41423" spans="55:55" hidden="1" x14ac:dyDescent="0.2">
      <c r="BC41423" s="6"/>
    </row>
    <row r="41424" spans="55:55" hidden="1" x14ac:dyDescent="0.2">
      <c r="BC41424" s="6"/>
    </row>
    <row r="41425" spans="55:55" hidden="1" x14ac:dyDescent="0.2">
      <c r="BC41425" s="6"/>
    </row>
    <row r="41426" spans="55:55" hidden="1" x14ac:dyDescent="0.2">
      <c r="BC41426" s="6"/>
    </row>
    <row r="41427" spans="55:55" hidden="1" x14ac:dyDescent="0.2">
      <c r="BC41427" s="6"/>
    </row>
    <row r="41428" spans="55:55" hidden="1" x14ac:dyDescent="0.2">
      <c r="BC41428" s="6"/>
    </row>
    <row r="41429" spans="55:55" hidden="1" x14ac:dyDescent="0.2">
      <c r="BC41429" s="6"/>
    </row>
    <row r="41430" spans="55:55" hidden="1" x14ac:dyDescent="0.2">
      <c r="BC41430" s="6"/>
    </row>
    <row r="41431" spans="55:55" hidden="1" x14ac:dyDescent="0.2">
      <c r="BC41431" s="6"/>
    </row>
    <row r="41432" spans="55:55" hidden="1" x14ac:dyDescent="0.2">
      <c r="BC41432" s="6"/>
    </row>
    <row r="41433" spans="55:55" hidden="1" x14ac:dyDescent="0.2">
      <c r="BC41433" s="6"/>
    </row>
    <row r="41434" spans="55:55" hidden="1" x14ac:dyDescent="0.2">
      <c r="BC41434" s="6"/>
    </row>
    <row r="41435" spans="55:55" hidden="1" x14ac:dyDescent="0.2">
      <c r="BC41435" s="6"/>
    </row>
    <row r="41436" spans="55:55" hidden="1" x14ac:dyDescent="0.2">
      <c r="BC41436" s="6"/>
    </row>
    <row r="41437" spans="55:55" hidden="1" x14ac:dyDescent="0.2">
      <c r="BC41437" s="6"/>
    </row>
    <row r="41438" spans="55:55" hidden="1" x14ac:dyDescent="0.2">
      <c r="BC41438" s="6"/>
    </row>
    <row r="41439" spans="55:55" hidden="1" x14ac:dyDescent="0.2">
      <c r="BC41439" s="6"/>
    </row>
    <row r="41440" spans="55:55" hidden="1" x14ac:dyDescent="0.2">
      <c r="BC41440" s="6"/>
    </row>
    <row r="41441" spans="55:55" hidden="1" x14ac:dyDescent="0.2">
      <c r="BC41441" s="6"/>
    </row>
    <row r="41442" spans="55:55" hidden="1" x14ac:dyDescent="0.2">
      <c r="BC41442" s="6"/>
    </row>
    <row r="41443" spans="55:55" hidden="1" x14ac:dyDescent="0.2">
      <c r="BC41443" s="6"/>
    </row>
    <row r="41444" spans="55:55" hidden="1" x14ac:dyDescent="0.2">
      <c r="BC41444" s="6"/>
    </row>
    <row r="41445" spans="55:55" hidden="1" x14ac:dyDescent="0.2">
      <c r="BC41445" s="6"/>
    </row>
    <row r="41446" spans="55:55" hidden="1" x14ac:dyDescent="0.2">
      <c r="BC41446" s="6"/>
    </row>
    <row r="41447" spans="55:55" hidden="1" x14ac:dyDescent="0.2">
      <c r="BC41447" s="6"/>
    </row>
    <row r="41448" spans="55:55" hidden="1" x14ac:dyDescent="0.2">
      <c r="BC41448" s="6"/>
    </row>
    <row r="41449" spans="55:55" hidden="1" x14ac:dyDescent="0.2">
      <c r="BC41449" s="6"/>
    </row>
    <row r="41450" spans="55:55" hidden="1" x14ac:dyDescent="0.2">
      <c r="BC41450" s="6"/>
    </row>
    <row r="41451" spans="55:55" hidden="1" x14ac:dyDescent="0.2">
      <c r="BC41451" s="6"/>
    </row>
    <row r="41452" spans="55:55" hidden="1" x14ac:dyDescent="0.2">
      <c r="BC41452" s="6"/>
    </row>
    <row r="41453" spans="55:55" hidden="1" x14ac:dyDescent="0.2">
      <c r="BC41453" s="6"/>
    </row>
    <row r="41454" spans="55:55" hidden="1" x14ac:dyDescent="0.2">
      <c r="BC41454" s="6"/>
    </row>
    <row r="41455" spans="55:55" hidden="1" x14ac:dyDescent="0.2">
      <c r="BC41455" s="6"/>
    </row>
    <row r="41456" spans="55:55" hidden="1" x14ac:dyDescent="0.2">
      <c r="BC41456" s="6"/>
    </row>
    <row r="41457" spans="55:55" hidden="1" x14ac:dyDescent="0.2">
      <c r="BC41457" s="6"/>
    </row>
    <row r="41458" spans="55:55" hidden="1" x14ac:dyDescent="0.2">
      <c r="BC41458" s="6"/>
    </row>
    <row r="41459" spans="55:55" hidden="1" x14ac:dyDescent="0.2">
      <c r="BC41459" s="6"/>
    </row>
    <row r="41460" spans="55:55" hidden="1" x14ac:dyDescent="0.2">
      <c r="BC41460" s="6"/>
    </row>
    <row r="41461" spans="55:55" hidden="1" x14ac:dyDescent="0.2">
      <c r="BC41461" s="6"/>
    </row>
    <row r="41462" spans="55:55" hidden="1" x14ac:dyDescent="0.2">
      <c r="BC41462" s="6"/>
    </row>
    <row r="41463" spans="55:55" hidden="1" x14ac:dyDescent="0.2">
      <c r="BC41463" s="6"/>
    </row>
    <row r="41464" spans="55:55" hidden="1" x14ac:dyDescent="0.2">
      <c r="BC41464" s="6"/>
    </row>
    <row r="41465" spans="55:55" hidden="1" x14ac:dyDescent="0.2">
      <c r="BC41465" s="6"/>
    </row>
    <row r="41466" spans="55:55" hidden="1" x14ac:dyDescent="0.2">
      <c r="BC41466" s="6"/>
    </row>
    <row r="41467" spans="55:55" hidden="1" x14ac:dyDescent="0.2">
      <c r="BC41467" s="6"/>
    </row>
    <row r="41468" spans="55:55" hidden="1" x14ac:dyDescent="0.2">
      <c r="BC41468" s="6"/>
    </row>
    <row r="41469" spans="55:55" hidden="1" x14ac:dyDescent="0.2">
      <c r="BC41469" s="6"/>
    </row>
    <row r="41470" spans="55:55" hidden="1" x14ac:dyDescent="0.2">
      <c r="BC41470" s="6"/>
    </row>
    <row r="41471" spans="55:55" hidden="1" x14ac:dyDescent="0.2">
      <c r="BC41471" s="6"/>
    </row>
    <row r="41472" spans="55:55" hidden="1" x14ac:dyDescent="0.2">
      <c r="BC41472" s="6"/>
    </row>
    <row r="41473" spans="55:55" hidden="1" x14ac:dyDescent="0.2">
      <c r="BC41473" s="6"/>
    </row>
    <row r="41474" spans="55:55" hidden="1" x14ac:dyDescent="0.2">
      <c r="BC41474" s="6"/>
    </row>
    <row r="41475" spans="55:55" hidden="1" x14ac:dyDescent="0.2">
      <c r="BC41475" s="6"/>
    </row>
    <row r="41476" spans="55:55" hidden="1" x14ac:dyDescent="0.2">
      <c r="BC41476" s="6"/>
    </row>
    <row r="41477" spans="55:55" hidden="1" x14ac:dyDescent="0.2">
      <c r="BC41477" s="6"/>
    </row>
    <row r="41478" spans="55:55" hidden="1" x14ac:dyDescent="0.2">
      <c r="BC41478" s="6"/>
    </row>
    <row r="41479" spans="55:55" hidden="1" x14ac:dyDescent="0.2">
      <c r="BC41479" s="6"/>
    </row>
    <row r="41480" spans="55:55" hidden="1" x14ac:dyDescent="0.2">
      <c r="BC41480" s="6"/>
    </row>
    <row r="41481" spans="55:55" hidden="1" x14ac:dyDescent="0.2">
      <c r="BC41481" s="6"/>
    </row>
    <row r="41482" spans="55:55" hidden="1" x14ac:dyDescent="0.2">
      <c r="BC41482" s="6"/>
    </row>
    <row r="41483" spans="55:55" hidden="1" x14ac:dyDescent="0.2">
      <c r="BC41483" s="6"/>
    </row>
    <row r="41484" spans="55:55" hidden="1" x14ac:dyDescent="0.2">
      <c r="BC41484" s="6"/>
    </row>
    <row r="41485" spans="55:55" hidden="1" x14ac:dyDescent="0.2">
      <c r="BC41485" s="6"/>
    </row>
    <row r="41486" spans="55:55" hidden="1" x14ac:dyDescent="0.2">
      <c r="BC41486" s="6"/>
    </row>
    <row r="41487" spans="55:55" hidden="1" x14ac:dyDescent="0.2">
      <c r="BC41487" s="6"/>
    </row>
    <row r="41488" spans="55:55" hidden="1" x14ac:dyDescent="0.2">
      <c r="BC41488" s="6"/>
    </row>
    <row r="41489" spans="55:55" hidden="1" x14ac:dyDescent="0.2">
      <c r="BC41489" s="6"/>
    </row>
    <row r="41490" spans="55:55" hidden="1" x14ac:dyDescent="0.2">
      <c r="BC41490" s="6"/>
    </row>
    <row r="41491" spans="55:55" hidden="1" x14ac:dyDescent="0.2">
      <c r="BC41491" s="6"/>
    </row>
    <row r="41492" spans="55:55" hidden="1" x14ac:dyDescent="0.2">
      <c r="BC41492" s="6"/>
    </row>
    <row r="41493" spans="55:55" hidden="1" x14ac:dyDescent="0.2">
      <c r="BC41493" s="6"/>
    </row>
    <row r="41494" spans="55:55" hidden="1" x14ac:dyDescent="0.2">
      <c r="BC41494" s="6"/>
    </row>
    <row r="41495" spans="55:55" hidden="1" x14ac:dyDescent="0.2">
      <c r="BC41495" s="6"/>
    </row>
    <row r="41496" spans="55:55" hidden="1" x14ac:dyDescent="0.2">
      <c r="BC41496" s="6"/>
    </row>
    <row r="41497" spans="55:55" hidden="1" x14ac:dyDescent="0.2">
      <c r="BC41497" s="6"/>
    </row>
    <row r="41498" spans="55:55" hidden="1" x14ac:dyDescent="0.2">
      <c r="BC41498" s="6"/>
    </row>
    <row r="41499" spans="55:55" hidden="1" x14ac:dyDescent="0.2">
      <c r="BC41499" s="6"/>
    </row>
    <row r="41500" spans="55:55" hidden="1" x14ac:dyDescent="0.2">
      <c r="BC41500" s="6"/>
    </row>
    <row r="41501" spans="55:55" hidden="1" x14ac:dyDescent="0.2">
      <c r="BC41501" s="6"/>
    </row>
    <row r="41502" spans="55:55" hidden="1" x14ac:dyDescent="0.2">
      <c r="BC41502" s="6"/>
    </row>
    <row r="41503" spans="55:55" hidden="1" x14ac:dyDescent="0.2">
      <c r="BC41503" s="6"/>
    </row>
    <row r="41504" spans="55:55" hidden="1" x14ac:dyDescent="0.2">
      <c r="BC41504" s="6"/>
    </row>
    <row r="41505" spans="55:55" hidden="1" x14ac:dyDescent="0.2">
      <c r="BC41505" s="6"/>
    </row>
    <row r="41506" spans="55:55" hidden="1" x14ac:dyDescent="0.2">
      <c r="BC41506" s="6"/>
    </row>
    <row r="41507" spans="55:55" hidden="1" x14ac:dyDescent="0.2">
      <c r="BC41507" s="6"/>
    </row>
    <row r="41508" spans="55:55" hidden="1" x14ac:dyDescent="0.2">
      <c r="BC41508" s="6"/>
    </row>
    <row r="41509" spans="55:55" hidden="1" x14ac:dyDescent="0.2">
      <c r="BC41509" s="6"/>
    </row>
    <row r="41510" spans="55:55" hidden="1" x14ac:dyDescent="0.2">
      <c r="BC41510" s="6"/>
    </row>
    <row r="41511" spans="55:55" hidden="1" x14ac:dyDescent="0.2">
      <c r="BC41511" s="6"/>
    </row>
    <row r="41512" spans="55:55" hidden="1" x14ac:dyDescent="0.2">
      <c r="BC41512" s="6"/>
    </row>
    <row r="41513" spans="55:55" hidden="1" x14ac:dyDescent="0.2">
      <c r="BC41513" s="6"/>
    </row>
    <row r="41514" spans="55:55" hidden="1" x14ac:dyDescent="0.2">
      <c r="BC41514" s="6"/>
    </row>
    <row r="41515" spans="55:55" hidden="1" x14ac:dyDescent="0.2">
      <c r="BC41515" s="6"/>
    </row>
    <row r="41516" spans="55:55" hidden="1" x14ac:dyDescent="0.2">
      <c r="BC41516" s="6"/>
    </row>
    <row r="41517" spans="55:55" hidden="1" x14ac:dyDescent="0.2">
      <c r="BC41517" s="6"/>
    </row>
    <row r="41518" spans="55:55" hidden="1" x14ac:dyDescent="0.2">
      <c r="BC41518" s="6"/>
    </row>
    <row r="41519" spans="55:55" hidden="1" x14ac:dyDescent="0.2">
      <c r="BC41519" s="6"/>
    </row>
    <row r="41520" spans="55:55" hidden="1" x14ac:dyDescent="0.2">
      <c r="BC41520" s="6"/>
    </row>
    <row r="41521" spans="55:55" hidden="1" x14ac:dyDescent="0.2">
      <c r="BC41521" s="6"/>
    </row>
    <row r="41522" spans="55:55" hidden="1" x14ac:dyDescent="0.2">
      <c r="BC41522" s="6"/>
    </row>
    <row r="41523" spans="55:55" hidden="1" x14ac:dyDescent="0.2">
      <c r="BC41523" s="6"/>
    </row>
    <row r="41524" spans="55:55" hidden="1" x14ac:dyDescent="0.2">
      <c r="BC41524" s="6"/>
    </row>
    <row r="41525" spans="55:55" hidden="1" x14ac:dyDescent="0.2">
      <c r="BC41525" s="6"/>
    </row>
    <row r="41526" spans="55:55" hidden="1" x14ac:dyDescent="0.2">
      <c r="BC41526" s="6"/>
    </row>
    <row r="41527" spans="55:55" hidden="1" x14ac:dyDescent="0.2">
      <c r="BC41527" s="6"/>
    </row>
    <row r="41528" spans="55:55" hidden="1" x14ac:dyDescent="0.2">
      <c r="BC41528" s="6"/>
    </row>
    <row r="41529" spans="55:55" hidden="1" x14ac:dyDescent="0.2">
      <c r="BC41529" s="6"/>
    </row>
    <row r="41530" spans="55:55" hidden="1" x14ac:dyDescent="0.2">
      <c r="BC41530" s="6"/>
    </row>
    <row r="41531" spans="55:55" hidden="1" x14ac:dyDescent="0.2">
      <c r="BC41531" s="6"/>
    </row>
    <row r="41532" spans="55:55" hidden="1" x14ac:dyDescent="0.2">
      <c r="BC41532" s="6"/>
    </row>
    <row r="41533" spans="55:55" hidden="1" x14ac:dyDescent="0.2">
      <c r="BC41533" s="6"/>
    </row>
    <row r="41534" spans="55:55" hidden="1" x14ac:dyDescent="0.2">
      <c r="BC41534" s="6"/>
    </row>
    <row r="41535" spans="55:55" hidden="1" x14ac:dyDescent="0.2">
      <c r="BC41535" s="6"/>
    </row>
    <row r="41536" spans="55:55" hidden="1" x14ac:dyDescent="0.2">
      <c r="BC41536" s="6"/>
    </row>
    <row r="41537" spans="55:55" hidden="1" x14ac:dyDescent="0.2">
      <c r="BC41537" s="6"/>
    </row>
    <row r="41538" spans="55:55" hidden="1" x14ac:dyDescent="0.2">
      <c r="BC41538" s="6"/>
    </row>
    <row r="41539" spans="55:55" hidden="1" x14ac:dyDescent="0.2">
      <c r="BC41539" s="6"/>
    </row>
    <row r="41540" spans="55:55" hidden="1" x14ac:dyDescent="0.2">
      <c r="BC41540" s="6"/>
    </row>
    <row r="41541" spans="55:55" hidden="1" x14ac:dyDescent="0.2">
      <c r="BC41541" s="6"/>
    </row>
    <row r="41542" spans="55:55" hidden="1" x14ac:dyDescent="0.2">
      <c r="BC41542" s="6"/>
    </row>
    <row r="41543" spans="55:55" hidden="1" x14ac:dyDescent="0.2">
      <c r="BC41543" s="6"/>
    </row>
    <row r="41544" spans="55:55" hidden="1" x14ac:dyDescent="0.2">
      <c r="BC41544" s="6"/>
    </row>
    <row r="41545" spans="55:55" hidden="1" x14ac:dyDescent="0.2">
      <c r="BC41545" s="6"/>
    </row>
    <row r="41546" spans="55:55" hidden="1" x14ac:dyDescent="0.2">
      <c r="BC41546" s="6"/>
    </row>
    <row r="41547" spans="55:55" hidden="1" x14ac:dyDescent="0.2">
      <c r="BC41547" s="6"/>
    </row>
    <row r="41548" spans="55:55" hidden="1" x14ac:dyDescent="0.2">
      <c r="BC41548" s="6"/>
    </row>
    <row r="41549" spans="55:55" hidden="1" x14ac:dyDescent="0.2">
      <c r="BC41549" s="6"/>
    </row>
    <row r="41550" spans="55:55" hidden="1" x14ac:dyDescent="0.2">
      <c r="BC41550" s="6"/>
    </row>
    <row r="41551" spans="55:55" hidden="1" x14ac:dyDescent="0.2">
      <c r="BC41551" s="6"/>
    </row>
    <row r="41552" spans="55:55" hidden="1" x14ac:dyDescent="0.2">
      <c r="BC41552" s="6"/>
    </row>
    <row r="41553" spans="55:55" hidden="1" x14ac:dyDescent="0.2">
      <c r="BC41553" s="6"/>
    </row>
    <row r="41554" spans="55:55" hidden="1" x14ac:dyDescent="0.2">
      <c r="BC41554" s="6"/>
    </row>
    <row r="41555" spans="55:55" hidden="1" x14ac:dyDescent="0.2">
      <c r="BC41555" s="6"/>
    </row>
    <row r="41556" spans="55:55" hidden="1" x14ac:dyDescent="0.2">
      <c r="BC41556" s="6"/>
    </row>
    <row r="41557" spans="55:55" hidden="1" x14ac:dyDescent="0.2">
      <c r="BC41557" s="6"/>
    </row>
    <row r="41558" spans="55:55" hidden="1" x14ac:dyDescent="0.2">
      <c r="BC41558" s="6"/>
    </row>
    <row r="41559" spans="55:55" hidden="1" x14ac:dyDescent="0.2">
      <c r="BC41559" s="6"/>
    </row>
    <row r="41560" spans="55:55" hidden="1" x14ac:dyDescent="0.2">
      <c r="BC41560" s="6"/>
    </row>
    <row r="41561" spans="55:55" hidden="1" x14ac:dyDescent="0.2">
      <c r="BC41561" s="6"/>
    </row>
    <row r="41562" spans="55:55" hidden="1" x14ac:dyDescent="0.2">
      <c r="BC41562" s="6"/>
    </row>
    <row r="41563" spans="55:55" hidden="1" x14ac:dyDescent="0.2">
      <c r="BC41563" s="6"/>
    </row>
    <row r="41564" spans="55:55" hidden="1" x14ac:dyDescent="0.2">
      <c r="BC41564" s="6"/>
    </row>
    <row r="41565" spans="55:55" hidden="1" x14ac:dyDescent="0.2">
      <c r="BC41565" s="6"/>
    </row>
    <row r="41566" spans="55:55" hidden="1" x14ac:dyDescent="0.2">
      <c r="BC41566" s="6"/>
    </row>
    <row r="41567" spans="55:55" hidden="1" x14ac:dyDescent="0.2">
      <c r="BC41567" s="6"/>
    </row>
    <row r="41568" spans="55:55" hidden="1" x14ac:dyDescent="0.2">
      <c r="BC41568" s="6"/>
    </row>
    <row r="41569" spans="55:55" hidden="1" x14ac:dyDescent="0.2">
      <c r="BC41569" s="6"/>
    </row>
    <row r="41570" spans="55:55" hidden="1" x14ac:dyDescent="0.2">
      <c r="BC41570" s="6"/>
    </row>
    <row r="41571" spans="55:55" hidden="1" x14ac:dyDescent="0.2">
      <c r="BC41571" s="6"/>
    </row>
    <row r="41572" spans="55:55" hidden="1" x14ac:dyDescent="0.2">
      <c r="BC41572" s="6"/>
    </row>
    <row r="41573" spans="55:55" hidden="1" x14ac:dyDescent="0.2">
      <c r="BC41573" s="6"/>
    </row>
    <row r="41574" spans="55:55" hidden="1" x14ac:dyDescent="0.2">
      <c r="BC41574" s="6"/>
    </row>
    <row r="41575" spans="55:55" hidden="1" x14ac:dyDescent="0.2">
      <c r="BC41575" s="6"/>
    </row>
    <row r="41576" spans="55:55" hidden="1" x14ac:dyDescent="0.2">
      <c r="BC41576" s="6"/>
    </row>
    <row r="41577" spans="55:55" hidden="1" x14ac:dyDescent="0.2">
      <c r="BC41577" s="6"/>
    </row>
    <row r="41578" spans="55:55" hidden="1" x14ac:dyDescent="0.2">
      <c r="BC41578" s="6"/>
    </row>
    <row r="41579" spans="55:55" hidden="1" x14ac:dyDescent="0.2">
      <c r="BC41579" s="6"/>
    </row>
    <row r="41580" spans="55:55" hidden="1" x14ac:dyDescent="0.2">
      <c r="BC41580" s="6"/>
    </row>
    <row r="41581" spans="55:55" hidden="1" x14ac:dyDescent="0.2">
      <c r="BC41581" s="6"/>
    </row>
    <row r="41582" spans="55:55" hidden="1" x14ac:dyDescent="0.2">
      <c r="BC41582" s="6"/>
    </row>
    <row r="41583" spans="55:55" hidden="1" x14ac:dyDescent="0.2">
      <c r="BC41583" s="6"/>
    </row>
    <row r="41584" spans="55:55" hidden="1" x14ac:dyDescent="0.2">
      <c r="BC41584" s="6"/>
    </row>
    <row r="41585" spans="55:55" hidden="1" x14ac:dyDescent="0.2">
      <c r="BC41585" s="6"/>
    </row>
    <row r="41586" spans="55:55" hidden="1" x14ac:dyDescent="0.2">
      <c r="BC41586" s="6"/>
    </row>
    <row r="41587" spans="55:55" hidden="1" x14ac:dyDescent="0.2">
      <c r="BC41587" s="6"/>
    </row>
    <row r="41588" spans="55:55" hidden="1" x14ac:dyDescent="0.2">
      <c r="BC41588" s="6"/>
    </row>
    <row r="41589" spans="55:55" hidden="1" x14ac:dyDescent="0.2">
      <c r="BC41589" s="6"/>
    </row>
    <row r="41590" spans="55:55" hidden="1" x14ac:dyDescent="0.2">
      <c r="BC41590" s="6"/>
    </row>
    <row r="41591" spans="55:55" hidden="1" x14ac:dyDescent="0.2">
      <c r="BC41591" s="6"/>
    </row>
    <row r="41592" spans="55:55" hidden="1" x14ac:dyDescent="0.2">
      <c r="BC41592" s="6"/>
    </row>
    <row r="41593" spans="55:55" hidden="1" x14ac:dyDescent="0.2">
      <c r="BC41593" s="6"/>
    </row>
    <row r="41594" spans="55:55" hidden="1" x14ac:dyDescent="0.2">
      <c r="BC41594" s="6"/>
    </row>
    <row r="41595" spans="55:55" hidden="1" x14ac:dyDescent="0.2">
      <c r="BC41595" s="6"/>
    </row>
    <row r="41596" spans="55:55" hidden="1" x14ac:dyDescent="0.2">
      <c r="BC41596" s="6"/>
    </row>
    <row r="41597" spans="55:55" hidden="1" x14ac:dyDescent="0.2">
      <c r="BC41597" s="6"/>
    </row>
    <row r="41598" spans="55:55" hidden="1" x14ac:dyDescent="0.2">
      <c r="BC41598" s="6"/>
    </row>
    <row r="41599" spans="55:55" hidden="1" x14ac:dyDescent="0.2">
      <c r="BC41599" s="6"/>
    </row>
    <row r="41600" spans="55:55" hidden="1" x14ac:dyDescent="0.2">
      <c r="BC41600" s="6"/>
    </row>
    <row r="41601" spans="55:55" hidden="1" x14ac:dyDescent="0.2">
      <c r="BC41601" s="6"/>
    </row>
    <row r="41602" spans="55:55" hidden="1" x14ac:dyDescent="0.2">
      <c r="BC41602" s="6"/>
    </row>
    <row r="41603" spans="55:55" hidden="1" x14ac:dyDescent="0.2">
      <c r="BC41603" s="6"/>
    </row>
    <row r="41604" spans="55:55" hidden="1" x14ac:dyDescent="0.2">
      <c r="BC41604" s="6"/>
    </row>
    <row r="41605" spans="55:55" hidden="1" x14ac:dyDescent="0.2">
      <c r="BC41605" s="6"/>
    </row>
    <row r="41606" spans="55:55" hidden="1" x14ac:dyDescent="0.2">
      <c r="BC41606" s="6"/>
    </row>
    <row r="41607" spans="55:55" hidden="1" x14ac:dyDescent="0.2">
      <c r="BC41607" s="6"/>
    </row>
    <row r="41608" spans="55:55" hidden="1" x14ac:dyDescent="0.2">
      <c r="BC41608" s="6"/>
    </row>
    <row r="41609" spans="55:55" hidden="1" x14ac:dyDescent="0.2">
      <c r="BC41609" s="6"/>
    </row>
    <row r="41610" spans="55:55" hidden="1" x14ac:dyDescent="0.2">
      <c r="BC41610" s="6"/>
    </row>
    <row r="41611" spans="55:55" hidden="1" x14ac:dyDescent="0.2">
      <c r="BC41611" s="6"/>
    </row>
    <row r="41612" spans="55:55" hidden="1" x14ac:dyDescent="0.2">
      <c r="BC41612" s="6"/>
    </row>
    <row r="41613" spans="55:55" hidden="1" x14ac:dyDescent="0.2">
      <c r="BC41613" s="6"/>
    </row>
    <row r="41614" spans="55:55" hidden="1" x14ac:dyDescent="0.2">
      <c r="BC41614" s="6"/>
    </row>
    <row r="41615" spans="55:55" hidden="1" x14ac:dyDescent="0.2">
      <c r="BC41615" s="6"/>
    </row>
    <row r="41616" spans="55:55" hidden="1" x14ac:dyDescent="0.2">
      <c r="BC41616" s="6"/>
    </row>
    <row r="41617" spans="55:55" hidden="1" x14ac:dyDescent="0.2">
      <c r="BC41617" s="6"/>
    </row>
    <row r="41618" spans="55:55" hidden="1" x14ac:dyDescent="0.2">
      <c r="BC41618" s="6"/>
    </row>
    <row r="41619" spans="55:55" hidden="1" x14ac:dyDescent="0.2">
      <c r="BC41619" s="6"/>
    </row>
    <row r="41620" spans="55:55" hidden="1" x14ac:dyDescent="0.2">
      <c r="BC41620" s="6"/>
    </row>
    <row r="41621" spans="55:55" hidden="1" x14ac:dyDescent="0.2">
      <c r="BC41621" s="6"/>
    </row>
    <row r="41622" spans="55:55" hidden="1" x14ac:dyDescent="0.2">
      <c r="BC41622" s="6"/>
    </row>
    <row r="41623" spans="55:55" hidden="1" x14ac:dyDescent="0.2">
      <c r="BC41623" s="6"/>
    </row>
    <row r="41624" spans="55:55" hidden="1" x14ac:dyDescent="0.2">
      <c r="BC41624" s="6"/>
    </row>
    <row r="41625" spans="55:55" hidden="1" x14ac:dyDescent="0.2">
      <c r="BC41625" s="6"/>
    </row>
    <row r="41626" spans="55:55" hidden="1" x14ac:dyDescent="0.2">
      <c r="BC41626" s="6"/>
    </row>
    <row r="41627" spans="55:55" hidden="1" x14ac:dyDescent="0.2">
      <c r="BC41627" s="6"/>
    </row>
    <row r="41628" spans="55:55" hidden="1" x14ac:dyDescent="0.2">
      <c r="BC41628" s="6"/>
    </row>
    <row r="41629" spans="55:55" hidden="1" x14ac:dyDescent="0.2">
      <c r="BC41629" s="6"/>
    </row>
    <row r="41630" spans="55:55" hidden="1" x14ac:dyDescent="0.2">
      <c r="BC41630" s="6"/>
    </row>
    <row r="41631" spans="55:55" hidden="1" x14ac:dyDescent="0.2">
      <c r="BC41631" s="6"/>
    </row>
    <row r="41632" spans="55:55" hidden="1" x14ac:dyDescent="0.2">
      <c r="BC41632" s="6"/>
    </row>
    <row r="41633" spans="55:55" hidden="1" x14ac:dyDescent="0.2">
      <c r="BC41633" s="6"/>
    </row>
    <row r="41634" spans="55:55" hidden="1" x14ac:dyDescent="0.2">
      <c r="BC41634" s="6"/>
    </row>
    <row r="41635" spans="55:55" hidden="1" x14ac:dyDescent="0.2">
      <c r="BC41635" s="6"/>
    </row>
    <row r="41636" spans="55:55" hidden="1" x14ac:dyDescent="0.2">
      <c r="BC41636" s="6"/>
    </row>
    <row r="41637" spans="55:55" hidden="1" x14ac:dyDescent="0.2">
      <c r="BC41637" s="6"/>
    </row>
    <row r="41638" spans="55:55" hidden="1" x14ac:dyDescent="0.2">
      <c r="BC41638" s="6"/>
    </row>
    <row r="41639" spans="55:55" hidden="1" x14ac:dyDescent="0.2">
      <c r="BC41639" s="6"/>
    </row>
    <row r="41640" spans="55:55" hidden="1" x14ac:dyDescent="0.2">
      <c r="BC41640" s="6"/>
    </row>
    <row r="41641" spans="55:55" hidden="1" x14ac:dyDescent="0.2">
      <c r="BC41641" s="6"/>
    </row>
    <row r="41642" spans="55:55" hidden="1" x14ac:dyDescent="0.2">
      <c r="BC41642" s="6"/>
    </row>
    <row r="41643" spans="55:55" hidden="1" x14ac:dyDescent="0.2">
      <c r="BC41643" s="6"/>
    </row>
    <row r="41644" spans="55:55" hidden="1" x14ac:dyDescent="0.2">
      <c r="BC41644" s="6"/>
    </row>
    <row r="41645" spans="55:55" hidden="1" x14ac:dyDescent="0.2">
      <c r="BC41645" s="6"/>
    </row>
    <row r="41646" spans="55:55" hidden="1" x14ac:dyDescent="0.2">
      <c r="BC41646" s="6"/>
    </row>
    <row r="41647" spans="55:55" hidden="1" x14ac:dyDescent="0.2">
      <c r="BC41647" s="6"/>
    </row>
    <row r="41648" spans="55:55" hidden="1" x14ac:dyDescent="0.2">
      <c r="BC41648" s="6"/>
    </row>
    <row r="41649" spans="55:55" hidden="1" x14ac:dyDescent="0.2">
      <c r="BC41649" s="6"/>
    </row>
    <row r="41650" spans="55:55" hidden="1" x14ac:dyDescent="0.2">
      <c r="BC41650" s="6"/>
    </row>
    <row r="41651" spans="55:55" hidden="1" x14ac:dyDescent="0.2">
      <c r="BC41651" s="6"/>
    </row>
    <row r="41652" spans="55:55" hidden="1" x14ac:dyDescent="0.2">
      <c r="BC41652" s="6"/>
    </row>
    <row r="41653" spans="55:55" hidden="1" x14ac:dyDescent="0.2">
      <c r="BC41653" s="6"/>
    </row>
    <row r="41654" spans="55:55" hidden="1" x14ac:dyDescent="0.2">
      <c r="BC41654" s="6"/>
    </row>
    <row r="41655" spans="55:55" hidden="1" x14ac:dyDescent="0.2">
      <c r="BC41655" s="6"/>
    </row>
    <row r="41656" spans="55:55" hidden="1" x14ac:dyDescent="0.2">
      <c r="BC41656" s="6"/>
    </row>
    <row r="41657" spans="55:55" hidden="1" x14ac:dyDescent="0.2">
      <c r="BC41657" s="6"/>
    </row>
    <row r="41658" spans="55:55" hidden="1" x14ac:dyDescent="0.2">
      <c r="BC41658" s="6"/>
    </row>
    <row r="41659" spans="55:55" hidden="1" x14ac:dyDescent="0.2">
      <c r="BC41659" s="6"/>
    </row>
    <row r="41660" spans="55:55" hidden="1" x14ac:dyDescent="0.2">
      <c r="BC41660" s="6"/>
    </row>
    <row r="41661" spans="55:55" hidden="1" x14ac:dyDescent="0.2">
      <c r="BC41661" s="6"/>
    </row>
    <row r="41662" spans="55:55" hidden="1" x14ac:dyDescent="0.2">
      <c r="BC41662" s="6"/>
    </row>
    <row r="41663" spans="55:55" hidden="1" x14ac:dyDescent="0.2">
      <c r="BC41663" s="6"/>
    </row>
    <row r="41664" spans="55:55" hidden="1" x14ac:dyDescent="0.2">
      <c r="BC41664" s="6"/>
    </row>
    <row r="41665" spans="55:55" hidden="1" x14ac:dyDescent="0.2">
      <c r="BC41665" s="6"/>
    </row>
    <row r="41666" spans="55:55" hidden="1" x14ac:dyDescent="0.2">
      <c r="BC41666" s="6"/>
    </row>
    <row r="41667" spans="55:55" hidden="1" x14ac:dyDescent="0.2">
      <c r="BC41667" s="6"/>
    </row>
    <row r="41668" spans="55:55" hidden="1" x14ac:dyDescent="0.2">
      <c r="BC41668" s="6"/>
    </row>
    <row r="41669" spans="55:55" hidden="1" x14ac:dyDescent="0.2">
      <c r="BC41669" s="6"/>
    </row>
    <row r="41670" spans="55:55" hidden="1" x14ac:dyDescent="0.2">
      <c r="BC41670" s="6"/>
    </row>
    <row r="41671" spans="55:55" hidden="1" x14ac:dyDescent="0.2">
      <c r="BC41671" s="6"/>
    </row>
    <row r="41672" spans="55:55" hidden="1" x14ac:dyDescent="0.2">
      <c r="BC41672" s="6"/>
    </row>
    <row r="41673" spans="55:55" hidden="1" x14ac:dyDescent="0.2">
      <c r="BC41673" s="6"/>
    </row>
    <row r="41674" spans="55:55" hidden="1" x14ac:dyDescent="0.2">
      <c r="BC41674" s="6"/>
    </row>
    <row r="41675" spans="55:55" hidden="1" x14ac:dyDescent="0.2">
      <c r="BC41675" s="6"/>
    </row>
    <row r="41676" spans="55:55" hidden="1" x14ac:dyDescent="0.2">
      <c r="BC41676" s="6"/>
    </row>
    <row r="41677" spans="55:55" hidden="1" x14ac:dyDescent="0.2">
      <c r="BC41677" s="6"/>
    </row>
    <row r="41678" spans="55:55" hidden="1" x14ac:dyDescent="0.2">
      <c r="BC41678" s="6"/>
    </row>
    <row r="41679" spans="55:55" hidden="1" x14ac:dyDescent="0.2">
      <c r="BC41679" s="6"/>
    </row>
    <row r="41680" spans="55:55" hidden="1" x14ac:dyDescent="0.2">
      <c r="BC41680" s="6"/>
    </row>
    <row r="41681" spans="55:55" hidden="1" x14ac:dyDescent="0.2">
      <c r="BC41681" s="6"/>
    </row>
    <row r="41682" spans="55:55" hidden="1" x14ac:dyDescent="0.2">
      <c r="BC41682" s="6"/>
    </row>
    <row r="41683" spans="55:55" hidden="1" x14ac:dyDescent="0.2">
      <c r="BC41683" s="6"/>
    </row>
    <row r="41684" spans="55:55" hidden="1" x14ac:dyDescent="0.2">
      <c r="BC41684" s="6"/>
    </row>
    <row r="41685" spans="55:55" hidden="1" x14ac:dyDescent="0.2">
      <c r="BC41685" s="6"/>
    </row>
    <row r="41686" spans="55:55" hidden="1" x14ac:dyDescent="0.2">
      <c r="BC41686" s="6"/>
    </row>
    <row r="41687" spans="55:55" hidden="1" x14ac:dyDescent="0.2">
      <c r="BC41687" s="6"/>
    </row>
    <row r="41688" spans="55:55" hidden="1" x14ac:dyDescent="0.2">
      <c r="BC41688" s="6"/>
    </row>
    <row r="41689" spans="55:55" hidden="1" x14ac:dyDescent="0.2">
      <c r="BC41689" s="6"/>
    </row>
    <row r="41690" spans="55:55" hidden="1" x14ac:dyDescent="0.2">
      <c r="BC41690" s="6"/>
    </row>
    <row r="41691" spans="55:55" hidden="1" x14ac:dyDescent="0.2">
      <c r="BC41691" s="6"/>
    </row>
    <row r="41692" spans="55:55" hidden="1" x14ac:dyDescent="0.2">
      <c r="BC41692" s="6"/>
    </row>
    <row r="41693" spans="55:55" hidden="1" x14ac:dyDescent="0.2">
      <c r="BC41693" s="6"/>
    </row>
    <row r="41694" spans="55:55" hidden="1" x14ac:dyDescent="0.2">
      <c r="BC41694" s="6"/>
    </row>
    <row r="41695" spans="55:55" hidden="1" x14ac:dyDescent="0.2">
      <c r="BC41695" s="6"/>
    </row>
    <row r="41696" spans="55:55" hidden="1" x14ac:dyDescent="0.2">
      <c r="BC41696" s="6"/>
    </row>
    <row r="41697" spans="55:55" hidden="1" x14ac:dyDescent="0.2">
      <c r="BC41697" s="6"/>
    </row>
    <row r="41698" spans="55:55" hidden="1" x14ac:dyDescent="0.2">
      <c r="BC41698" s="6"/>
    </row>
    <row r="41699" spans="55:55" hidden="1" x14ac:dyDescent="0.2">
      <c r="BC41699" s="6"/>
    </row>
    <row r="41700" spans="55:55" hidden="1" x14ac:dyDescent="0.2">
      <c r="BC41700" s="6"/>
    </row>
    <row r="41701" spans="55:55" hidden="1" x14ac:dyDescent="0.2">
      <c r="BC41701" s="6"/>
    </row>
    <row r="41702" spans="55:55" hidden="1" x14ac:dyDescent="0.2">
      <c r="BC41702" s="6"/>
    </row>
    <row r="41703" spans="55:55" hidden="1" x14ac:dyDescent="0.2">
      <c r="BC41703" s="6"/>
    </row>
    <row r="41704" spans="55:55" hidden="1" x14ac:dyDescent="0.2">
      <c r="BC41704" s="6"/>
    </row>
    <row r="41705" spans="55:55" hidden="1" x14ac:dyDescent="0.2">
      <c r="BC41705" s="6"/>
    </row>
    <row r="41706" spans="55:55" hidden="1" x14ac:dyDescent="0.2">
      <c r="BC41706" s="6"/>
    </row>
    <row r="41707" spans="55:55" hidden="1" x14ac:dyDescent="0.2">
      <c r="BC41707" s="6"/>
    </row>
    <row r="41708" spans="55:55" hidden="1" x14ac:dyDescent="0.2">
      <c r="BC41708" s="6"/>
    </row>
    <row r="41709" spans="55:55" hidden="1" x14ac:dyDescent="0.2">
      <c r="BC41709" s="6"/>
    </row>
    <row r="41710" spans="55:55" hidden="1" x14ac:dyDescent="0.2">
      <c r="BC41710" s="6"/>
    </row>
    <row r="41711" spans="55:55" hidden="1" x14ac:dyDescent="0.2">
      <c r="BC41711" s="6"/>
    </row>
    <row r="41712" spans="55:55" hidden="1" x14ac:dyDescent="0.2">
      <c r="BC41712" s="6"/>
    </row>
    <row r="41713" spans="55:55" hidden="1" x14ac:dyDescent="0.2">
      <c r="BC41713" s="6"/>
    </row>
    <row r="41714" spans="55:55" hidden="1" x14ac:dyDescent="0.2">
      <c r="BC41714" s="6"/>
    </row>
    <row r="41715" spans="55:55" hidden="1" x14ac:dyDescent="0.2">
      <c r="BC41715" s="6"/>
    </row>
    <row r="41716" spans="55:55" hidden="1" x14ac:dyDescent="0.2">
      <c r="BC41716" s="6"/>
    </row>
    <row r="41717" spans="55:55" hidden="1" x14ac:dyDescent="0.2">
      <c r="BC41717" s="6"/>
    </row>
    <row r="41718" spans="55:55" hidden="1" x14ac:dyDescent="0.2">
      <c r="BC41718" s="6"/>
    </row>
    <row r="41719" spans="55:55" hidden="1" x14ac:dyDescent="0.2">
      <c r="BC41719" s="6"/>
    </row>
    <row r="41720" spans="55:55" hidden="1" x14ac:dyDescent="0.2">
      <c r="BC41720" s="6"/>
    </row>
    <row r="41721" spans="55:55" hidden="1" x14ac:dyDescent="0.2">
      <c r="BC41721" s="6"/>
    </row>
    <row r="41722" spans="55:55" hidden="1" x14ac:dyDescent="0.2">
      <c r="BC41722" s="6"/>
    </row>
    <row r="41723" spans="55:55" hidden="1" x14ac:dyDescent="0.2">
      <c r="BC41723" s="6"/>
    </row>
    <row r="41724" spans="55:55" hidden="1" x14ac:dyDescent="0.2">
      <c r="BC41724" s="6"/>
    </row>
    <row r="41725" spans="55:55" hidden="1" x14ac:dyDescent="0.2">
      <c r="BC41725" s="6"/>
    </row>
    <row r="41726" spans="55:55" hidden="1" x14ac:dyDescent="0.2">
      <c r="BC41726" s="6"/>
    </row>
    <row r="41727" spans="55:55" hidden="1" x14ac:dyDescent="0.2">
      <c r="BC41727" s="6"/>
    </row>
    <row r="41728" spans="55:55" hidden="1" x14ac:dyDescent="0.2">
      <c r="BC41728" s="6"/>
    </row>
    <row r="41729" spans="55:55" hidden="1" x14ac:dyDescent="0.2">
      <c r="BC41729" s="6"/>
    </row>
    <row r="41730" spans="55:55" hidden="1" x14ac:dyDescent="0.2">
      <c r="BC41730" s="6"/>
    </row>
    <row r="41731" spans="55:55" hidden="1" x14ac:dyDescent="0.2">
      <c r="BC41731" s="6"/>
    </row>
    <row r="41732" spans="55:55" hidden="1" x14ac:dyDescent="0.2">
      <c r="BC41732" s="6"/>
    </row>
    <row r="41733" spans="55:55" hidden="1" x14ac:dyDescent="0.2">
      <c r="BC41733" s="6"/>
    </row>
    <row r="41734" spans="55:55" hidden="1" x14ac:dyDescent="0.2">
      <c r="BC41734" s="6"/>
    </row>
    <row r="41735" spans="55:55" hidden="1" x14ac:dyDescent="0.2">
      <c r="BC41735" s="6"/>
    </row>
    <row r="41736" spans="55:55" hidden="1" x14ac:dyDescent="0.2">
      <c r="BC41736" s="6"/>
    </row>
    <row r="41737" spans="55:55" hidden="1" x14ac:dyDescent="0.2">
      <c r="BC41737" s="6"/>
    </row>
    <row r="41738" spans="55:55" hidden="1" x14ac:dyDescent="0.2">
      <c r="BC41738" s="6"/>
    </row>
    <row r="41739" spans="55:55" hidden="1" x14ac:dyDescent="0.2">
      <c r="BC41739" s="6"/>
    </row>
    <row r="41740" spans="55:55" hidden="1" x14ac:dyDescent="0.2">
      <c r="BC41740" s="6"/>
    </row>
    <row r="41741" spans="55:55" hidden="1" x14ac:dyDescent="0.2">
      <c r="BC41741" s="6"/>
    </row>
    <row r="41742" spans="55:55" hidden="1" x14ac:dyDescent="0.2">
      <c r="BC41742" s="6"/>
    </row>
    <row r="41743" spans="55:55" hidden="1" x14ac:dyDescent="0.2">
      <c r="BC41743" s="6"/>
    </row>
    <row r="41744" spans="55:55" hidden="1" x14ac:dyDescent="0.2">
      <c r="BC41744" s="6"/>
    </row>
    <row r="41745" spans="55:55" hidden="1" x14ac:dyDescent="0.2">
      <c r="BC41745" s="6"/>
    </row>
    <row r="41746" spans="55:55" hidden="1" x14ac:dyDescent="0.2">
      <c r="BC41746" s="6"/>
    </row>
    <row r="41747" spans="55:55" hidden="1" x14ac:dyDescent="0.2">
      <c r="BC41747" s="6"/>
    </row>
    <row r="41748" spans="55:55" hidden="1" x14ac:dyDescent="0.2">
      <c r="BC41748" s="6"/>
    </row>
    <row r="41749" spans="55:55" hidden="1" x14ac:dyDescent="0.2">
      <c r="BC41749" s="6"/>
    </row>
    <row r="41750" spans="55:55" hidden="1" x14ac:dyDescent="0.2">
      <c r="BC41750" s="6"/>
    </row>
    <row r="41751" spans="55:55" hidden="1" x14ac:dyDescent="0.2">
      <c r="BC41751" s="6"/>
    </row>
    <row r="41752" spans="55:55" hidden="1" x14ac:dyDescent="0.2">
      <c r="BC41752" s="6"/>
    </row>
    <row r="41753" spans="55:55" hidden="1" x14ac:dyDescent="0.2">
      <c r="BC41753" s="6"/>
    </row>
    <row r="41754" spans="55:55" hidden="1" x14ac:dyDescent="0.2">
      <c r="BC41754" s="6"/>
    </row>
    <row r="41755" spans="55:55" hidden="1" x14ac:dyDescent="0.2">
      <c r="BC41755" s="6"/>
    </row>
    <row r="41756" spans="55:55" hidden="1" x14ac:dyDescent="0.2">
      <c r="BC41756" s="6"/>
    </row>
    <row r="41757" spans="55:55" hidden="1" x14ac:dyDescent="0.2">
      <c r="BC41757" s="6"/>
    </row>
    <row r="41758" spans="55:55" hidden="1" x14ac:dyDescent="0.2">
      <c r="BC41758" s="6"/>
    </row>
    <row r="41759" spans="55:55" hidden="1" x14ac:dyDescent="0.2">
      <c r="BC41759" s="6"/>
    </row>
    <row r="41760" spans="55:55" hidden="1" x14ac:dyDescent="0.2">
      <c r="BC41760" s="6"/>
    </row>
    <row r="41761" spans="55:55" hidden="1" x14ac:dyDescent="0.2">
      <c r="BC41761" s="6"/>
    </row>
    <row r="41762" spans="55:55" hidden="1" x14ac:dyDescent="0.2">
      <c r="BC41762" s="6"/>
    </row>
    <row r="41763" spans="55:55" hidden="1" x14ac:dyDescent="0.2">
      <c r="BC41763" s="6"/>
    </row>
    <row r="41764" spans="55:55" hidden="1" x14ac:dyDescent="0.2">
      <c r="BC41764" s="6"/>
    </row>
    <row r="41765" spans="55:55" hidden="1" x14ac:dyDescent="0.2">
      <c r="BC41765" s="6"/>
    </row>
    <row r="41766" spans="55:55" hidden="1" x14ac:dyDescent="0.2">
      <c r="BC41766" s="6"/>
    </row>
    <row r="41767" spans="55:55" hidden="1" x14ac:dyDescent="0.2">
      <c r="BC41767" s="6"/>
    </row>
    <row r="41768" spans="55:55" hidden="1" x14ac:dyDescent="0.2">
      <c r="BC41768" s="6"/>
    </row>
    <row r="41769" spans="55:55" hidden="1" x14ac:dyDescent="0.2">
      <c r="BC41769" s="6"/>
    </row>
    <row r="41770" spans="55:55" hidden="1" x14ac:dyDescent="0.2">
      <c r="BC41770" s="6"/>
    </row>
    <row r="41771" spans="55:55" hidden="1" x14ac:dyDescent="0.2">
      <c r="BC41771" s="6"/>
    </row>
    <row r="41772" spans="55:55" hidden="1" x14ac:dyDescent="0.2">
      <c r="BC41772" s="6"/>
    </row>
    <row r="41773" spans="55:55" hidden="1" x14ac:dyDescent="0.2">
      <c r="BC41773" s="6"/>
    </row>
    <row r="41774" spans="55:55" hidden="1" x14ac:dyDescent="0.2">
      <c r="BC41774" s="6"/>
    </row>
    <row r="41775" spans="55:55" hidden="1" x14ac:dyDescent="0.2">
      <c r="BC41775" s="6"/>
    </row>
    <row r="41776" spans="55:55" hidden="1" x14ac:dyDescent="0.2">
      <c r="BC41776" s="6"/>
    </row>
    <row r="41777" spans="55:55" hidden="1" x14ac:dyDescent="0.2">
      <c r="BC41777" s="6"/>
    </row>
    <row r="41778" spans="55:55" hidden="1" x14ac:dyDescent="0.2">
      <c r="BC41778" s="6"/>
    </row>
    <row r="41779" spans="55:55" hidden="1" x14ac:dyDescent="0.2">
      <c r="BC41779" s="6"/>
    </row>
    <row r="41780" spans="55:55" hidden="1" x14ac:dyDescent="0.2">
      <c r="BC41780" s="6"/>
    </row>
    <row r="41781" spans="55:55" hidden="1" x14ac:dyDescent="0.2">
      <c r="BC41781" s="6"/>
    </row>
    <row r="41782" spans="55:55" hidden="1" x14ac:dyDescent="0.2">
      <c r="BC41782" s="6"/>
    </row>
    <row r="41783" spans="55:55" hidden="1" x14ac:dyDescent="0.2">
      <c r="BC41783" s="6"/>
    </row>
    <row r="41784" spans="55:55" hidden="1" x14ac:dyDescent="0.2">
      <c r="BC41784" s="6"/>
    </row>
    <row r="41785" spans="55:55" hidden="1" x14ac:dyDescent="0.2">
      <c r="BC41785" s="6"/>
    </row>
    <row r="41786" spans="55:55" hidden="1" x14ac:dyDescent="0.2">
      <c r="BC41786" s="6"/>
    </row>
    <row r="41787" spans="55:55" hidden="1" x14ac:dyDescent="0.2">
      <c r="BC41787" s="6"/>
    </row>
    <row r="41788" spans="55:55" hidden="1" x14ac:dyDescent="0.2">
      <c r="BC41788" s="6"/>
    </row>
    <row r="41789" spans="55:55" hidden="1" x14ac:dyDescent="0.2">
      <c r="BC41789" s="6"/>
    </row>
    <row r="41790" spans="55:55" hidden="1" x14ac:dyDescent="0.2">
      <c r="BC41790" s="6"/>
    </row>
    <row r="41791" spans="55:55" hidden="1" x14ac:dyDescent="0.2">
      <c r="BC41791" s="6"/>
    </row>
    <row r="41792" spans="55:55" hidden="1" x14ac:dyDescent="0.2">
      <c r="BC41792" s="6"/>
    </row>
    <row r="41793" spans="55:55" hidden="1" x14ac:dyDescent="0.2">
      <c r="BC41793" s="6"/>
    </row>
    <row r="41794" spans="55:55" hidden="1" x14ac:dyDescent="0.2">
      <c r="BC41794" s="6"/>
    </row>
    <row r="41795" spans="55:55" hidden="1" x14ac:dyDescent="0.2">
      <c r="BC41795" s="6"/>
    </row>
    <row r="41796" spans="55:55" hidden="1" x14ac:dyDescent="0.2">
      <c r="BC41796" s="6"/>
    </row>
    <row r="41797" spans="55:55" hidden="1" x14ac:dyDescent="0.2">
      <c r="BC41797" s="6"/>
    </row>
    <row r="41798" spans="55:55" hidden="1" x14ac:dyDescent="0.2">
      <c r="BC41798" s="6"/>
    </row>
    <row r="41799" spans="55:55" hidden="1" x14ac:dyDescent="0.2">
      <c r="BC41799" s="6"/>
    </row>
    <row r="41800" spans="55:55" hidden="1" x14ac:dyDescent="0.2">
      <c r="BC41800" s="6"/>
    </row>
    <row r="41801" spans="55:55" hidden="1" x14ac:dyDescent="0.2">
      <c r="BC41801" s="6"/>
    </row>
    <row r="41802" spans="55:55" hidden="1" x14ac:dyDescent="0.2">
      <c r="BC41802" s="6"/>
    </row>
    <row r="41803" spans="55:55" hidden="1" x14ac:dyDescent="0.2">
      <c r="BC41803" s="6"/>
    </row>
    <row r="41804" spans="55:55" hidden="1" x14ac:dyDescent="0.2">
      <c r="BC41804" s="6"/>
    </row>
    <row r="41805" spans="55:55" hidden="1" x14ac:dyDescent="0.2">
      <c r="BC41805" s="6"/>
    </row>
    <row r="41806" spans="55:55" hidden="1" x14ac:dyDescent="0.2">
      <c r="BC41806" s="6"/>
    </row>
    <row r="41807" spans="55:55" hidden="1" x14ac:dyDescent="0.2">
      <c r="BC41807" s="6"/>
    </row>
    <row r="41808" spans="55:55" hidden="1" x14ac:dyDescent="0.2">
      <c r="BC41808" s="6"/>
    </row>
    <row r="41809" spans="55:55" hidden="1" x14ac:dyDescent="0.2">
      <c r="BC41809" s="6"/>
    </row>
    <row r="41810" spans="55:55" hidden="1" x14ac:dyDescent="0.2">
      <c r="BC41810" s="6"/>
    </row>
    <row r="41811" spans="55:55" hidden="1" x14ac:dyDescent="0.2">
      <c r="BC41811" s="6"/>
    </row>
    <row r="41812" spans="55:55" hidden="1" x14ac:dyDescent="0.2">
      <c r="BC41812" s="6"/>
    </row>
    <row r="41813" spans="55:55" hidden="1" x14ac:dyDescent="0.2">
      <c r="BC41813" s="6"/>
    </row>
    <row r="41814" spans="55:55" hidden="1" x14ac:dyDescent="0.2">
      <c r="BC41814" s="6"/>
    </row>
    <row r="41815" spans="55:55" hidden="1" x14ac:dyDescent="0.2">
      <c r="BC41815" s="6"/>
    </row>
    <row r="41816" spans="55:55" hidden="1" x14ac:dyDescent="0.2">
      <c r="BC41816" s="6"/>
    </row>
    <row r="41817" spans="55:55" hidden="1" x14ac:dyDescent="0.2">
      <c r="BC41817" s="6"/>
    </row>
    <row r="41818" spans="55:55" hidden="1" x14ac:dyDescent="0.2">
      <c r="BC41818" s="6"/>
    </row>
    <row r="41819" spans="55:55" hidden="1" x14ac:dyDescent="0.2">
      <c r="BC41819" s="6"/>
    </row>
    <row r="41820" spans="55:55" hidden="1" x14ac:dyDescent="0.2">
      <c r="BC41820" s="6"/>
    </row>
    <row r="41821" spans="55:55" hidden="1" x14ac:dyDescent="0.2">
      <c r="BC41821" s="6"/>
    </row>
    <row r="41822" spans="55:55" hidden="1" x14ac:dyDescent="0.2">
      <c r="BC41822" s="6"/>
    </row>
    <row r="41823" spans="55:55" hidden="1" x14ac:dyDescent="0.2">
      <c r="BC41823" s="6"/>
    </row>
    <row r="41824" spans="55:55" hidden="1" x14ac:dyDescent="0.2">
      <c r="BC41824" s="6"/>
    </row>
    <row r="41825" spans="55:55" hidden="1" x14ac:dyDescent="0.2">
      <c r="BC41825" s="6"/>
    </row>
    <row r="41826" spans="55:55" hidden="1" x14ac:dyDescent="0.2">
      <c r="BC41826" s="6"/>
    </row>
    <row r="41827" spans="55:55" hidden="1" x14ac:dyDescent="0.2">
      <c r="BC41827" s="6"/>
    </row>
    <row r="41828" spans="55:55" hidden="1" x14ac:dyDescent="0.2">
      <c r="BC41828" s="6"/>
    </row>
    <row r="41829" spans="55:55" hidden="1" x14ac:dyDescent="0.2">
      <c r="BC41829" s="6"/>
    </row>
    <row r="41830" spans="55:55" hidden="1" x14ac:dyDescent="0.2">
      <c r="BC41830" s="6"/>
    </row>
    <row r="41831" spans="55:55" hidden="1" x14ac:dyDescent="0.2">
      <c r="BC41831" s="6"/>
    </row>
    <row r="41832" spans="55:55" hidden="1" x14ac:dyDescent="0.2">
      <c r="BC41832" s="6"/>
    </row>
    <row r="41833" spans="55:55" hidden="1" x14ac:dyDescent="0.2">
      <c r="BC41833" s="6"/>
    </row>
    <row r="41834" spans="55:55" hidden="1" x14ac:dyDescent="0.2">
      <c r="BC41834" s="6"/>
    </row>
    <row r="41835" spans="55:55" hidden="1" x14ac:dyDescent="0.2">
      <c r="BC41835" s="6"/>
    </row>
    <row r="41836" spans="55:55" hidden="1" x14ac:dyDescent="0.2">
      <c r="BC41836" s="6"/>
    </row>
    <row r="41837" spans="55:55" hidden="1" x14ac:dyDescent="0.2">
      <c r="BC41837" s="6"/>
    </row>
    <row r="41838" spans="55:55" hidden="1" x14ac:dyDescent="0.2">
      <c r="BC41838" s="6"/>
    </row>
    <row r="41839" spans="55:55" hidden="1" x14ac:dyDescent="0.2">
      <c r="BC41839" s="6"/>
    </row>
    <row r="41840" spans="55:55" hidden="1" x14ac:dyDescent="0.2">
      <c r="BC41840" s="6"/>
    </row>
    <row r="41841" spans="55:55" hidden="1" x14ac:dyDescent="0.2">
      <c r="BC41841" s="6"/>
    </row>
    <row r="41842" spans="55:55" hidden="1" x14ac:dyDescent="0.2">
      <c r="BC41842" s="6"/>
    </row>
    <row r="41843" spans="55:55" hidden="1" x14ac:dyDescent="0.2">
      <c r="BC41843" s="6"/>
    </row>
    <row r="41844" spans="55:55" hidden="1" x14ac:dyDescent="0.2">
      <c r="BC41844" s="6"/>
    </row>
    <row r="41845" spans="55:55" hidden="1" x14ac:dyDescent="0.2">
      <c r="BC41845" s="6"/>
    </row>
    <row r="41846" spans="55:55" hidden="1" x14ac:dyDescent="0.2">
      <c r="BC41846" s="6"/>
    </row>
    <row r="41847" spans="55:55" hidden="1" x14ac:dyDescent="0.2">
      <c r="BC41847" s="6"/>
    </row>
    <row r="41848" spans="55:55" hidden="1" x14ac:dyDescent="0.2">
      <c r="BC41848" s="6"/>
    </row>
    <row r="41849" spans="55:55" hidden="1" x14ac:dyDescent="0.2">
      <c r="BC41849" s="6"/>
    </row>
    <row r="41850" spans="55:55" hidden="1" x14ac:dyDescent="0.2">
      <c r="BC41850" s="6"/>
    </row>
    <row r="41851" spans="55:55" hidden="1" x14ac:dyDescent="0.2">
      <c r="BC41851" s="6"/>
    </row>
    <row r="41852" spans="55:55" hidden="1" x14ac:dyDescent="0.2">
      <c r="BC41852" s="6"/>
    </row>
    <row r="41853" spans="55:55" hidden="1" x14ac:dyDescent="0.2">
      <c r="BC41853" s="6"/>
    </row>
    <row r="41854" spans="55:55" hidden="1" x14ac:dyDescent="0.2">
      <c r="BC41854" s="6"/>
    </row>
    <row r="41855" spans="55:55" hidden="1" x14ac:dyDescent="0.2">
      <c r="BC41855" s="6"/>
    </row>
    <row r="41856" spans="55:55" hidden="1" x14ac:dyDescent="0.2">
      <c r="BC41856" s="6"/>
    </row>
    <row r="41857" spans="55:55" hidden="1" x14ac:dyDescent="0.2">
      <c r="BC41857" s="6"/>
    </row>
    <row r="41858" spans="55:55" hidden="1" x14ac:dyDescent="0.2">
      <c r="BC41858" s="6"/>
    </row>
    <row r="41859" spans="55:55" hidden="1" x14ac:dyDescent="0.2">
      <c r="BC41859" s="6"/>
    </row>
    <row r="41860" spans="55:55" hidden="1" x14ac:dyDescent="0.2">
      <c r="BC41860" s="6"/>
    </row>
    <row r="41861" spans="55:55" hidden="1" x14ac:dyDescent="0.2">
      <c r="BC41861" s="6"/>
    </row>
    <row r="41862" spans="55:55" hidden="1" x14ac:dyDescent="0.2">
      <c r="BC41862" s="6"/>
    </row>
    <row r="41863" spans="55:55" hidden="1" x14ac:dyDescent="0.2">
      <c r="BC41863" s="6"/>
    </row>
    <row r="41864" spans="55:55" hidden="1" x14ac:dyDescent="0.2">
      <c r="BC41864" s="6"/>
    </row>
    <row r="41865" spans="55:55" hidden="1" x14ac:dyDescent="0.2">
      <c r="BC41865" s="6"/>
    </row>
    <row r="41866" spans="55:55" hidden="1" x14ac:dyDescent="0.2">
      <c r="BC41866" s="6"/>
    </row>
    <row r="41867" spans="55:55" hidden="1" x14ac:dyDescent="0.2">
      <c r="BC41867" s="6"/>
    </row>
    <row r="41868" spans="55:55" hidden="1" x14ac:dyDescent="0.2">
      <c r="BC41868" s="6"/>
    </row>
    <row r="41869" spans="55:55" hidden="1" x14ac:dyDescent="0.2">
      <c r="BC41869" s="6"/>
    </row>
    <row r="41870" spans="55:55" hidden="1" x14ac:dyDescent="0.2">
      <c r="BC41870" s="6"/>
    </row>
    <row r="41871" spans="55:55" hidden="1" x14ac:dyDescent="0.2">
      <c r="BC41871" s="6"/>
    </row>
    <row r="41872" spans="55:55" hidden="1" x14ac:dyDescent="0.2">
      <c r="BC41872" s="6"/>
    </row>
    <row r="41873" spans="55:55" hidden="1" x14ac:dyDescent="0.2">
      <c r="BC41873" s="6"/>
    </row>
    <row r="41874" spans="55:55" hidden="1" x14ac:dyDescent="0.2">
      <c r="BC41874" s="6"/>
    </row>
    <row r="41875" spans="55:55" hidden="1" x14ac:dyDescent="0.2">
      <c r="BC41875" s="6"/>
    </row>
    <row r="41876" spans="55:55" hidden="1" x14ac:dyDescent="0.2">
      <c r="BC41876" s="6"/>
    </row>
    <row r="41877" spans="55:55" hidden="1" x14ac:dyDescent="0.2">
      <c r="BC41877" s="6"/>
    </row>
    <row r="41878" spans="55:55" hidden="1" x14ac:dyDescent="0.2">
      <c r="BC41878" s="6"/>
    </row>
    <row r="41879" spans="55:55" hidden="1" x14ac:dyDescent="0.2">
      <c r="BC41879" s="6"/>
    </row>
    <row r="41880" spans="55:55" hidden="1" x14ac:dyDescent="0.2">
      <c r="BC41880" s="6"/>
    </row>
    <row r="41881" spans="55:55" hidden="1" x14ac:dyDescent="0.2">
      <c r="BC41881" s="6"/>
    </row>
    <row r="41882" spans="55:55" hidden="1" x14ac:dyDescent="0.2">
      <c r="BC41882" s="6"/>
    </row>
    <row r="41883" spans="55:55" hidden="1" x14ac:dyDescent="0.2">
      <c r="BC41883" s="6"/>
    </row>
    <row r="41884" spans="55:55" hidden="1" x14ac:dyDescent="0.2">
      <c r="BC41884" s="6"/>
    </row>
    <row r="41885" spans="55:55" hidden="1" x14ac:dyDescent="0.2">
      <c r="BC41885" s="6"/>
    </row>
    <row r="41886" spans="55:55" hidden="1" x14ac:dyDescent="0.2">
      <c r="BC41886" s="6"/>
    </row>
    <row r="41887" spans="55:55" hidden="1" x14ac:dyDescent="0.2">
      <c r="BC41887" s="6"/>
    </row>
    <row r="41888" spans="55:55" hidden="1" x14ac:dyDescent="0.2">
      <c r="BC41888" s="6"/>
    </row>
    <row r="41889" spans="55:55" hidden="1" x14ac:dyDescent="0.2">
      <c r="BC41889" s="6"/>
    </row>
    <row r="41890" spans="55:55" hidden="1" x14ac:dyDescent="0.2">
      <c r="BC41890" s="6"/>
    </row>
    <row r="41891" spans="55:55" hidden="1" x14ac:dyDescent="0.2">
      <c r="BC41891" s="6"/>
    </row>
    <row r="41892" spans="55:55" hidden="1" x14ac:dyDescent="0.2">
      <c r="BC41892" s="6"/>
    </row>
    <row r="41893" spans="55:55" hidden="1" x14ac:dyDescent="0.2">
      <c r="BC41893" s="6"/>
    </row>
    <row r="41894" spans="55:55" hidden="1" x14ac:dyDescent="0.2">
      <c r="BC41894" s="6"/>
    </row>
    <row r="41895" spans="55:55" hidden="1" x14ac:dyDescent="0.2">
      <c r="BC41895" s="6"/>
    </row>
    <row r="41896" spans="55:55" hidden="1" x14ac:dyDescent="0.2">
      <c r="BC41896" s="6"/>
    </row>
    <row r="41897" spans="55:55" hidden="1" x14ac:dyDescent="0.2">
      <c r="BC41897" s="6"/>
    </row>
    <row r="41898" spans="55:55" hidden="1" x14ac:dyDescent="0.2">
      <c r="BC41898" s="6"/>
    </row>
    <row r="41899" spans="55:55" hidden="1" x14ac:dyDescent="0.2">
      <c r="BC41899" s="6"/>
    </row>
    <row r="41900" spans="55:55" hidden="1" x14ac:dyDescent="0.2">
      <c r="BC41900" s="6"/>
    </row>
    <row r="41901" spans="55:55" hidden="1" x14ac:dyDescent="0.2">
      <c r="BC41901" s="6"/>
    </row>
    <row r="41902" spans="55:55" hidden="1" x14ac:dyDescent="0.2">
      <c r="BC41902" s="6"/>
    </row>
    <row r="41903" spans="55:55" hidden="1" x14ac:dyDescent="0.2">
      <c r="BC41903" s="6"/>
    </row>
    <row r="41904" spans="55:55" hidden="1" x14ac:dyDescent="0.2">
      <c r="BC41904" s="6"/>
    </row>
    <row r="41905" spans="55:55" hidden="1" x14ac:dyDescent="0.2">
      <c r="BC41905" s="6"/>
    </row>
    <row r="41906" spans="55:55" hidden="1" x14ac:dyDescent="0.2">
      <c r="BC41906" s="6"/>
    </row>
    <row r="41907" spans="55:55" hidden="1" x14ac:dyDescent="0.2">
      <c r="BC41907" s="6"/>
    </row>
    <row r="41908" spans="55:55" hidden="1" x14ac:dyDescent="0.2">
      <c r="BC41908" s="6"/>
    </row>
    <row r="41909" spans="55:55" hidden="1" x14ac:dyDescent="0.2">
      <c r="BC41909" s="6"/>
    </row>
    <row r="41910" spans="55:55" hidden="1" x14ac:dyDescent="0.2">
      <c r="BC41910" s="6"/>
    </row>
    <row r="41911" spans="55:55" hidden="1" x14ac:dyDescent="0.2">
      <c r="BC41911" s="6"/>
    </row>
    <row r="41912" spans="55:55" hidden="1" x14ac:dyDescent="0.2">
      <c r="BC41912" s="6"/>
    </row>
    <row r="41913" spans="55:55" hidden="1" x14ac:dyDescent="0.2">
      <c r="BC41913" s="6"/>
    </row>
    <row r="41914" spans="55:55" hidden="1" x14ac:dyDescent="0.2">
      <c r="BC41914" s="6"/>
    </row>
    <row r="41915" spans="55:55" hidden="1" x14ac:dyDescent="0.2">
      <c r="BC41915" s="6"/>
    </row>
    <row r="41916" spans="55:55" hidden="1" x14ac:dyDescent="0.2">
      <c r="BC41916" s="6"/>
    </row>
    <row r="41917" spans="55:55" hidden="1" x14ac:dyDescent="0.2">
      <c r="BC41917" s="6"/>
    </row>
    <row r="41918" spans="55:55" hidden="1" x14ac:dyDescent="0.2">
      <c r="BC41918" s="6"/>
    </row>
    <row r="41919" spans="55:55" hidden="1" x14ac:dyDescent="0.2">
      <c r="BC41919" s="6"/>
    </row>
    <row r="41920" spans="55:55" hidden="1" x14ac:dyDescent="0.2">
      <c r="BC41920" s="6"/>
    </row>
    <row r="41921" spans="55:55" hidden="1" x14ac:dyDescent="0.2">
      <c r="BC41921" s="6"/>
    </row>
    <row r="41922" spans="55:55" hidden="1" x14ac:dyDescent="0.2">
      <c r="BC41922" s="6"/>
    </row>
    <row r="41923" spans="55:55" hidden="1" x14ac:dyDescent="0.2">
      <c r="BC41923" s="6"/>
    </row>
    <row r="41924" spans="55:55" hidden="1" x14ac:dyDescent="0.2">
      <c r="BC41924" s="6"/>
    </row>
    <row r="41925" spans="55:55" hidden="1" x14ac:dyDescent="0.2">
      <c r="BC41925" s="6"/>
    </row>
    <row r="41926" spans="55:55" hidden="1" x14ac:dyDescent="0.2">
      <c r="BC41926" s="6"/>
    </row>
    <row r="41927" spans="55:55" hidden="1" x14ac:dyDescent="0.2">
      <c r="BC41927" s="6"/>
    </row>
    <row r="41928" spans="55:55" hidden="1" x14ac:dyDescent="0.2">
      <c r="BC41928" s="6"/>
    </row>
    <row r="41929" spans="55:55" hidden="1" x14ac:dyDescent="0.2">
      <c r="BC41929" s="6"/>
    </row>
    <row r="41930" spans="55:55" hidden="1" x14ac:dyDescent="0.2">
      <c r="BC41930" s="6"/>
    </row>
    <row r="41931" spans="55:55" hidden="1" x14ac:dyDescent="0.2">
      <c r="BC41931" s="6"/>
    </row>
    <row r="41932" spans="55:55" hidden="1" x14ac:dyDescent="0.2">
      <c r="BC41932" s="6"/>
    </row>
    <row r="41933" spans="55:55" hidden="1" x14ac:dyDescent="0.2">
      <c r="BC41933" s="6"/>
    </row>
    <row r="41934" spans="55:55" hidden="1" x14ac:dyDescent="0.2">
      <c r="BC41934" s="6"/>
    </row>
    <row r="41935" spans="55:55" hidden="1" x14ac:dyDescent="0.2">
      <c r="BC41935" s="6"/>
    </row>
    <row r="41936" spans="55:55" hidden="1" x14ac:dyDescent="0.2">
      <c r="BC41936" s="6"/>
    </row>
    <row r="41937" spans="55:55" hidden="1" x14ac:dyDescent="0.2">
      <c r="BC41937" s="6"/>
    </row>
    <row r="41938" spans="55:55" hidden="1" x14ac:dyDescent="0.2">
      <c r="BC41938" s="6"/>
    </row>
    <row r="41939" spans="55:55" hidden="1" x14ac:dyDescent="0.2">
      <c r="BC41939" s="6"/>
    </row>
    <row r="41940" spans="55:55" hidden="1" x14ac:dyDescent="0.2">
      <c r="BC41940" s="6"/>
    </row>
    <row r="41941" spans="55:55" hidden="1" x14ac:dyDescent="0.2">
      <c r="BC41941" s="6"/>
    </row>
    <row r="41942" spans="55:55" hidden="1" x14ac:dyDescent="0.2">
      <c r="BC41942" s="6"/>
    </row>
    <row r="41943" spans="55:55" hidden="1" x14ac:dyDescent="0.2">
      <c r="BC41943" s="6"/>
    </row>
    <row r="41944" spans="55:55" hidden="1" x14ac:dyDescent="0.2">
      <c r="BC41944" s="6"/>
    </row>
    <row r="41945" spans="55:55" hidden="1" x14ac:dyDescent="0.2">
      <c r="BC41945" s="6"/>
    </row>
    <row r="41946" spans="55:55" hidden="1" x14ac:dyDescent="0.2">
      <c r="BC41946" s="6"/>
    </row>
    <row r="41947" spans="55:55" hidden="1" x14ac:dyDescent="0.2">
      <c r="BC41947" s="6"/>
    </row>
    <row r="41948" spans="55:55" hidden="1" x14ac:dyDescent="0.2">
      <c r="BC41948" s="6"/>
    </row>
    <row r="41949" spans="55:55" hidden="1" x14ac:dyDescent="0.2">
      <c r="BC41949" s="6"/>
    </row>
    <row r="41950" spans="55:55" hidden="1" x14ac:dyDescent="0.2">
      <c r="BC41950" s="6"/>
    </row>
    <row r="41951" spans="55:55" hidden="1" x14ac:dyDescent="0.2">
      <c r="BC41951" s="6"/>
    </row>
    <row r="41952" spans="55:55" hidden="1" x14ac:dyDescent="0.2">
      <c r="BC41952" s="6"/>
    </row>
    <row r="41953" spans="55:55" hidden="1" x14ac:dyDescent="0.2">
      <c r="BC41953" s="6"/>
    </row>
    <row r="41954" spans="55:55" hidden="1" x14ac:dyDescent="0.2">
      <c r="BC41954" s="6"/>
    </row>
    <row r="41955" spans="55:55" hidden="1" x14ac:dyDescent="0.2">
      <c r="BC41955" s="6"/>
    </row>
    <row r="41956" spans="55:55" hidden="1" x14ac:dyDescent="0.2">
      <c r="BC41956" s="6"/>
    </row>
    <row r="41957" spans="55:55" hidden="1" x14ac:dyDescent="0.2">
      <c r="BC41957" s="6"/>
    </row>
    <row r="41958" spans="55:55" hidden="1" x14ac:dyDescent="0.2">
      <c r="BC41958" s="6"/>
    </row>
    <row r="41959" spans="55:55" hidden="1" x14ac:dyDescent="0.2">
      <c r="BC41959" s="6"/>
    </row>
    <row r="41960" spans="55:55" hidden="1" x14ac:dyDescent="0.2">
      <c r="BC41960" s="6"/>
    </row>
    <row r="41961" spans="55:55" hidden="1" x14ac:dyDescent="0.2">
      <c r="BC41961" s="6"/>
    </row>
    <row r="41962" spans="55:55" hidden="1" x14ac:dyDescent="0.2">
      <c r="BC41962" s="6"/>
    </row>
    <row r="41963" spans="55:55" hidden="1" x14ac:dyDescent="0.2">
      <c r="BC41963" s="6"/>
    </row>
    <row r="41964" spans="55:55" hidden="1" x14ac:dyDescent="0.2">
      <c r="BC41964" s="6"/>
    </row>
    <row r="41965" spans="55:55" hidden="1" x14ac:dyDescent="0.2">
      <c r="BC41965" s="6"/>
    </row>
    <row r="41966" spans="55:55" hidden="1" x14ac:dyDescent="0.2">
      <c r="BC41966" s="6"/>
    </row>
    <row r="41967" spans="55:55" hidden="1" x14ac:dyDescent="0.2">
      <c r="BC41967" s="6"/>
    </row>
    <row r="41968" spans="55:55" hidden="1" x14ac:dyDescent="0.2">
      <c r="BC41968" s="6"/>
    </row>
    <row r="41969" spans="55:55" hidden="1" x14ac:dyDescent="0.2">
      <c r="BC41969" s="6"/>
    </row>
    <row r="41970" spans="55:55" hidden="1" x14ac:dyDescent="0.2">
      <c r="BC41970" s="6"/>
    </row>
    <row r="41971" spans="55:55" hidden="1" x14ac:dyDescent="0.2">
      <c r="BC41971" s="6"/>
    </row>
    <row r="41972" spans="55:55" hidden="1" x14ac:dyDescent="0.2">
      <c r="BC41972" s="6"/>
    </row>
    <row r="41973" spans="55:55" hidden="1" x14ac:dyDescent="0.2">
      <c r="BC41973" s="6"/>
    </row>
    <row r="41974" spans="55:55" hidden="1" x14ac:dyDescent="0.2">
      <c r="BC41974" s="6"/>
    </row>
    <row r="41975" spans="55:55" hidden="1" x14ac:dyDescent="0.2">
      <c r="BC41975" s="6"/>
    </row>
    <row r="41976" spans="55:55" hidden="1" x14ac:dyDescent="0.2">
      <c r="BC41976" s="6"/>
    </row>
    <row r="41977" spans="55:55" hidden="1" x14ac:dyDescent="0.2">
      <c r="BC41977" s="6"/>
    </row>
    <row r="41978" spans="55:55" hidden="1" x14ac:dyDescent="0.2">
      <c r="BC41978" s="6"/>
    </row>
    <row r="41979" spans="55:55" hidden="1" x14ac:dyDescent="0.2">
      <c r="BC41979" s="6"/>
    </row>
    <row r="41980" spans="55:55" hidden="1" x14ac:dyDescent="0.2">
      <c r="BC41980" s="6"/>
    </row>
    <row r="41981" spans="55:55" hidden="1" x14ac:dyDescent="0.2">
      <c r="BC41981" s="6"/>
    </row>
    <row r="41982" spans="55:55" hidden="1" x14ac:dyDescent="0.2">
      <c r="BC41982" s="6"/>
    </row>
    <row r="41983" spans="55:55" hidden="1" x14ac:dyDescent="0.2">
      <c r="BC41983" s="6"/>
    </row>
    <row r="41984" spans="55:55" hidden="1" x14ac:dyDescent="0.2">
      <c r="BC41984" s="6"/>
    </row>
    <row r="41985" spans="55:55" hidden="1" x14ac:dyDescent="0.2">
      <c r="BC41985" s="6"/>
    </row>
    <row r="41986" spans="55:55" hidden="1" x14ac:dyDescent="0.2">
      <c r="BC41986" s="6"/>
    </row>
    <row r="41987" spans="55:55" hidden="1" x14ac:dyDescent="0.2">
      <c r="BC41987" s="6"/>
    </row>
    <row r="41988" spans="55:55" hidden="1" x14ac:dyDescent="0.2">
      <c r="BC41988" s="6"/>
    </row>
    <row r="41989" spans="55:55" hidden="1" x14ac:dyDescent="0.2">
      <c r="BC41989" s="6"/>
    </row>
    <row r="41990" spans="55:55" hidden="1" x14ac:dyDescent="0.2">
      <c r="BC41990" s="6"/>
    </row>
    <row r="41991" spans="55:55" hidden="1" x14ac:dyDescent="0.2">
      <c r="BC41991" s="6"/>
    </row>
    <row r="41992" spans="55:55" hidden="1" x14ac:dyDescent="0.2">
      <c r="BC41992" s="6"/>
    </row>
    <row r="41993" spans="55:55" hidden="1" x14ac:dyDescent="0.2">
      <c r="BC41993" s="6"/>
    </row>
    <row r="41994" spans="55:55" hidden="1" x14ac:dyDescent="0.2">
      <c r="BC41994" s="6"/>
    </row>
    <row r="41995" spans="55:55" hidden="1" x14ac:dyDescent="0.2">
      <c r="BC41995" s="6"/>
    </row>
    <row r="41996" spans="55:55" hidden="1" x14ac:dyDescent="0.2">
      <c r="BC41996" s="6"/>
    </row>
    <row r="41997" spans="55:55" hidden="1" x14ac:dyDescent="0.2">
      <c r="BC41997" s="6"/>
    </row>
    <row r="41998" spans="55:55" hidden="1" x14ac:dyDescent="0.2">
      <c r="BC41998" s="6"/>
    </row>
    <row r="41999" spans="55:55" hidden="1" x14ac:dyDescent="0.2">
      <c r="BC41999" s="6"/>
    </row>
    <row r="42000" spans="55:55" hidden="1" x14ac:dyDescent="0.2">
      <c r="BC42000" s="6"/>
    </row>
    <row r="42001" spans="55:55" hidden="1" x14ac:dyDescent="0.2">
      <c r="BC42001" s="6"/>
    </row>
    <row r="42002" spans="55:55" hidden="1" x14ac:dyDescent="0.2">
      <c r="BC42002" s="6"/>
    </row>
    <row r="42003" spans="55:55" hidden="1" x14ac:dyDescent="0.2">
      <c r="BC42003" s="6"/>
    </row>
    <row r="42004" spans="55:55" hidden="1" x14ac:dyDescent="0.2">
      <c r="BC42004" s="6"/>
    </row>
    <row r="42005" spans="55:55" hidden="1" x14ac:dyDescent="0.2">
      <c r="BC42005" s="6"/>
    </row>
    <row r="42006" spans="55:55" hidden="1" x14ac:dyDescent="0.2">
      <c r="BC42006" s="6"/>
    </row>
    <row r="42007" spans="55:55" hidden="1" x14ac:dyDescent="0.2">
      <c r="BC42007" s="6"/>
    </row>
    <row r="42008" spans="55:55" hidden="1" x14ac:dyDescent="0.2">
      <c r="BC42008" s="6"/>
    </row>
    <row r="42009" spans="55:55" hidden="1" x14ac:dyDescent="0.2">
      <c r="BC42009" s="6"/>
    </row>
    <row r="42010" spans="55:55" hidden="1" x14ac:dyDescent="0.2">
      <c r="BC42010" s="6"/>
    </row>
    <row r="42011" spans="55:55" hidden="1" x14ac:dyDescent="0.2">
      <c r="BC42011" s="6"/>
    </row>
    <row r="42012" spans="55:55" hidden="1" x14ac:dyDescent="0.2">
      <c r="BC42012" s="6"/>
    </row>
    <row r="42013" spans="55:55" hidden="1" x14ac:dyDescent="0.2">
      <c r="BC42013" s="6"/>
    </row>
    <row r="42014" spans="55:55" hidden="1" x14ac:dyDescent="0.2">
      <c r="BC42014" s="6"/>
    </row>
    <row r="42015" spans="55:55" hidden="1" x14ac:dyDescent="0.2">
      <c r="BC42015" s="6"/>
    </row>
    <row r="42016" spans="55:55" hidden="1" x14ac:dyDescent="0.2">
      <c r="BC42016" s="6"/>
    </row>
    <row r="42017" spans="55:55" hidden="1" x14ac:dyDescent="0.2">
      <c r="BC42017" s="6"/>
    </row>
    <row r="42018" spans="55:55" hidden="1" x14ac:dyDescent="0.2">
      <c r="BC42018" s="6"/>
    </row>
    <row r="42019" spans="55:55" hidden="1" x14ac:dyDescent="0.2">
      <c r="BC42019" s="6"/>
    </row>
    <row r="42020" spans="55:55" hidden="1" x14ac:dyDescent="0.2">
      <c r="BC42020" s="6"/>
    </row>
    <row r="42021" spans="55:55" hidden="1" x14ac:dyDescent="0.2">
      <c r="BC42021" s="6"/>
    </row>
    <row r="42022" spans="55:55" hidden="1" x14ac:dyDescent="0.2">
      <c r="BC42022" s="6"/>
    </row>
    <row r="42023" spans="55:55" hidden="1" x14ac:dyDescent="0.2">
      <c r="BC42023" s="6"/>
    </row>
    <row r="42024" spans="55:55" hidden="1" x14ac:dyDescent="0.2">
      <c r="BC42024" s="6"/>
    </row>
    <row r="42025" spans="55:55" hidden="1" x14ac:dyDescent="0.2">
      <c r="BC42025" s="6"/>
    </row>
    <row r="42026" spans="55:55" hidden="1" x14ac:dyDescent="0.2">
      <c r="BC42026" s="6"/>
    </row>
    <row r="42027" spans="55:55" hidden="1" x14ac:dyDescent="0.2">
      <c r="BC42027" s="6"/>
    </row>
    <row r="42028" spans="55:55" hidden="1" x14ac:dyDescent="0.2">
      <c r="BC42028" s="6"/>
    </row>
    <row r="42029" spans="55:55" hidden="1" x14ac:dyDescent="0.2">
      <c r="BC42029" s="6"/>
    </row>
    <row r="42030" spans="55:55" hidden="1" x14ac:dyDescent="0.2">
      <c r="BC42030" s="6"/>
    </row>
    <row r="42031" spans="55:55" hidden="1" x14ac:dyDescent="0.2">
      <c r="BC42031" s="6"/>
    </row>
    <row r="42032" spans="55:55" hidden="1" x14ac:dyDescent="0.2">
      <c r="BC42032" s="6"/>
    </row>
    <row r="42033" spans="55:55" hidden="1" x14ac:dyDescent="0.2">
      <c r="BC42033" s="6"/>
    </row>
    <row r="42034" spans="55:55" hidden="1" x14ac:dyDescent="0.2">
      <c r="BC42034" s="6"/>
    </row>
    <row r="42035" spans="55:55" hidden="1" x14ac:dyDescent="0.2">
      <c r="BC42035" s="6"/>
    </row>
    <row r="42036" spans="55:55" hidden="1" x14ac:dyDescent="0.2">
      <c r="BC42036" s="6"/>
    </row>
    <row r="42037" spans="55:55" hidden="1" x14ac:dyDescent="0.2">
      <c r="BC42037" s="6"/>
    </row>
    <row r="42038" spans="55:55" hidden="1" x14ac:dyDescent="0.2">
      <c r="BC42038" s="6"/>
    </row>
    <row r="42039" spans="55:55" hidden="1" x14ac:dyDescent="0.2">
      <c r="BC42039" s="6"/>
    </row>
    <row r="42040" spans="55:55" hidden="1" x14ac:dyDescent="0.2">
      <c r="BC42040" s="6"/>
    </row>
    <row r="42041" spans="55:55" hidden="1" x14ac:dyDescent="0.2">
      <c r="BC42041" s="6"/>
    </row>
    <row r="42042" spans="55:55" hidden="1" x14ac:dyDescent="0.2">
      <c r="BC42042" s="6"/>
    </row>
    <row r="42043" spans="55:55" hidden="1" x14ac:dyDescent="0.2">
      <c r="BC42043" s="6"/>
    </row>
    <row r="42044" spans="55:55" hidden="1" x14ac:dyDescent="0.2">
      <c r="BC42044" s="6"/>
    </row>
    <row r="42045" spans="55:55" hidden="1" x14ac:dyDescent="0.2">
      <c r="BC42045" s="6"/>
    </row>
    <row r="42046" spans="55:55" hidden="1" x14ac:dyDescent="0.2">
      <c r="BC42046" s="6"/>
    </row>
    <row r="42047" spans="55:55" hidden="1" x14ac:dyDescent="0.2">
      <c r="BC42047" s="6"/>
    </row>
    <row r="42048" spans="55:55" hidden="1" x14ac:dyDescent="0.2">
      <c r="BC42048" s="6"/>
    </row>
    <row r="42049" spans="55:55" hidden="1" x14ac:dyDescent="0.2">
      <c r="BC42049" s="6"/>
    </row>
    <row r="42050" spans="55:55" hidden="1" x14ac:dyDescent="0.2">
      <c r="BC42050" s="6"/>
    </row>
    <row r="42051" spans="55:55" hidden="1" x14ac:dyDescent="0.2">
      <c r="BC42051" s="6"/>
    </row>
    <row r="42052" spans="55:55" hidden="1" x14ac:dyDescent="0.2">
      <c r="BC42052" s="6"/>
    </row>
    <row r="42053" spans="55:55" hidden="1" x14ac:dyDescent="0.2">
      <c r="BC42053" s="6"/>
    </row>
    <row r="42054" spans="55:55" hidden="1" x14ac:dyDescent="0.2">
      <c r="BC42054" s="6"/>
    </row>
    <row r="42055" spans="55:55" hidden="1" x14ac:dyDescent="0.2">
      <c r="BC42055" s="6"/>
    </row>
    <row r="42056" spans="55:55" hidden="1" x14ac:dyDescent="0.2">
      <c r="BC42056" s="6"/>
    </row>
    <row r="42057" spans="55:55" hidden="1" x14ac:dyDescent="0.2">
      <c r="BC42057" s="6"/>
    </row>
    <row r="42058" spans="55:55" hidden="1" x14ac:dyDescent="0.2">
      <c r="BC42058" s="6"/>
    </row>
    <row r="42059" spans="55:55" hidden="1" x14ac:dyDescent="0.2">
      <c r="BC42059" s="6"/>
    </row>
    <row r="42060" spans="55:55" hidden="1" x14ac:dyDescent="0.2">
      <c r="BC42060" s="6"/>
    </row>
    <row r="42061" spans="55:55" hidden="1" x14ac:dyDescent="0.2">
      <c r="BC42061" s="6"/>
    </row>
    <row r="42062" spans="55:55" hidden="1" x14ac:dyDescent="0.2">
      <c r="BC42062" s="6"/>
    </row>
    <row r="42063" spans="55:55" hidden="1" x14ac:dyDescent="0.2">
      <c r="BC42063" s="6"/>
    </row>
    <row r="42064" spans="55:55" hidden="1" x14ac:dyDescent="0.2">
      <c r="BC42064" s="6"/>
    </row>
    <row r="42065" spans="55:55" hidden="1" x14ac:dyDescent="0.2">
      <c r="BC42065" s="6"/>
    </row>
    <row r="42066" spans="55:55" hidden="1" x14ac:dyDescent="0.2">
      <c r="BC42066" s="6"/>
    </row>
    <row r="42067" spans="55:55" hidden="1" x14ac:dyDescent="0.2">
      <c r="BC42067" s="6"/>
    </row>
    <row r="42068" spans="55:55" hidden="1" x14ac:dyDescent="0.2">
      <c r="BC42068" s="6"/>
    </row>
    <row r="42069" spans="55:55" hidden="1" x14ac:dyDescent="0.2">
      <c r="BC42069" s="6"/>
    </row>
    <row r="42070" spans="55:55" hidden="1" x14ac:dyDescent="0.2">
      <c r="BC42070" s="6"/>
    </row>
    <row r="42071" spans="55:55" hidden="1" x14ac:dyDescent="0.2">
      <c r="BC42071" s="6"/>
    </row>
    <row r="42072" spans="55:55" hidden="1" x14ac:dyDescent="0.2">
      <c r="BC42072" s="6"/>
    </row>
    <row r="42073" spans="55:55" hidden="1" x14ac:dyDescent="0.2">
      <c r="BC42073" s="6"/>
    </row>
    <row r="42074" spans="55:55" hidden="1" x14ac:dyDescent="0.2">
      <c r="BC42074" s="6"/>
    </row>
    <row r="42075" spans="55:55" hidden="1" x14ac:dyDescent="0.2">
      <c r="BC42075" s="6"/>
    </row>
    <row r="42076" spans="55:55" hidden="1" x14ac:dyDescent="0.2">
      <c r="BC42076" s="6"/>
    </row>
    <row r="42077" spans="55:55" hidden="1" x14ac:dyDescent="0.2">
      <c r="BC42077" s="6"/>
    </row>
    <row r="42078" spans="55:55" hidden="1" x14ac:dyDescent="0.2">
      <c r="BC42078" s="6"/>
    </row>
    <row r="42079" spans="55:55" hidden="1" x14ac:dyDescent="0.2">
      <c r="BC42079" s="6"/>
    </row>
    <row r="42080" spans="55:55" hidden="1" x14ac:dyDescent="0.2">
      <c r="BC42080" s="6"/>
    </row>
    <row r="42081" spans="55:55" hidden="1" x14ac:dyDescent="0.2">
      <c r="BC42081" s="6"/>
    </row>
    <row r="42082" spans="55:55" hidden="1" x14ac:dyDescent="0.2">
      <c r="BC42082" s="6"/>
    </row>
    <row r="42083" spans="55:55" hidden="1" x14ac:dyDescent="0.2">
      <c r="BC42083" s="6"/>
    </row>
    <row r="42084" spans="55:55" hidden="1" x14ac:dyDescent="0.2">
      <c r="BC42084" s="6"/>
    </row>
    <row r="42085" spans="55:55" hidden="1" x14ac:dyDescent="0.2">
      <c r="BC42085" s="6"/>
    </row>
    <row r="42086" spans="55:55" hidden="1" x14ac:dyDescent="0.2">
      <c r="BC42086" s="6"/>
    </row>
    <row r="42087" spans="55:55" hidden="1" x14ac:dyDescent="0.2">
      <c r="BC42087" s="6"/>
    </row>
    <row r="42088" spans="55:55" hidden="1" x14ac:dyDescent="0.2">
      <c r="BC42088" s="6"/>
    </row>
    <row r="42089" spans="55:55" hidden="1" x14ac:dyDescent="0.2">
      <c r="BC42089" s="6"/>
    </row>
    <row r="42090" spans="55:55" hidden="1" x14ac:dyDescent="0.2">
      <c r="BC42090" s="6"/>
    </row>
    <row r="42091" spans="55:55" hidden="1" x14ac:dyDescent="0.2">
      <c r="BC42091" s="6"/>
    </row>
    <row r="42092" spans="55:55" hidden="1" x14ac:dyDescent="0.2">
      <c r="BC42092" s="6"/>
    </row>
    <row r="42093" spans="55:55" hidden="1" x14ac:dyDescent="0.2">
      <c r="BC42093" s="6"/>
    </row>
    <row r="42094" spans="55:55" hidden="1" x14ac:dyDescent="0.2">
      <c r="BC42094" s="6"/>
    </row>
    <row r="42095" spans="55:55" hidden="1" x14ac:dyDescent="0.2">
      <c r="BC42095" s="6"/>
    </row>
    <row r="42096" spans="55:55" hidden="1" x14ac:dyDescent="0.2">
      <c r="BC42096" s="6"/>
    </row>
    <row r="42097" spans="55:55" hidden="1" x14ac:dyDescent="0.2">
      <c r="BC42097" s="6"/>
    </row>
    <row r="42098" spans="55:55" hidden="1" x14ac:dyDescent="0.2">
      <c r="BC42098" s="6"/>
    </row>
    <row r="42099" spans="55:55" hidden="1" x14ac:dyDescent="0.2">
      <c r="BC42099" s="6"/>
    </row>
    <row r="42100" spans="55:55" hidden="1" x14ac:dyDescent="0.2">
      <c r="BC42100" s="6"/>
    </row>
    <row r="42101" spans="55:55" hidden="1" x14ac:dyDescent="0.2">
      <c r="BC42101" s="6"/>
    </row>
    <row r="42102" spans="55:55" hidden="1" x14ac:dyDescent="0.2">
      <c r="BC42102" s="6"/>
    </row>
    <row r="42103" spans="55:55" hidden="1" x14ac:dyDescent="0.2">
      <c r="BC42103" s="6"/>
    </row>
    <row r="42104" spans="55:55" hidden="1" x14ac:dyDescent="0.2">
      <c r="BC42104" s="6"/>
    </row>
    <row r="42105" spans="55:55" hidden="1" x14ac:dyDescent="0.2">
      <c r="BC42105" s="6"/>
    </row>
    <row r="42106" spans="55:55" hidden="1" x14ac:dyDescent="0.2">
      <c r="BC42106" s="6"/>
    </row>
    <row r="42107" spans="55:55" hidden="1" x14ac:dyDescent="0.2">
      <c r="BC42107" s="6"/>
    </row>
    <row r="42108" spans="55:55" hidden="1" x14ac:dyDescent="0.2">
      <c r="BC42108" s="6"/>
    </row>
    <row r="42109" spans="55:55" hidden="1" x14ac:dyDescent="0.2">
      <c r="BC42109" s="6"/>
    </row>
    <row r="42110" spans="55:55" hidden="1" x14ac:dyDescent="0.2">
      <c r="BC42110" s="6"/>
    </row>
    <row r="42111" spans="55:55" hidden="1" x14ac:dyDescent="0.2">
      <c r="BC42111" s="6"/>
    </row>
    <row r="42112" spans="55:55" hidden="1" x14ac:dyDescent="0.2">
      <c r="BC42112" s="6"/>
    </row>
    <row r="42113" spans="55:55" hidden="1" x14ac:dyDescent="0.2">
      <c r="BC42113" s="6"/>
    </row>
    <row r="42114" spans="55:55" hidden="1" x14ac:dyDescent="0.2">
      <c r="BC42114" s="6"/>
    </row>
    <row r="42115" spans="55:55" hidden="1" x14ac:dyDescent="0.2">
      <c r="BC42115" s="6"/>
    </row>
    <row r="42116" spans="55:55" hidden="1" x14ac:dyDescent="0.2">
      <c r="BC42116" s="6"/>
    </row>
    <row r="42117" spans="55:55" hidden="1" x14ac:dyDescent="0.2">
      <c r="BC42117" s="6"/>
    </row>
    <row r="42118" spans="55:55" hidden="1" x14ac:dyDescent="0.2">
      <c r="BC42118" s="6"/>
    </row>
    <row r="42119" spans="55:55" hidden="1" x14ac:dyDescent="0.2">
      <c r="BC42119" s="6"/>
    </row>
    <row r="42120" spans="55:55" hidden="1" x14ac:dyDescent="0.2">
      <c r="BC42120" s="6"/>
    </row>
    <row r="42121" spans="55:55" hidden="1" x14ac:dyDescent="0.2">
      <c r="BC42121" s="6"/>
    </row>
    <row r="42122" spans="55:55" hidden="1" x14ac:dyDescent="0.2">
      <c r="BC42122" s="6"/>
    </row>
    <row r="42123" spans="55:55" hidden="1" x14ac:dyDescent="0.2">
      <c r="BC42123" s="6"/>
    </row>
    <row r="42124" spans="55:55" hidden="1" x14ac:dyDescent="0.2">
      <c r="BC42124" s="6"/>
    </row>
    <row r="42125" spans="55:55" hidden="1" x14ac:dyDescent="0.2">
      <c r="BC42125" s="6"/>
    </row>
    <row r="42126" spans="55:55" hidden="1" x14ac:dyDescent="0.2">
      <c r="BC42126" s="6"/>
    </row>
    <row r="42127" spans="55:55" hidden="1" x14ac:dyDescent="0.2">
      <c r="BC42127" s="6"/>
    </row>
    <row r="42128" spans="55:55" hidden="1" x14ac:dyDescent="0.2">
      <c r="BC42128" s="6"/>
    </row>
    <row r="42129" spans="55:55" hidden="1" x14ac:dyDescent="0.2">
      <c r="BC42129" s="6"/>
    </row>
    <row r="42130" spans="55:55" hidden="1" x14ac:dyDescent="0.2">
      <c r="BC42130" s="6"/>
    </row>
    <row r="42131" spans="55:55" hidden="1" x14ac:dyDescent="0.2">
      <c r="BC42131" s="6"/>
    </row>
    <row r="42132" spans="55:55" hidden="1" x14ac:dyDescent="0.2">
      <c r="BC42132" s="6"/>
    </row>
    <row r="42133" spans="55:55" hidden="1" x14ac:dyDescent="0.2">
      <c r="BC42133" s="6"/>
    </row>
    <row r="42134" spans="55:55" hidden="1" x14ac:dyDescent="0.2">
      <c r="BC42134" s="6"/>
    </row>
    <row r="42135" spans="55:55" hidden="1" x14ac:dyDescent="0.2">
      <c r="BC42135" s="6"/>
    </row>
    <row r="42136" spans="55:55" hidden="1" x14ac:dyDescent="0.2">
      <c r="BC42136" s="6"/>
    </row>
    <row r="42137" spans="55:55" hidden="1" x14ac:dyDescent="0.2">
      <c r="BC42137" s="6"/>
    </row>
    <row r="42138" spans="55:55" hidden="1" x14ac:dyDescent="0.2">
      <c r="BC42138" s="6"/>
    </row>
    <row r="42139" spans="55:55" hidden="1" x14ac:dyDescent="0.2">
      <c r="BC42139" s="6"/>
    </row>
    <row r="42140" spans="55:55" hidden="1" x14ac:dyDescent="0.2">
      <c r="BC42140" s="6"/>
    </row>
    <row r="42141" spans="55:55" hidden="1" x14ac:dyDescent="0.2">
      <c r="BC42141" s="6"/>
    </row>
    <row r="42142" spans="55:55" hidden="1" x14ac:dyDescent="0.2">
      <c r="BC42142" s="6"/>
    </row>
    <row r="42143" spans="55:55" hidden="1" x14ac:dyDescent="0.2">
      <c r="BC42143" s="6"/>
    </row>
    <row r="42144" spans="55:55" hidden="1" x14ac:dyDescent="0.2">
      <c r="BC42144" s="6"/>
    </row>
    <row r="42145" spans="55:55" hidden="1" x14ac:dyDescent="0.2">
      <c r="BC42145" s="6"/>
    </row>
    <row r="42146" spans="55:55" hidden="1" x14ac:dyDescent="0.2">
      <c r="BC42146" s="6"/>
    </row>
    <row r="42147" spans="55:55" hidden="1" x14ac:dyDescent="0.2">
      <c r="BC42147" s="6"/>
    </row>
    <row r="42148" spans="55:55" hidden="1" x14ac:dyDescent="0.2">
      <c r="BC42148" s="6"/>
    </row>
    <row r="42149" spans="55:55" hidden="1" x14ac:dyDescent="0.2">
      <c r="BC42149" s="6"/>
    </row>
    <row r="42150" spans="55:55" hidden="1" x14ac:dyDescent="0.2">
      <c r="BC42150" s="6"/>
    </row>
    <row r="42151" spans="55:55" hidden="1" x14ac:dyDescent="0.2">
      <c r="BC42151" s="6"/>
    </row>
    <row r="42152" spans="55:55" hidden="1" x14ac:dyDescent="0.2">
      <c r="BC42152" s="6"/>
    </row>
    <row r="42153" spans="55:55" hidden="1" x14ac:dyDescent="0.2">
      <c r="BC42153" s="6"/>
    </row>
    <row r="42154" spans="55:55" hidden="1" x14ac:dyDescent="0.2">
      <c r="BC42154" s="6"/>
    </row>
    <row r="42155" spans="55:55" hidden="1" x14ac:dyDescent="0.2">
      <c r="BC42155" s="6"/>
    </row>
    <row r="42156" spans="55:55" hidden="1" x14ac:dyDescent="0.2">
      <c r="BC42156" s="6"/>
    </row>
    <row r="42157" spans="55:55" hidden="1" x14ac:dyDescent="0.2">
      <c r="BC42157" s="6"/>
    </row>
    <row r="42158" spans="55:55" hidden="1" x14ac:dyDescent="0.2">
      <c r="BC42158" s="6"/>
    </row>
    <row r="42159" spans="55:55" hidden="1" x14ac:dyDescent="0.2">
      <c r="BC42159" s="6"/>
    </row>
    <row r="42160" spans="55:55" hidden="1" x14ac:dyDescent="0.2">
      <c r="BC42160" s="6"/>
    </row>
    <row r="42161" spans="55:55" hidden="1" x14ac:dyDescent="0.2">
      <c r="BC42161" s="6"/>
    </row>
    <row r="42162" spans="55:55" hidden="1" x14ac:dyDescent="0.2">
      <c r="BC42162" s="6"/>
    </row>
    <row r="42163" spans="55:55" hidden="1" x14ac:dyDescent="0.2">
      <c r="BC42163" s="6"/>
    </row>
    <row r="42164" spans="55:55" hidden="1" x14ac:dyDescent="0.2">
      <c r="BC42164" s="6"/>
    </row>
    <row r="42165" spans="55:55" hidden="1" x14ac:dyDescent="0.2">
      <c r="BC42165" s="6"/>
    </row>
    <row r="42166" spans="55:55" hidden="1" x14ac:dyDescent="0.2">
      <c r="BC42166" s="6"/>
    </row>
    <row r="42167" spans="55:55" hidden="1" x14ac:dyDescent="0.2">
      <c r="BC42167" s="6"/>
    </row>
    <row r="42168" spans="55:55" hidden="1" x14ac:dyDescent="0.2">
      <c r="BC42168" s="6"/>
    </row>
    <row r="42169" spans="55:55" hidden="1" x14ac:dyDescent="0.2">
      <c r="BC42169" s="6"/>
    </row>
    <row r="42170" spans="55:55" hidden="1" x14ac:dyDescent="0.2">
      <c r="BC42170" s="6"/>
    </row>
    <row r="42171" spans="55:55" hidden="1" x14ac:dyDescent="0.2">
      <c r="BC42171" s="6"/>
    </row>
    <row r="42172" spans="55:55" hidden="1" x14ac:dyDescent="0.2">
      <c r="BC42172" s="6"/>
    </row>
    <row r="42173" spans="55:55" hidden="1" x14ac:dyDescent="0.2">
      <c r="BC42173" s="6"/>
    </row>
    <row r="42174" spans="55:55" hidden="1" x14ac:dyDescent="0.2">
      <c r="BC42174" s="6"/>
    </row>
    <row r="42175" spans="55:55" hidden="1" x14ac:dyDescent="0.2">
      <c r="BC42175" s="6"/>
    </row>
    <row r="42176" spans="55:55" hidden="1" x14ac:dyDescent="0.2">
      <c r="BC42176" s="6"/>
    </row>
    <row r="42177" spans="55:55" hidden="1" x14ac:dyDescent="0.2">
      <c r="BC42177" s="6"/>
    </row>
    <row r="42178" spans="55:55" hidden="1" x14ac:dyDescent="0.2">
      <c r="BC42178" s="6"/>
    </row>
    <row r="42179" spans="55:55" hidden="1" x14ac:dyDescent="0.2">
      <c r="BC42179" s="6"/>
    </row>
    <row r="42180" spans="55:55" hidden="1" x14ac:dyDescent="0.2">
      <c r="BC42180" s="6"/>
    </row>
    <row r="42181" spans="55:55" hidden="1" x14ac:dyDescent="0.2">
      <c r="BC42181" s="6"/>
    </row>
    <row r="42182" spans="55:55" hidden="1" x14ac:dyDescent="0.2">
      <c r="BC42182" s="6"/>
    </row>
    <row r="42183" spans="55:55" hidden="1" x14ac:dyDescent="0.2">
      <c r="BC42183" s="6"/>
    </row>
    <row r="42184" spans="55:55" hidden="1" x14ac:dyDescent="0.2">
      <c r="BC42184" s="6"/>
    </row>
    <row r="42185" spans="55:55" hidden="1" x14ac:dyDescent="0.2">
      <c r="BC42185" s="6"/>
    </row>
    <row r="42186" spans="55:55" hidden="1" x14ac:dyDescent="0.2">
      <c r="BC42186" s="6"/>
    </row>
    <row r="42187" spans="55:55" hidden="1" x14ac:dyDescent="0.2">
      <c r="BC42187" s="6"/>
    </row>
    <row r="42188" spans="55:55" hidden="1" x14ac:dyDescent="0.2">
      <c r="BC42188" s="6"/>
    </row>
    <row r="42189" spans="55:55" hidden="1" x14ac:dyDescent="0.2">
      <c r="BC42189" s="6"/>
    </row>
    <row r="42190" spans="55:55" hidden="1" x14ac:dyDescent="0.2">
      <c r="BC42190" s="6"/>
    </row>
    <row r="42191" spans="55:55" hidden="1" x14ac:dyDescent="0.2">
      <c r="BC42191" s="6"/>
    </row>
    <row r="42192" spans="55:55" hidden="1" x14ac:dyDescent="0.2">
      <c r="BC42192" s="6"/>
    </row>
    <row r="42193" spans="55:55" hidden="1" x14ac:dyDescent="0.2">
      <c r="BC42193" s="6"/>
    </row>
    <row r="42194" spans="55:55" hidden="1" x14ac:dyDescent="0.2">
      <c r="BC42194" s="6"/>
    </row>
    <row r="42195" spans="55:55" hidden="1" x14ac:dyDescent="0.2">
      <c r="BC42195" s="6"/>
    </row>
    <row r="42196" spans="55:55" hidden="1" x14ac:dyDescent="0.2">
      <c r="BC42196" s="6"/>
    </row>
    <row r="42197" spans="55:55" hidden="1" x14ac:dyDescent="0.2">
      <c r="BC42197" s="6"/>
    </row>
    <row r="42198" spans="55:55" hidden="1" x14ac:dyDescent="0.2">
      <c r="BC42198" s="6"/>
    </row>
    <row r="42199" spans="55:55" hidden="1" x14ac:dyDescent="0.2">
      <c r="BC42199" s="6"/>
    </row>
    <row r="42200" spans="55:55" hidden="1" x14ac:dyDescent="0.2">
      <c r="BC42200" s="6"/>
    </row>
    <row r="42201" spans="55:55" hidden="1" x14ac:dyDescent="0.2">
      <c r="BC42201" s="6"/>
    </row>
    <row r="42202" spans="55:55" hidden="1" x14ac:dyDescent="0.2">
      <c r="BC42202" s="6"/>
    </row>
    <row r="42203" spans="55:55" hidden="1" x14ac:dyDescent="0.2">
      <c r="BC42203" s="6"/>
    </row>
    <row r="42204" spans="55:55" hidden="1" x14ac:dyDescent="0.2">
      <c r="BC42204" s="6"/>
    </row>
    <row r="42205" spans="55:55" hidden="1" x14ac:dyDescent="0.2">
      <c r="BC42205" s="6"/>
    </row>
    <row r="42206" spans="55:55" hidden="1" x14ac:dyDescent="0.2">
      <c r="BC42206" s="6"/>
    </row>
    <row r="42207" spans="55:55" hidden="1" x14ac:dyDescent="0.2">
      <c r="BC42207" s="6"/>
    </row>
    <row r="42208" spans="55:55" hidden="1" x14ac:dyDescent="0.2">
      <c r="BC42208" s="6"/>
    </row>
    <row r="42209" spans="55:55" hidden="1" x14ac:dyDescent="0.2">
      <c r="BC42209" s="6"/>
    </row>
    <row r="42210" spans="55:55" hidden="1" x14ac:dyDescent="0.2">
      <c r="BC42210" s="6"/>
    </row>
    <row r="42211" spans="55:55" hidden="1" x14ac:dyDescent="0.2">
      <c r="BC42211" s="6"/>
    </row>
    <row r="42212" spans="55:55" hidden="1" x14ac:dyDescent="0.2">
      <c r="BC42212" s="6"/>
    </row>
    <row r="42213" spans="55:55" hidden="1" x14ac:dyDescent="0.2">
      <c r="BC42213" s="6"/>
    </row>
    <row r="42214" spans="55:55" hidden="1" x14ac:dyDescent="0.2">
      <c r="BC42214" s="6"/>
    </row>
    <row r="42215" spans="55:55" hidden="1" x14ac:dyDescent="0.2">
      <c r="BC42215" s="6"/>
    </row>
    <row r="42216" spans="55:55" hidden="1" x14ac:dyDescent="0.2">
      <c r="BC42216" s="6"/>
    </row>
    <row r="42217" spans="55:55" hidden="1" x14ac:dyDescent="0.2">
      <c r="BC42217" s="6"/>
    </row>
    <row r="42218" spans="55:55" hidden="1" x14ac:dyDescent="0.2">
      <c r="BC42218" s="6"/>
    </row>
    <row r="42219" spans="55:55" hidden="1" x14ac:dyDescent="0.2">
      <c r="BC42219" s="6"/>
    </row>
    <row r="42220" spans="55:55" hidden="1" x14ac:dyDescent="0.2">
      <c r="BC42220" s="6"/>
    </row>
    <row r="42221" spans="55:55" hidden="1" x14ac:dyDescent="0.2">
      <c r="BC42221" s="6"/>
    </row>
    <row r="42222" spans="55:55" hidden="1" x14ac:dyDescent="0.2">
      <c r="BC42222" s="6"/>
    </row>
    <row r="42223" spans="55:55" hidden="1" x14ac:dyDescent="0.2">
      <c r="BC42223" s="6"/>
    </row>
    <row r="42224" spans="55:55" hidden="1" x14ac:dyDescent="0.2">
      <c r="BC42224" s="6"/>
    </row>
    <row r="42225" spans="55:55" hidden="1" x14ac:dyDescent="0.2">
      <c r="BC42225" s="6"/>
    </row>
    <row r="42226" spans="55:55" hidden="1" x14ac:dyDescent="0.2">
      <c r="BC42226" s="6"/>
    </row>
    <row r="42227" spans="55:55" hidden="1" x14ac:dyDescent="0.2">
      <c r="BC42227" s="6"/>
    </row>
    <row r="42228" spans="55:55" hidden="1" x14ac:dyDescent="0.2">
      <c r="BC42228" s="6"/>
    </row>
    <row r="42229" spans="55:55" hidden="1" x14ac:dyDescent="0.2">
      <c r="BC42229" s="6"/>
    </row>
    <row r="42230" spans="55:55" hidden="1" x14ac:dyDescent="0.2">
      <c r="BC42230" s="6"/>
    </row>
    <row r="42231" spans="55:55" hidden="1" x14ac:dyDescent="0.2">
      <c r="BC42231" s="6"/>
    </row>
    <row r="42232" spans="55:55" hidden="1" x14ac:dyDescent="0.2">
      <c r="BC42232" s="6"/>
    </row>
    <row r="42233" spans="55:55" hidden="1" x14ac:dyDescent="0.2">
      <c r="BC42233" s="6"/>
    </row>
    <row r="42234" spans="55:55" hidden="1" x14ac:dyDescent="0.2">
      <c r="BC42234" s="6"/>
    </row>
    <row r="42235" spans="55:55" hidden="1" x14ac:dyDescent="0.2">
      <c r="BC42235" s="6"/>
    </row>
    <row r="42236" spans="55:55" hidden="1" x14ac:dyDescent="0.2">
      <c r="BC42236" s="6"/>
    </row>
    <row r="42237" spans="55:55" hidden="1" x14ac:dyDescent="0.2">
      <c r="BC42237" s="6"/>
    </row>
    <row r="42238" spans="55:55" hidden="1" x14ac:dyDescent="0.2">
      <c r="BC42238" s="6"/>
    </row>
    <row r="42239" spans="55:55" hidden="1" x14ac:dyDescent="0.2">
      <c r="BC42239" s="6"/>
    </row>
    <row r="42240" spans="55:55" hidden="1" x14ac:dyDescent="0.2">
      <c r="BC42240" s="6"/>
    </row>
    <row r="42241" spans="55:55" hidden="1" x14ac:dyDescent="0.2">
      <c r="BC42241" s="6"/>
    </row>
    <row r="42242" spans="55:55" hidden="1" x14ac:dyDescent="0.2">
      <c r="BC42242" s="6"/>
    </row>
    <row r="42243" spans="55:55" hidden="1" x14ac:dyDescent="0.2">
      <c r="BC42243" s="6"/>
    </row>
    <row r="42244" spans="55:55" hidden="1" x14ac:dyDescent="0.2">
      <c r="BC42244" s="6"/>
    </row>
    <row r="42245" spans="55:55" hidden="1" x14ac:dyDescent="0.2">
      <c r="BC42245" s="6"/>
    </row>
    <row r="42246" spans="55:55" hidden="1" x14ac:dyDescent="0.2">
      <c r="BC42246" s="6"/>
    </row>
    <row r="42247" spans="55:55" hidden="1" x14ac:dyDescent="0.2">
      <c r="BC42247" s="6"/>
    </row>
    <row r="42248" spans="55:55" hidden="1" x14ac:dyDescent="0.2">
      <c r="BC42248" s="6"/>
    </row>
    <row r="42249" spans="55:55" hidden="1" x14ac:dyDescent="0.2">
      <c r="BC42249" s="6"/>
    </row>
    <row r="42250" spans="55:55" hidden="1" x14ac:dyDescent="0.2">
      <c r="BC42250" s="6"/>
    </row>
    <row r="42251" spans="55:55" hidden="1" x14ac:dyDescent="0.2">
      <c r="BC42251" s="6"/>
    </row>
    <row r="42252" spans="55:55" hidden="1" x14ac:dyDescent="0.2">
      <c r="BC42252" s="6"/>
    </row>
    <row r="42253" spans="55:55" hidden="1" x14ac:dyDescent="0.2">
      <c r="BC42253" s="6"/>
    </row>
    <row r="42254" spans="55:55" hidden="1" x14ac:dyDescent="0.2">
      <c r="BC42254" s="6"/>
    </row>
    <row r="42255" spans="55:55" hidden="1" x14ac:dyDescent="0.2">
      <c r="BC42255" s="6"/>
    </row>
    <row r="42256" spans="55:55" hidden="1" x14ac:dyDescent="0.2">
      <c r="BC42256" s="6"/>
    </row>
    <row r="42257" spans="55:55" hidden="1" x14ac:dyDescent="0.2">
      <c r="BC42257" s="6"/>
    </row>
    <row r="42258" spans="55:55" hidden="1" x14ac:dyDescent="0.2">
      <c r="BC42258" s="6"/>
    </row>
    <row r="42259" spans="55:55" hidden="1" x14ac:dyDescent="0.2">
      <c r="BC42259" s="6"/>
    </row>
    <row r="42260" spans="55:55" hidden="1" x14ac:dyDescent="0.2">
      <c r="BC42260" s="6"/>
    </row>
    <row r="42261" spans="55:55" hidden="1" x14ac:dyDescent="0.2">
      <c r="BC42261" s="6"/>
    </row>
    <row r="42262" spans="55:55" hidden="1" x14ac:dyDescent="0.2">
      <c r="BC42262" s="6"/>
    </row>
    <row r="42263" spans="55:55" hidden="1" x14ac:dyDescent="0.2">
      <c r="BC42263" s="6"/>
    </row>
    <row r="42264" spans="55:55" hidden="1" x14ac:dyDescent="0.2">
      <c r="BC42264" s="6"/>
    </row>
    <row r="42265" spans="55:55" hidden="1" x14ac:dyDescent="0.2">
      <c r="BC42265" s="6"/>
    </row>
    <row r="42266" spans="55:55" hidden="1" x14ac:dyDescent="0.2">
      <c r="BC42266" s="6"/>
    </row>
    <row r="42267" spans="55:55" hidden="1" x14ac:dyDescent="0.2">
      <c r="BC42267" s="6"/>
    </row>
    <row r="42268" spans="55:55" hidden="1" x14ac:dyDescent="0.2">
      <c r="BC42268" s="6"/>
    </row>
    <row r="42269" spans="55:55" hidden="1" x14ac:dyDescent="0.2">
      <c r="BC42269" s="6"/>
    </row>
    <row r="42270" spans="55:55" hidden="1" x14ac:dyDescent="0.2">
      <c r="BC42270" s="6"/>
    </row>
    <row r="42271" spans="55:55" hidden="1" x14ac:dyDescent="0.2">
      <c r="BC42271" s="6"/>
    </row>
    <row r="42272" spans="55:55" hidden="1" x14ac:dyDescent="0.2">
      <c r="BC42272" s="6"/>
    </row>
    <row r="42273" spans="55:55" hidden="1" x14ac:dyDescent="0.2">
      <c r="BC42273" s="6"/>
    </row>
    <row r="42274" spans="55:55" hidden="1" x14ac:dyDescent="0.2">
      <c r="BC42274" s="6"/>
    </row>
    <row r="42275" spans="55:55" hidden="1" x14ac:dyDescent="0.2">
      <c r="BC42275" s="6"/>
    </row>
    <row r="42276" spans="55:55" hidden="1" x14ac:dyDescent="0.2">
      <c r="BC42276" s="6"/>
    </row>
    <row r="42277" spans="55:55" hidden="1" x14ac:dyDescent="0.2">
      <c r="BC42277" s="6"/>
    </row>
    <row r="42278" spans="55:55" hidden="1" x14ac:dyDescent="0.2">
      <c r="BC42278" s="6"/>
    </row>
    <row r="42279" spans="55:55" hidden="1" x14ac:dyDescent="0.2">
      <c r="BC42279" s="6"/>
    </row>
    <row r="42280" spans="55:55" hidden="1" x14ac:dyDescent="0.2">
      <c r="BC42280" s="6"/>
    </row>
    <row r="42281" spans="55:55" hidden="1" x14ac:dyDescent="0.2">
      <c r="BC42281" s="6"/>
    </row>
    <row r="42282" spans="55:55" hidden="1" x14ac:dyDescent="0.2">
      <c r="BC42282" s="6"/>
    </row>
    <row r="42283" spans="55:55" hidden="1" x14ac:dyDescent="0.2">
      <c r="BC42283" s="6"/>
    </row>
    <row r="42284" spans="55:55" hidden="1" x14ac:dyDescent="0.2">
      <c r="BC42284" s="6"/>
    </row>
    <row r="42285" spans="55:55" hidden="1" x14ac:dyDescent="0.2">
      <c r="BC42285" s="6"/>
    </row>
    <row r="42286" spans="55:55" hidden="1" x14ac:dyDescent="0.2">
      <c r="BC42286" s="6"/>
    </row>
    <row r="42287" spans="55:55" hidden="1" x14ac:dyDescent="0.2">
      <c r="BC42287" s="6"/>
    </row>
    <row r="42288" spans="55:55" hidden="1" x14ac:dyDescent="0.2">
      <c r="BC42288" s="6"/>
    </row>
    <row r="42289" spans="55:55" hidden="1" x14ac:dyDescent="0.2">
      <c r="BC42289" s="6"/>
    </row>
    <row r="42290" spans="55:55" hidden="1" x14ac:dyDescent="0.2">
      <c r="BC42290" s="6"/>
    </row>
    <row r="42291" spans="55:55" hidden="1" x14ac:dyDescent="0.2">
      <c r="BC42291" s="6"/>
    </row>
    <row r="42292" spans="55:55" hidden="1" x14ac:dyDescent="0.2">
      <c r="BC42292" s="6"/>
    </row>
    <row r="42293" spans="55:55" hidden="1" x14ac:dyDescent="0.2">
      <c r="BC42293" s="6"/>
    </row>
    <row r="42294" spans="55:55" hidden="1" x14ac:dyDescent="0.2">
      <c r="BC42294" s="6"/>
    </row>
    <row r="42295" spans="55:55" hidden="1" x14ac:dyDescent="0.2">
      <c r="BC42295" s="6"/>
    </row>
    <row r="42296" spans="55:55" hidden="1" x14ac:dyDescent="0.2">
      <c r="BC42296" s="6"/>
    </row>
    <row r="42297" spans="55:55" hidden="1" x14ac:dyDescent="0.2">
      <c r="BC42297" s="6"/>
    </row>
    <row r="42298" spans="55:55" hidden="1" x14ac:dyDescent="0.2">
      <c r="BC42298" s="6"/>
    </row>
    <row r="42299" spans="55:55" hidden="1" x14ac:dyDescent="0.2">
      <c r="BC42299" s="6"/>
    </row>
    <row r="42300" spans="55:55" hidden="1" x14ac:dyDescent="0.2">
      <c r="BC42300" s="6"/>
    </row>
    <row r="42301" spans="55:55" hidden="1" x14ac:dyDescent="0.2">
      <c r="BC42301" s="6"/>
    </row>
    <row r="42302" spans="55:55" hidden="1" x14ac:dyDescent="0.2">
      <c r="BC42302" s="6"/>
    </row>
    <row r="42303" spans="55:55" hidden="1" x14ac:dyDescent="0.2">
      <c r="BC42303" s="6"/>
    </row>
    <row r="42304" spans="55:55" hidden="1" x14ac:dyDescent="0.2">
      <c r="BC42304" s="6"/>
    </row>
    <row r="42305" spans="55:55" hidden="1" x14ac:dyDescent="0.2">
      <c r="BC42305" s="6"/>
    </row>
    <row r="42306" spans="55:55" hidden="1" x14ac:dyDescent="0.2">
      <c r="BC42306" s="6"/>
    </row>
    <row r="42307" spans="55:55" hidden="1" x14ac:dyDescent="0.2">
      <c r="BC42307" s="6"/>
    </row>
    <row r="42308" spans="55:55" hidden="1" x14ac:dyDescent="0.2">
      <c r="BC42308" s="6"/>
    </row>
    <row r="42309" spans="55:55" hidden="1" x14ac:dyDescent="0.2">
      <c r="BC42309" s="6"/>
    </row>
    <row r="42310" spans="55:55" hidden="1" x14ac:dyDescent="0.2">
      <c r="BC42310" s="6"/>
    </row>
    <row r="42311" spans="55:55" hidden="1" x14ac:dyDescent="0.2">
      <c r="BC42311" s="6"/>
    </row>
    <row r="42312" spans="55:55" hidden="1" x14ac:dyDescent="0.2">
      <c r="BC42312" s="6"/>
    </row>
    <row r="42313" spans="55:55" hidden="1" x14ac:dyDescent="0.2">
      <c r="BC42313" s="6"/>
    </row>
    <row r="42314" spans="55:55" hidden="1" x14ac:dyDescent="0.2">
      <c r="BC42314" s="6"/>
    </row>
    <row r="42315" spans="55:55" hidden="1" x14ac:dyDescent="0.2">
      <c r="BC42315" s="6"/>
    </row>
    <row r="42316" spans="55:55" hidden="1" x14ac:dyDescent="0.2">
      <c r="BC42316" s="6"/>
    </row>
    <row r="42317" spans="55:55" hidden="1" x14ac:dyDescent="0.2">
      <c r="BC42317" s="6"/>
    </row>
    <row r="42318" spans="55:55" hidden="1" x14ac:dyDescent="0.2">
      <c r="BC42318" s="6"/>
    </row>
    <row r="42319" spans="55:55" hidden="1" x14ac:dyDescent="0.2">
      <c r="BC42319" s="6"/>
    </row>
    <row r="42320" spans="55:55" hidden="1" x14ac:dyDescent="0.2">
      <c r="BC42320" s="6"/>
    </row>
    <row r="42321" spans="55:55" hidden="1" x14ac:dyDescent="0.2">
      <c r="BC42321" s="6"/>
    </row>
    <row r="42322" spans="55:55" hidden="1" x14ac:dyDescent="0.2">
      <c r="BC42322" s="6"/>
    </row>
    <row r="42323" spans="55:55" hidden="1" x14ac:dyDescent="0.2">
      <c r="BC42323" s="6"/>
    </row>
    <row r="42324" spans="55:55" hidden="1" x14ac:dyDescent="0.2">
      <c r="BC42324" s="6"/>
    </row>
    <row r="42325" spans="55:55" hidden="1" x14ac:dyDescent="0.2">
      <c r="BC42325" s="6"/>
    </row>
    <row r="42326" spans="55:55" hidden="1" x14ac:dyDescent="0.2">
      <c r="BC42326" s="6"/>
    </row>
    <row r="42327" spans="55:55" hidden="1" x14ac:dyDescent="0.2">
      <c r="BC42327" s="6"/>
    </row>
    <row r="42328" spans="55:55" hidden="1" x14ac:dyDescent="0.2">
      <c r="BC42328" s="6"/>
    </row>
    <row r="42329" spans="55:55" hidden="1" x14ac:dyDescent="0.2">
      <c r="BC42329" s="6"/>
    </row>
    <row r="42330" spans="55:55" hidden="1" x14ac:dyDescent="0.2">
      <c r="BC42330" s="6"/>
    </row>
    <row r="42331" spans="55:55" hidden="1" x14ac:dyDescent="0.2">
      <c r="BC42331" s="6"/>
    </row>
    <row r="42332" spans="55:55" hidden="1" x14ac:dyDescent="0.2">
      <c r="BC42332" s="6"/>
    </row>
    <row r="42333" spans="55:55" hidden="1" x14ac:dyDescent="0.2">
      <c r="BC42333" s="6"/>
    </row>
    <row r="42334" spans="55:55" hidden="1" x14ac:dyDescent="0.2">
      <c r="BC42334" s="6"/>
    </row>
    <row r="42335" spans="55:55" hidden="1" x14ac:dyDescent="0.2">
      <c r="BC42335" s="6"/>
    </row>
    <row r="42336" spans="55:55" hidden="1" x14ac:dyDescent="0.2">
      <c r="BC42336" s="6"/>
    </row>
    <row r="42337" spans="55:55" hidden="1" x14ac:dyDescent="0.2">
      <c r="BC42337" s="6"/>
    </row>
    <row r="42338" spans="55:55" hidden="1" x14ac:dyDescent="0.2">
      <c r="BC42338" s="6"/>
    </row>
    <row r="42339" spans="55:55" hidden="1" x14ac:dyDescent="0.2">
      <c r="BC42339" s="6"/>
    </row>
    <row r="42340" spans="55:55" hidden="1" x14ac:dyDescent="0.2">
      <c r="BC42340" s="6"/>
    </row>
    <row r="42341" spans="55:55" hidden="1" x14ac:dyDescent="0.2">
      <c r="BC42341" s="6"/>
    </row>
    <row r="42342" spans="55:55" hidden="1" x14ac:dyDescent="0.2">
      <c r="BC42342" s="6"/>
    </row>
    <row r="42343" spans="55:55" hidden="1" x14ac:dyDescent="0.2">
      <c r="BC42343" s="6"/>
    </row>
    <row r="42344" spans="55:55" hidden="1" x14ac:dyDescent="0.2">
      <c r="BC42344" s="6"/>
    </row>
    <row r="42345" spans="55:55" hidden="1" x14ac:dyDescent="0.2">
      <c r="BC42345" s="6"/>
    </row>
    <row r="42346" spans="55:55" hidden="1" x14ac:dyDescent="0.2">
      <c r="BC42346" s="6"/>
    </row>
    <row r="42347" spans="55:55" hidden="1" x14ac:dyDescent="0.2">
      <c r="BC42347" s="6"/>
    </row>
    <row r="42348" spans="55:55" hidden="1" x14ac:dyDescent="0.2">
      <c r="BC42348" s="6"/>
    </row>
    <row r="42349" spans="55:55" hidden="1" x14ac:dyDescent="0.2">
      <c r="BC42349" s="6"/>
    </row>
    <row r="42350" spans="55:55" hidden="1" x14ac:dyDescent="0.2">
      <c r="BC42350" s="6"/>
    </row>
    <row r="42351" spans="55:55" hidden="1" x14ac:dyDescent="0.2">
      <c r="BC42351" s="6"/>
    </row>
    <row r="42352" spans="55:55" hidden="1" x14ac:dyDescent="0.2">
      <c r="BC42352" s="6"/>
    </row>
    <row r="42353" spans="55:55" hidden="1" x14ac:dyDescent="0.2">
      <c r="BC42353" s="6"/>
    </row>
    <row r="42354" spans="55:55" hidden="1" x14ac:dyDescent="0.2">
      <c r="BC42354" s="6"/>
    </row>
    <row r="42355" spans="55:55" hidden="1" x14ac:dyDescent="0.2">
      <c r="BC42355" s="6"/>
    </row>
    <row r="42356" spans="55:55" hidden="1" x14ac:dyDescent="0.2">
      <c r="BC42356" s="6"/>
    </row>
    <row r="42357" spans="55:55" hidden="1" x14ac:dyDescent="0.2">
      <c r="BC42357" s="6"/>
    </row>
    <row r="42358" spans="55:55" hidden="1" x14ac:dyDescent="0.2">
      <c r="BC42358" s="6"/>
    </row>
    <row r="42359" spans="55:55" hidden="1" x14ac:dyDescent="0.2">
      <c r="BC42359" s="6"/>
    </row>
    <row r="42360" spans="55:55" hidden="1" x14ac:dyDescent="0.2">
      <c r="BC42360" s="6"/>
    </row>
    <row r="42361" spans="55:55" hidden="1" x14ac:dyDescent="0.2">
      <c r="BC42361" s="6"/>
    </row>
    <row r="42362" spans="55:55" hidden="1" x14ac:dyDescent="0.2">
      <c r="BC42362" s="6"/>
    </row>
    <row r="42363" spans="55:55" hidden="1" x14ac:dyDescent="0.2">
      <c r="BC42363" s="6"/>
    </row>
    <row r="42364" spans="55:55" hidden="1" x14ac:dyDescent="0.2">
      <c r="BC42364" s="6"/>
    </row>
    <row r="42365" spans="55:55" hidden="1" x14ac:dyDescent="0.2">
      <c r="BC42365" s="6"/>
    </row>
    <row r="42366" spans="55:55" hidden="1" x14ac:dyDescent="0.2">
      <c r="BC42366" s="6"/>
    </row>
    <row r="42367" spans="55:55" hidden="1" x14ac:dyDescent="0.2">
      <c r="BC42367" s="6"/>
    </row>
    <row r="42368" spans="55:55" hidden="1" x14ac:dyDescent="0.2">
      <c r="BC42368" s="6"/>
    </row>
    <row r="42369" spans="55:55" hidden="1" x14ac:dyDescent="0.2">
      <c r="BC42369" s="6"/>
    </row>
    <row r="42370" spans="55:55" hidden="1" x14ac:dyDescent="0.2">
      <c r="BC42370" s="6"/>
    </row>
    <row r="42371" spans="55:55" hidden="1" x14ac:dyDescent="0.2">
      <c r="BC42371" s="6"/>
    </row>
    <row r="42372" spans="55:55" hidden="1" x14ac:dyDescent="0.2">
      <c r="BC42372" s="6"/>
    </row>
    <row r="42373" spans="55:55" hidden="1" x14ac:dyDescent="0.2">
      <c r="BC42373" s="6"/>
    </row>
    <row r="42374" spans="55:55" hidden="1" x14ac:dyDescent="0.2">
      <c r="BC42374" s="6"/>
    </row>
    <row r="42375" spans="55:55" hidden="1" x14ac:dyDescent="0.2">
      <c r="BC42375" s="6"/>
    </row>
    <row r="42376" spans="55:55" hidden="1" x14ac:dyDescent="0.2">
      <c r="BC42376" s="6"/>
    </row>
    <row r="42377" spans="55:55" hidden="1" x14ac:dyDescent="0.2">
      <c r="BC42377" s="6"/>
    </row>
    <row r="42378" spans="55:55" hidden="1" x14ac:dyDescent="0.2">
      <c r="BC42378" s="6"/>
    </row>
    <row r="42379" spans="55:55" hidden="1" x14ac:dyDescent="0.2">
      <c r="BC42379" s="6"/>
    </row>
    <row r="42380" spans="55:55" hidden="1" x14ac:dyDescent="0.2">
      <c r="BC42380" s="6"/>
    </row>
    <row r="42381" spans="55:55" hidden="1" x14ac:dyDescent="0.2">
      <c r="BC42381" s="6"/>
    </row>
    <row r="42382" spans="55:55" hidden="1" x14ac:dyDescent="0.2">
      <c r="BC42382" s="6"/>
    </row>
    <row r="42383" spans="55:55" hidden="1" x14ac:dyDescent="0.2">
      <c r="BC42383" s="6"/>
    </row>
    <row r="42384" spans="55:55" hidden="1" x14ac:dyDescent="0.2">
      <c r="BC42384" s="6"/>
    </row>
    <row r="42385" spans="55:55" hidden="1" x14ac:dyDescent="0.2">
      <c r="BC42385" s="6"/>
    </row>
    <row r="42386" spans="55:55" hidden="1" x14ac:dyDescent="0.2">
      <c r="BC42386" s="6"/>
    </row>
    <row r="42387" spans="55:55" hidden="1" x14ac:dyDescent="0.2">
      <c r="BC42387" s="6"/>
    </row>
    <row r="42388" spans="55:55" hidden="1" x14ac:dyDescent="0.2">
      <c r="BC42388" s="6"/>
    </row>
    <row r="42389" spans="55:55" hidden="1" x14ac:dyDescent="0.2">
      <c r="BC42389" s="6"/>
    </row>
    <row r="42390" spans="55:55" hidden="1" x14ac:dyDescent="0.2">
      <c r="BC42390" s="6"/>
    </row>
    <row r="42391" spans="55:55" hidden="1" x14ac:dyDescent="0.2">
      <c r="BC42391" s="6"/>
    </row>
    <row r="42392" spans="55:55" hidden="1" x14ac:dyDescent="0.2">
      <c r="BC42392" s="6"/>
    </row>
    <row r="42393" spans="55:55" hidden="1" x14ac:dyDescent="0.2">
      <c r="BC42393" s="6"/>
    </row>
    <row r="42394" spans="55:55" hidden="1" x14ac:dyDescent="0.2">
      <c r="BC42394" s="6"/>
    </row>
    <row r="42395" spans="55:55" hidden="1" x14ac:dyDescent="0.2">
      <c r="BC42395" s="6"/>
    </row>
    <row r="42396" spans="55:55" hidden="1" x14ac:dyDescent="0.2">
      <c r="BC42396" s="6"/>
    </row>
    <row r="42397" spans="55:55" hidden="1" x14ac:dyDescent="0.2">
      <c r="BC42397" s="6"/>
    </row>
    <row r="42398" spans="55:55" hidden="1" x14ac:dyDescent="0.2">
      <c r="BC42398" s="6"/>
    </row>
    <row r="42399" spans="55:55" hidden="1" x14ac:dyDescent="0.2">
      <c r="BC42399" s="6"/>
    </row>
    <row r="42400" spans="55:55" hidden="1" x14ac:dyDescent="0.2">
      <c r="BC42400" s="6"/>
    </row>
    <row r="42401" spans="55:55" hidden="1" x14ac:dyDescent="0.2">
      <c r="BC42401" s="6"/>
    </row>
    <row r="42402" spans="55:55" hidden="1" x14ac:dyDescent="0.2">
      <c r="BC42402" s="6"/>
    </row>
    <row r="42403" spans="55:55" hidden="1" x14ac:dyDescent="0.2">
      <c r="BC42403" s="6"/>
    </row>
    <row r="42404" spans="55:55" hidden="1" x14ac:dyDescent="0.2">
      <c r="BC42404" s="6"/>
    </row>
    <row r="42405" spans="55:55" hidden="1" x14ac:dyDescent="0.2">
      <c r="BC42405" s="6"/>
    </row>
    <row r="42406" spans="55:55" hidden="1" x14ac:dyDescent="0.2">
      <c r="BC42406" s="6"/>
    </row>
    <row r="42407" spans="55:55" hidden="1" x14ac:dyDescent="0.2">
      <c r="BC42407" s="6"/>
    </row>
    <row r="42408" spans="55:55" hidden="1" x14ac:dyDescent="0.2">
      <c r="BC42408" s="6"/>
    </row>
    <row r="42409" spans="55:55" hidden="1" x14ac:dyDescent="0.2">
      <c r="BC42409" s="6"/>
    </row>
    <row r="42410" spans="55:55" hidden="1" x14ac:dyDescent="0.2">
      <c r="BC42410" s="6"/>
    </row>
    <row r="42411" spans="55:55" hidden="1" x14ac:dyDescent="0.2">
      <c r="BC42411" s="6"/>
    </row>
    <row r="42412" spans="55:55" hidden="1" x14ac:dyDescent="0.2">
      <c r="BC42412" s="6"/>
    </row>
    <row r="42413" spans="55:55" hidden="1" x14ac:dyDescent="0.2">
      <c r="BC42413" s="6"/>
    </row>
    <row r="42414" spans="55:55" hidden="1" x14ac:dyDescent="0.2">
      <c r="BC42414" s="6"/>
    </row>
    <row r="42415" spans="55:55" hidden="1" x14ac:dyDescent="0.2">
      <c r="BC42415" s="6"/>
    </row>
    <row r="42416" spans="55:55" hidden="1" x14ac:dyDescent="0.2">
      <c r="BC42416" s="6"/>
    </row>
    <row r="42417" spans="55:55" hidden="1" x14ac:dyDescent="0.2">
      <c r="BC42417" s="6"/>
    </row>
    <row r="42418" spans="55:55" hidden="1" x14ac:dyDescent="0.2">
      <c r="BC42418" s="6"/>
    </row>
    <row r="42419" spans="55:55" hidden="1" x14ac:dyDescent="0.2">
      <c r="BC42419" s="6"/>
    </row>
    <row r="42420" spans="55:55" hidden="1" x14ac:dyDescent="0.2">
      <c r="BC42420" s="6"/>
    </row>
    <row r="42421" spans="55:55" hidden="1" x14ac:dyDescent="0.2">
      <c r="BC42421" s="6"/>
    </row>
    <row r="42422" spans="55:55" hidden="1" x14ac:dyDescent="0.2">
      <c r="BC42422" s="6"/>
    </row>
    <row r="42423" spans="55:55" hidden="1" x14ac:dyDescent="0.2">
      <c r="BC42423" s="6"/>
    </row>
    <row r="42424" spans="55:55" hidden="1" x14ac:dyDescent="0.2">
      <c r="BC42424" s="6"/>
    </row>
    <row r="42425" spans="55:55" hidden="1" x14ac:dyDescent="0.2">
      <c r="BC42425" s="6"/>
    </row>
    <row r="42426" spans="55:55" hidden="1" x14ac:dyDescent="0.2">
      <c r="BC42426" s="6"/>
    </row>
    <row r="42427" spans="55:55" hidden="1" x14ac:dyDescent="0.2">
      <c r="BC42427" s="6"/>
    </row>
    <row r="42428" spans="55:55" hidden="1" x14ac:dyDescent="0.2">
      <c r="BC42428" s="6"/>
    </row>
    <row r="42429" spans="55:55" hidden="1" x14ac:dyDescent="0.2">
      <c r="BC42429" s="6"/>
    </row>
    <row r="42430" spans="55:55" hidden="1" x14ac:dyDescent="0.2">
      <c r="BC42430" s="6"/>
    </row>
    <row r="42431" spans="55:55" hidden="1" x14ac:dyDescent="0.2">
      <c r="BC42431" s="6"/>
    </row>
    <row r="42432" spans="55:55" hidden="1" x14ac:dyDescent="0.2">
      <c r="BC42432" s="6"/>
    </row>
    <row r="42433" spans="55:55" hidden="1" x14ac:dyDescent="0.2">
      <c r="BC42433" s="6"/>
    </row>
    <row r="42434" spans="55:55" hidden="1" x14ac:dyDescent="0.2">
      <c r="BC42434" s="6"/>
    </row>
    <row r="42435" spans="55:55" hidden="1" x14ac:dyDescent="0.2">
      <c r="BC42435" s="6"/>
    </row>
    <row r="42436" spans="55:55" hidden="1" x14ac:dyDescent="0.2">
      <c r="BC42436" s="6"/>
    </row>
    <row r="42437" spans="55:55" hidden="1" x14ac:dyDescent="0.2">
      <c r="BC42437" s="6"/>
    </row>
    <row r="42438" spans="55:55" hidden="1" x14ac:dyDescent="0.2">
      <c r="BC42438" s="6"/>
    </row>
    <row r="42439" spans="55:55" hidden="1" x14ac:dyDescent="0.2">
      <c r="BC42439" s="6"/>
    </row>
    <row r="42440" spans="55:55" hidden="1" x14ac:dyDescent="0.2">
      <c r="BC42440" s="6"/>
    </row>
    <row r="42441" spans="55:55" hidden="1" x14ac:dyDescent="0.2">
      <c r="BC42441" s="6"/>
    </row>
    <row r="42442" spans="55:55" hidden="1" x14ac:dyDescent="0.2">
      <c r="BC42442" s="6"/>
    </row>
    <row r="42443" spans="55:55" hidden="1" x14ac:dyDescent="0.2">
      <c r="BC42443" s="6"/>
    </row>
    <row r="42444" spans="55:55" hidden="1" x14ac:dyDescent="0.2">
      <c r="BC42444" s="6"/>
    </row>
    <row r="42445" spans="55:55" hidden="1" x14ac:dyDescent="0.2">
      <c r="BC42445" s="6"/>
    </row>
    <row r="42446" spans="55:55" hidden="1" x14ac:dyDescent="0.2">
      <c r="BC42446" s="6"/>
    </row>
    <row r="42447" spans="55:55" hidden="1" x14ac:dyDescent="0.2">
      <c r="BC42447" s="6"/>
    </row>
    <row r="42448" spans="55:55" hidden="1" x14ac:dyDescent="0.2">
      <c r="BC42448" s="6"/>
    </row>
    <row r="42449" spans="55:55" hidden="1" x14ac:dyDescent="0.2">
      <c r="BC42449" s="6"/>
    </row>
    <row r="42450" spans="55:55" hidden="1" x14ac:dyDescent="0.2">
      <c r="BC42450" s="6"/>
    </row>
    <row r="42451" spans="55:55" hidden="1" x14ac:dyDescent="0.2">
      <c r="BC42451" s="6"/>
    </row>
    <row r="42452" spans="55:55" hidden="1" x14ac:dyDescent="0.2">
      <c r="BC42452" s="6"/>
    </row>
    <row r="42453" spans="55:55" hidden="1" x14ac:dyDescent="0.2">
      <c r="BC42453" s="6"/>
    </row>
    <row r="42454" spans="55:55" hidden="1" x14ac:dyDescent="0.2">
      <c r="BC42454" s="6"/>
    </row>
    <row r="42455" spans="55:55" hidden="1" x14ac:dyDescent="0.2">
      <c r="BC42455" s="6"/>
    </row>
    <row r="42456" spans="55:55" hidden="1" x14ac:dyDescent="0.2">
      <c r="BC42456" s="6"/>
    </row>
    <row r="42457" spans="55:55" hidden="1" x14ac:dyDescent="0.2">
      <c r="BC42457" s="6"/>
    </row>
    <row r="42458" spans="55:55" hidden="1" x14ac:dyDescent="0.2">
      <c r="BC42458" s="6"/>
    </row>
    <row r="42459" spans="55:55" hidden="1" x14ac:dyDescent="0.2">
      <c r="BC42459" s="6"/>
    </row>
    <row r="42460" spans="55:55" hidden="1" x14ac:dyDescent="0.2">
      <c r="BC42460" s="6"/>
    </row>
    <row r="42461" spans="55:55" hidden="1" x14ac:dyDescent="0.2">
      <c r="BC42461" s="6"/>
    </row>
    <row r="42462" spans="55:55" hidden="1" x14ac:dyDescent="0.2">
      <c r="BC42462" s="6"/>
    </row>
    <row r="42463" spans="55:55" hidden="1" x14ac:dyDescent="0.2">
      <c r="BC42463" s="6"/>
    </row>
    <row r="42464" spans="55:55" hidden="1" x14ac:dyDescent="0.2">
      <c r="BC42464" s="6"/>
    </row>
    <row r="42465" spans="55:55" hidden="1" x14ac:dyDescent="0.2">
      <c r="BC42465" s="6"/>
    </row>
    <row r="42466" spans="55:55" hidden="1" x14ac:dyDescent="0.2">
      <c r="BC42466" s="6"/>
    </row>
    <row r="42467" spans="55:55" hidden="1" x14ac:dyDescent="0.2">
      <c r="BC42467" s="6"/>
    </row>
    <row r="42468" spans="55:55" hidden="1" x14ac:dyDescent="0.2">
      <c r="BC42468" s="6"/>
    </row>
    <row r="42469" spans="55:55" hidden="1" x14ac:dyDescent="0.2">
      <c r="BC42469" s="6"/>
    </row>
    <row r="42470" spans="55:55" hidden="1" x14ac:dyDescent="0.2">
      <c r="BC42470" s="6"/>
    </row>
    <row r="42471" spans="55:55" hidden="1" x14ac:dyDescent="0.2">
      <c r="BC42471" s="6"/>
    </row>
    <row r="42472" spans="55:55" hidden="1" x14ac:dyDescent="0.2">
      <c r="BC42472" s="6"/>
    </row>
    <row r="42473" spans="55:55" hidden="1" x14ac:dyDescent="0.2">
      <c r="BC42473" s="6"/>
    </row>
    <row r="42474" spans="55:55" hidden="1" x14ac:dyDescent="0.2">
      <c r="BC42474" s="6"/>
    </row>
    <row r="42475" spans="55:55" hidden="1" x14ac:dyDescent="0.2">
      <c r="BC42475" s="6"/>
    </row>
    <row r="42476" spans="55:55" hidden="1" x14ac:dyDescent="0.2">
      <c r="BC42476" s="6"/>
    </row>
    <row r="42477" spans="55:55" hidden="1" x14ac:dyDescent="0.2">
      <c r="BC42477" s="6"/>
    </row>
    <row r="42478" spans="55:55" hidden="1" x14ac:dyDescent="0.2">
      <c r="BC42478" s="6"/>
    </row>
    <row r="42479" spans="55:55" hidden="1" x14ac:dyDescent="0.2">
      <c r="BC42479" s="6"/>
    </row>
    <row r="42480" spans="55:55" hidden="1" x14ac:dyDescent="0.2">
      <c r="BC42480" s="6"/>
    </row>
    <row r="42481" spans="55:55" hidden="1" x14ac:dyDescent="0.2">
      <c r="BC42481" s="6"/>
    </row>
    <row r="42482" spans="55:55" hidden="1" x14ac:dyDescent="0.2">
      <c r="BC42482" s="6"/>
    </row>
    <row r="42483" spans="55:55" hidden="1" x14ac:dyDescent="0.2">
      <c r="BC42483" s="6"/>
    </row>
    <row r="42484" spans="55:55" hidden="1" x14ac:dyDescent="0.2">
      <c r="BC42484" s="6"/>
    </row>
    <row r="42485" spans="55:55" hidden="1" x14ac:dyDescent="0.2">
      <c r="BC42485" s="6"/>
    </row>
    <row r="42486" spans="55:55" hidden="1" x14ac:dyDescent="0.2">
      <c r="BC42486" s="6"/>
    </row>
    <row r="42487" spans="55:55" hidden="1" x14ac:dyDescent="0.2">
      <c r="BC42487" s="6"/>
    </row>
    <row r="42488" spans="55:55" hidden="1" x14ac:dyDescent="0.2">
      <c r="BC42488" s="6"/>
    </row>
    <row r="42489" spans="55:55" hidden="1" x14ac:dyDescent="0.2">
      <c r="BC42489" s="6"/>
    </row>
    <row r="42490" spans="55:55" hidden="1" x14ac:dyDescent="0.2">
      <c r="BC42490" s="6"/>
    </row>
    <row r="42491" spans="55:55" hidden="1" x14ac:dyDescent="0.2">
      <c r="BC42491" s="6"/>
    </row>
    <row r="42492" spans="55:55" hidden="1" x14ac:dyDescent="0.2">
      <c r="BC42492" s="6"/>
    </row>
    <row r="42493" spans="55:55" hidden="1" x14ac:dyDescent="0.2">
      <c r="BC42493" s="6"/>
    </row>
    <row r="42494" spans="55:55" hidden="1" x14ac:dyDescent="0.2">
      <c r="BC42494" s="6"/>
    </row>
    <row r="42495" spans="55:55" hidden="1" x14ac:dyDescent="0.2">
      <c r="BC42495" s="6"/>
    </row>
    <row r="42496" spans="55:55" hidden="1" x14ac:dyDescent="0.2">
      <c r="BC42496" s="6"/>
    </row>
    <row r="42497" spans="55:55" hidden="1" x14ac:dyDescent="0.2">
      <c r="BC42497" s="6"/>
    </row>
    <row r="42498" spans="55:55" hidden="1" x14ac:dyDescent="0.2">
      <c r="BC42498" s="6"/>
    </row>
    <row r="42499" spans="55:55" hidden="1" x14ac:dyDescent="0.2">
      <c r="BC42499" s="6"/>
    </row>
    <row r="42500" spans="55:55" hidden="1" x14ac:dyDescent="0.2">
      <c r="BC42500" s="6"/>
    </row>
    <row r="42501" spans="55:55" hidden="1" x14ac:dyDescent="0.2">
      <c r="BC42501" s="6"/>
    </row>
    <row r="42502" spans="55:55" hidden="1" x14ac:dyDescent="0.2">
      <c r="BC42502" s="6"/>
    </row>
    <row r="42503" spans="55:55" hidden="1" x14ac:dyDescent="0.2">
      <c r="BC42503" s="6"/>
    </row>
    <row r="42504" spans="55:55" hidden="1" x14ac:dyDescent="0.2">
      <c r="BC42504" s="6"/>
    </row>
    <row r="42505" spans="55:55" hidden="1" x14ac:dyDescent="0.2">
      <c r="BC42505" s="6"/>
    </row>
    <row r="42506" spans="55:55" hidden="1" x14ac:dyDescent="0.2">
      <c r="BC42506" s="6"/>
    </row>
    <row r="42507" spans="55:55" hidden="1" x14ac:dyDescent="0.2">
      <c r="BC42507" s="6"/>
    </row>
    <row r="42508" spans="55:55" hidden="1" x14ac:dyDescent="0.2">
      <c r="BC42508" s="6"/>
    </row>
    <row r="42509" spans="55:55" hidden="1" x14ac:dyDescent="0.2">
      <c r="BC42509" s="6"/>
    </row>
    <row r="42510" spans="55:55" hidden="1" x14ac:dyDescent="0.2">
      <c r="BC42510" s="6"/>
    </row>
    <row r="42511" spans="55:55" hidden="1" x14ac:dyDescent="0.2">
      <c r="BC42511" s="6"/>
    </row>
    <row r="42512" spans="55:55" hidden="1" x14ac:dyDescent="0.2">
      <c r="BC42512" s="6"/>
    </row>
    <row r="42513" spans="55:55" hidden="1" x14ac:dyDescent="0.2">
      <c r="BC42513" s="6"/>
    </row>
    <row r="42514" spans="55:55" hidden="1" x14ac:dyDescent="0.2">
      <c r="BC42514" s="6"/>
    </row>
    <row r="42515" spans="55:55" hidden="1" x14ac:dyDescent="0.2">
      <c r="BC42515" s="6"/>
    </row>
    <row r="42516" spans="55:55" hidden="1" x14ac:dyDescent="0.2">
      <c r="BC42516" s="6"/>
    </row>
    <row r="42517" spans="55:55" hidden="1" x14ac:dyDescent="0.2">
      <c r="BC42517" s="6"/>
    </row>
    <row r="42518" spans="55:55" hidden="1" x14ac:dyDescent="0.2">
      <c r="BC42518" s="6"/>
    </row>
    <row r="42519" spans="55:55" hidden="1" x14ac:dyDescent="0.2">
      <c r="BC42519" s="6"/>
    </row>
    <row r="42520" spans="55:55" hidden="1" x14ac:dyDescent="0.2">
      <c r="BC42520" s="6"/>
    </row>
    <row r="42521" spans="55:55" hidden="1" x14ac:dyDescent="0.2">
      <c r="BC42521" s="6"/>
    </row>
    <row r="42522" spans="55:55" hidden="1" x14ac:dyDescent="0.2">
      <c r="BC42522" s="6"/>
    </row>
    <row r="42523" spans="55:55" hidden="1" x14ac:dyDescent="0.2">
      <c r="BC42523" s="6"/>
    </row>
    <row r="42524" spans="55:55" hidden="1" x14ac:dyDescent="0.2">
      <c r="BC42524" s="6"/>
    </row>
    <row r="42525" spans="55:55" hidden="1" x14ac:dyDescent="0.2">
      <c r="BC42525" s="6"/>
    </row>
    <row r="42526" spans="55:55" hidden="1" x14ac:dyDescent="0.2">
      <c r="BC42526" s="6"/>
    </row>
    <row r="42527" spans="55:55" hidden="1" x14ac:dyDescent="0.2">
      <c r="BC42527" s="6"/>
    </row>
    <row r="42528" spans="55:55" hidden="1" x14ac:dyDescent="0.2">
      <c r="BC42528" s="6"/>
    </row>
    <row r="42529" spans="55:55" hidden="1" x14ac:dyDescent="0.2">
      <c r="BC42529" s="6"/>
    </row>
    <row r="42530" spans="55:55" hidden="1" x14ac:dyDescent="0.2">
      <c r="BC42530" s="6"/>
    </row>
    <row r="42531" spans="55:55" hidden="1" x14ac:dyDescent="0.2">
      <c r="BC42531" s="6"/>
    </row>
    <row r="42532" spans="55:55" hidden="1" x14ac:dyDescent="0.2">
      <c r="BC42532" s="6"/>
    </row>
    <row r="42533" spans="55:55" hidden="1" x14ac:dyDescent="0.2">
      <c r="BC42533" s="6"/>
    </row>
    <row r="42534" spans="55:55" hidden="1" x14ac:dyDescent="0.2">
      <c r="BC42534" s="6"/>
    </row>
    <row r="42535" spans="55:55" hidden="1" x14ac:dyDescent="0.2">
      <c r="BC42535" s="6"/>
    </row>
    <row r="42536" spans="55:55" hidden="1" x14ac:dyDescent="0.2">
      <c r="BC42536" s="6"/>
    </row>
    <row r="42537" spans="55:55" hidden="1" x14ac:dyDescent="0.2">
      <c r="BC42537" s="6"/>
    </row>
    <row r="42538" spans="55:55" hidden="1" x14ac:dyDescent="0.2">
      <c r="BC42538" s="6"/>
    </row>
    <row r="42539" spans="55:55" hidden="1" x14ac:dyDescent="0.2">
      <c r="BC42539" s="6"/>
    </row>
    <row r="42540" spans="55:55" hidden="1" x14ac:dyDescent="0.2">
      <c r="BC42540" s="6"/>
    </row>
    <row r="42541" spans="55:55" hidden="1" x14ac:dyDescent="0.2">
      <c r="BC42541" s="6"/>
    </row>
    <row r="42542" spans="55:55" hidden="1" x14ac:dyDescent="0.2">
      <c r="BC42542" s="6"/>
    </row>
    <row r="42543" spans="55:55" hidden="1" x14ac:dyDescent="0.2">
      <c r="BC42543" s="6"/>
    </row>
    <row r="42544" spans="55:55" hidden="1" x14ac:dyDescent="0.2">
      <c r="BC42544" s="6"/>
    </row>
    <row r="42545" spans="55:55" hidden="1" x14ac:dyDescent="0.2">
      <c r="BC42545" s="6"/>
    </row>
    <row r="42546" spans="55:55" hidden="1" x14ac:dyDescent="0.2">
      <c r="BC42546" s="6"/>
    </row>
    <row r="42547" spans="55:55" hidden="1" x14ac:dyDescent="0.2">
      <c r="BC42547" s="6"/>
    </row>
    <row r="42548" spans="55:55" hidden="1" x14ac:dyDescent="0.2">
      <c r="BC42548" s="6"/>
    </row>
    <row r="42549" spans="55:55" hidden="1" x14ac:dyDescent="0.2">
      <c r="BC42549" s="6"/>
    </row>
    <row r="42550" spans="55:55" hidden="1" x14ac:dyDescent="0.2">
      <c r="BC42550" s="6"/>
    </row>
    <row r="42551" spans="55:55" hidden="1" x14ac:dyDescent="0.2">
      <c r="BC42551" s="6"/>
    </row>
    <row r="42552" spans="55:55" hidden="1" x14ac:dyDescent="0.2">
      <c r="BC42552" s="6"/>
    </row>
    <row r="42553" spans="55:55" hidden="1" x14ac:dyDescent="0.2">
      <c r="BC42553" s="6"/>
    </row>
    <row r="42554" spans="55:55" hidden="1" x14ac:dyDescent="0.2">
      <c r="BC42554" s="6"/>
    </row>
    <row r="42555" spans="55:55" hidden="1" x14ac:dyDescent="0.2">
      <c r="BC42555" s="6"/>
    </row>
    <row r="42556" spans="55:55" hidden="1" x14ac:dyDescent="0.2">
      <c r="BC42556" s="6"/>
    </row>
    <row r="42557" spans="55:55" hidden="1" x14ac:dyDescent="0.2">
      <c r="BC42557" s="6"/>
    </row>
    <row r="42558" spans="55:55" hidden="1" x14ac:dyDescent="0.2">
      <c r="BC42558" s="6"/>
    </row>
    <row r="42559" spans="55:55" hidden="1" x14ac:dyDescent="0.2">
      <c r="BC42559" s="6"/>
    </row>
    <row r="42560" spans="55:55" hidden="1" x14ac:dyDescent="0.2">
      <c r="BC42560" s="6"/>
    </row>
    <row r="42561" spans="55:55" hidden="1" x14ac:dyDescent="0.2">
      <c r="BC42561" s="6"/>
    </row>
    <row r="42562" spans="55:55" hidden="1" x14ac:dyDescent="0.2">
      <c r="BC42562" s="6"/>
    </row>
    <row r="42563" spans="55:55" hidden="1" x14ac:dyDescent="0.2">
      <c r="BC42563" s="6"/>
    </row>
    <row r="42564" spans="55:55" hidden="1" x14ac:dyDescent="0.2">
      <c r="BC42564" s="6"/>
    </row>
    <row r="42565" spans="55:55" hidden="1" x14ac:dyDescent="0.2">
      <c r="BC42565" s="6"/>
    </row>
    <row r="42566" spans="55:55" hidden="1" x14ac:dyDescent="0.2">
      <c r="BC42566" s="6"/>
    </row>
    <row r="42567" spans="55:55" hidden="1" x14ac:dyDescent="0.2">
      <c r="BC42567" s="6"/>
    </row>
    <row r="42568" spans="55:55" hidden="1" x14ac:dyDescent="0.2">
      <c r="BC42568" s="6"/>
    </row>
    <row r="42569" spans="55:55" hidden="1" x14ac:dyDescent="0.2">
      <c r="BC42569" s="6"/>
    </row>
    <row r="42570" spans="55:55" hidden="1" x14ac:dyDescent="0.2">
      <c r="BC42570" s="6"/>
    </row>
    <row r="42571" spans="55:55" hidden="1" x14ac:dyDescent="0.2">
      <c r="BC42571" s="6"/>
    </row>
    <row r="42572" spans="55:55" hidden="1" x14ac:dyDescent="0.2">
      <c r="BC42572" s="6"/>
    </row>
    <row r="42573" spans="55:55" hidden="1" x14ac:dyDescent="0.2">
      <c r="BC42573" s="6"/>
    </row>
    <row r="42574" spans="55:55" hidden="1" x14ac:dyDescent="0.2">
      <c r="BC42574" s="6"/>
    </row>
    <row r="42575" spans="55:55" hidden="1" x14ac:dyDescent="0.2">
      <c r="BC42575" s="6"/>
    </row>
    <row r="42576" spans="55:55" hidden="1" x14ac:dyDescent="0.2">
      <c r="BC42576" s="6"/>
    </row>
    <row r="42577" spans="55:55" hidden="1" x14ac:dyDescent="0.2">
      <c r="BC42577" s="6"/>
    </row>
    <row r="42578" spans="55:55" hidden="1" x14ac:dyDescent="0.2">
      <c r="BC42578" s="6"/>
    </row>
    <row r="42579" spans="55:55" hidden="1" x14ac:dyDescent="0.2">
      <c r="BC42579" s="6"/>
    </row>
    <row r="42580" spans="55:55" hidden="1" x14ac:dyDescent="0.2">
      <c r="BC42580" s="6"/>
    </row>
    <row r="42581" spans="55:55" hidden="1" x14ac:dyDescent="0.2">
      <c r="BC42581" s="6"/>
    </row>
    <row r="42582" spans="55:55" hidden="1" x14ac:dyDescent="0.2">
      <c r="BC42582" s="6"/>
    </row>
    <row r="42583" spans="55:55" hidden="1" x14ac:dyDescent="0.2">
      <c r="BC42583" s="6"/>
    </row>
    <row r="42584" spans="55:55" hidden="1" x14ac:dyDescent="0.2">
      <c r="BC42584" s="6"/>
    </row>
    <row r="42585" spans="55:55" hidden="1" x14ac:dyDescent="0.2">
      <c r="BC42585" s="6"/>
    </row>
    <row r="42586" spans="55:55" hidden="1" x14ac:dyDescent="0.2">
      <c r="BC42586" s="6"/>
    </row>
    <row r="42587" spans="55:55" hidden="1" x14ac:dyDescent="0.2">
      <c r="BC42587" s="6"/>
    </row>
    <row r="42588" spans="55:55" hidden="1" x14ac:dyDescent="0.2">
      <c r="BC42588" s="6"/>
    </row>
    <row r="42589" spans="55:55" hidden="1" x14ac:dyDescent="0.2">
      <c r="BC42589" s="6"/>
    </row>
    <row r="42590" spans="55:55" hidden="1" x14ac:dyDescent="0.2">
      <c r="BC42590" s="6"/>
    </row>
    <row r="42591" spans="55:55" hidden="1" x14ac:dyDescent="0.2">
      <c r="BC42591" s="6"/>
    </row>
    <row r="42592" spans="55:55" hidden="1" x14ac:dyDescent="0.2">
      <c r="BC42592" s="6"/>
    </row>
    <row r="42593" spans="55:55" hidden="1" x14ac:dyDescent="0.2">
      <c r="BC42593" s="6"/>
    </row>
    <row r="42594" spans="55:55" hidden="1" x14ac:dyDescent="0.2">
      <c r="BC42594" s="6"/>
    </row>
    <row r="42595" spans="55:55" hidden="1" x14ac:dyDescent="0.2">
      <c r="BC42595" s="6"/>
    </row>
    <row r="42596" spans="55:55" hidden="1" x14ac:dyDescent="0.2">
      <c r="BC42596" s="6"/>
    </row>
    <row r="42597" spans="55:55" hidden="1" x14ac:dyDescent="0.2">
      <c r="BC42597" s="6"/>
    </row>
    <row r="42598" spans="55:55" hidden="1" x14ac:dyDescent="0.2">
      <c r="BC42598" s="6"/>
    </row>
    <row r="42599" spans="55:55" hidden="1" x14ac:dyDescent="0.2">
      <c r="BC42599" s="6"/>
    </row>
    <row r="42600" spans="55:55" hidden="1" x14ac:dyDescent="0.2">
      <c r="BC42600" s="6"/>
    </row>
    <row r="42601" spans="55:55" hidden="1" x14ac:dyDescent="0.2">
      <c r="BC42601" s="6"/>
    </row>
    <row r="42602" spans="55:55" hidden="1" x14ac:dyDescent="0.2">
      <c r="BC42602" s="6"/>
    </row>
    <row r="42603" spans="55:55" hidden="1" x14ac:dyDescent="0.2">
      <c r="BC42603" s="6"/>
    </row>
    <row r="42604" spans="55:55" hidden="1" x14ac:dyDescent="0.2">
      <c r="BC42604" s="6"/>
    </row>
    <row r="42605" spans="55:55" hidden="1" x14ac:dyDescent="0.2">
      <c r="BC42605" s="6"/>
    </row>
    <row r="42606" spans="55:55" hidden="1" x14ac:dyDescent="0.2">
      <c r="BC42606" s="6"/>
    </row>
    <row r="42607" spans="55:55" hidden="1" x14ac:dyDescent="0.2">
      <c r="BC42607" s="6"/>
    </row>
    <row r="42608" spans="55:55" hidden="1" x14ac:dyDescent="0.2">
      <c r="BC42608" s="6"/>
    </row>
    <row r="42609" spans="55:55" hidden="1" x14ac:dyDescent="0.2">
      <c r="BC42609" s="6"/>
    </row>
    <row r="42610" spans="55:55" hidden="1" x14ac:dyDescent="0.2">
      <c r="BC42610" s="6"/>
    </row>
    <row r="42611" spans="55:55" hidden="1" x14ac:dyDescent="0.2">
      <c r="BC42611" s="6"/>
    </row>
    <row r="42612" spans="55:55" hidden="1" x14ac:dyDescent="0.2">
      <c r="BC42612" s="6"/>
    </row>
    <row r="42613" spans="55:55" hidden="1" x14ac:dyDescent="0.2">
      <c r="BC42613" s="6"/>
    </row>
    <row r="42614" spans="55:55" hidden="1" x14ac:dyDescent="0.2">
      <c r="BC42614" s="6"/>
    </row>
    <row r="42615" spans="55:55" hidden="1" x14ac:dyDescent="0.2">
      <c r="BC42615" s="6"/>
    </row>
    <row r="42616" spans="55:55" hidden="1" x14ac:dyDescent="0.2">
      <c r="BC42616" s="6"/>
    </row>
    <row r="42617" spans="55:55" hidden="1" x14ac:dyDescent="0.2">
      <c r="BC42617" s="6"/>
    </row>
    <row r="42618" spans="55:55" hidden="1" x14ac:dyDescent="0.2">
      <c r="BC42618" s="6"/>
    </row>
    <row r="42619" spans="55:55" hidden="1" x14ac:dyDescent="0.2">
      <c r="BC42619" s="6"/>
    </row>
    <row r="42620" spans="55:55" hidden="1" x14ac:dyDescent="0.2">
      <c r="BC42620" s="6"/>
    </row>
    <row r="42621" spans="55:55" hidden="1" x14ac:dyDescent="0.2">
      <c r="BC42621" s="6"/>
    </row>
    <row r="42622" spans="55:55" hidden="1" x14ac:dyDescent="0.2">
      <c r="BC42622" s="6"/>
    </row>
    <row r="42623" spans="55:55" hidden="1" x14ac:dyDescent="0.2">
      <c r="BC42623" s="6"/>
    </row>
    <row r="42624" spans="55:55" hidden="1" x14ac:dyDescent="0.2">
      <c r="BC42624" s="6"/>
    </row>
    <row r="42625" spans="55:55" hidden="1" x14ac:dyDescent="0.2">
      <c r="BC42625" s="6"/>
    </row>
    <row r="42626" spans="55:55" hidden="1" x14ac:dyDescent="0.2">
      <c r="BC42626" s="6"/>
    </row>
    <row r="42627" spans="55:55" hidden="1" x14ac:dyDescent="0.2">
      <c r="BC42627" s="6"/>
    </row>
    <row r="42628" spans="55:55" hidden="1" x14ac:dyDescent="0.2">
      <c r="BC42628" s="6"/>
    </row>
    <row r="42629" spans="55:55" hidden="1" x14ac:dyDescent="0.2">
      <c r="BC42629" s="6"/>
    </row>
    <row r="42630" spans="55:55" hidden="1" x14ac:dyDescent="0.2">
      <c r="BC42630" s="6"/>
    </row>
    <row r="42631" spans="55:55" hidden="1" x14ac:dyDescent="0.2">
      <c r="BC42631" s="6"/>
    </row>
    <row r="42632" spans="55:55" hidden="1" x14ac:dyDescent="0.2">
      <c r="BC42632" s="6"/>
    </row>
    <row r="42633" spans="55:55" hidden="1" x14ac:dyDescent="0.2">
      <c r="BC42633" s="6"/>
    </row>
    <row r="42634" spans="55:55" hidden="1" x14ac:dyDescent="0.2">
      <c r="BC42634" s="6"/>
    </row>
    <row r="42635" spans="55:55" hidden="1" x14ac:dyDescent="0.2">
      <c r="BC42635" s="6"/>
    </row>
    <row r="42636" spans="55:55" hidden="1" x14ac:dyDescent="0.2">
      <c r="BC42636" s="6"/>
    </row>
    <row r="42637" spans="55:55" hidden="1" x14ac:dyDescent="0.2">
      <c r="BC42637" s="6"/>
    </row>
    <row r="42638" spans="55:55" hidden="1" x14ac:dyDescent="0.2">
      <c r="BC42638" s="6"/>
    </row>
    <row r="42639" spans="55:55" hidden="1" x14ac:dyDescent="0.2">
      <c r="BC42639" s="6"/>
    </row>
    <row r="42640" spans="55:55" hidden="1" x14ac:dyDescent="0.2">
      <c r="BC42640" s="6"/>
    </row>
    <row r="42641" spans="55:55" hidden="1" x14ac:dyDescent="0.2">
      <c r="BC42641" s="6"/>
    </row>
    <row r="42642" spans="55:55" hidden="1" x14ac:dyDescent="0.2">
      <c r="BC42642" s="6"/>
    </row>
    <row r="42643" spans="55:55" hidden="1" x14ac:dyDescent="0.2">
      <c r="BC42643" s="6"/>
    </row>
    <row r="42644" spans="55:55" hidden="1" x14ac:dyDescent="0.2">
      <c r="BC42644" s="6"/>
    </row>
    <row r="42645" spans="55:55" hidden="1" x14ac:dyDescent="0.2">
      <c r="BC42645" s="6"/>
    </row>
    <row r="42646" spans="55:55" hidden="1" x14ac:dyDescent="0.2">
      <c r="BC42646" s="6"/>
    </row>
    <row r="42647" spans="55:55" hidden="1" x14ac:dyDescent="0.2">
      <c r="BC42647" s="6"/>
    </row>
    <row r="42648" spans="55:55" hidden="1" x14ac:dyDescent="0.2">
      <c r="BC42648" s="6"/>
    </row>
    <row r="42649" spans="55:55" hidden="1" x14ac:dyDescent="0.2">
      <c r="BC42649" s="6"/>
    </row>
    <row r="42650" spans="55:55" hidden="1" x14ac:dyDescent="0.2">
      <c r="BC42650" s="6"/>
    </row>
    <row r="42651" spans="55:55" hidden="1" x14ac:dyDescent="0.2">
      <c r="BC42651" s="6"/>
    </row>
    <row r="42652" spans="55:55" hidden="1" x14ac:dyDescent="0.2">
      <c r="BC42652" s="6"/>
    </row>
    <row r="42653" spans="55:55" hidden="1" x14ac:dyDescent="0.2">
      <c r="BC42653" s="6"/>
    </row>
    <row r="42654" spans="55:55" hidden="1" x14ac:dyDescent="0.2">
      <c r="BC42654" s="6"/>
    </row>
    <row r="42655" spans="55:55" hidden="1" x14ac:dyDescent="0.2">
      <c r="BC42655" s="6"/>
    </row>
    <row r="42656" spans="55:55" hidden="1" x14ac:dyDescent="0.2">
      <c r="BC42656" s="6"/>
    </row>
    <row r="42657" spans="55:55" hidden="1" x14ac:dyDescent="0.2">
      <c r="BC42657" s="6"/>
    </row>
    <row r="42658" spans="55:55" hidden="1" x14ac:dyDescent="0.2">
      <c r="BC42658" s="6"/>
    </row>
    <row r="42659" spans="55:55" hidden="1" x14ac:dyDescent="0.2">
      <c r="BC42659" s="6"/>
    </row>
    <row r="42660" spans="55:55" hidden="1" x14ac:dyDescent="0.2">
      <c r="BC42660" s="6"/>
    </row>
    <row r="42661" spans="55:55" hidden="1" x14ac:dyDescent="0.2">
      <c r="BC42661" s="6"/>
    </row>
    <row r="42662" spans="55:55" hidden="1" x14ac:dyDescent="0.2">
      <c r="BC42662" s="6"/>
    </row>
    <row r="42663" spans="55:55" hidden="1" x14ac:dyDescent="0.2">
      <c r="BC42663" s="6"/>
    </row>
    <row r="42664" spans="55:55" hidden="1" x14ac:dyDescent="0.2">
      <c r="BC42664" s="6"/>
    </row>
    <row r="42665" spans="55:55" hidden="1" x14ac:dyDescent="0.2">
      <c r="BC42665" s="6"/>
    </row>
    <row r="42666" spans="55:55" hidden="1" x14ac:dyDescent="0.2">
      <c r="BC42666" s="6"/>
    </row>
    <row r="42667" spans="55:55" hidden="1" x14ac:dyDescent="0.2">
      <c r="BC42667" s="6"/>
    </row>
    <row r="42668" spans="55:55" hidden="1" x14ac:dyDescent="0.2">
      <c r="BC42668" s="6"/>
    </row>
    <row r="42669" spans="55:55" hidden="1" x14ac:dyDescent="0.2">
      <c r="BC42669" s="6"/>
    </row>
    <row r="42670" spans="55:55" hidden="1" x14ac:dyDescent="0.2">
      <c r="BC42670" s="6"/>
    </row>
    <row r="42671" spans="55:55" hidden="1" x14ac:dyDescent="0.2">
      <c r="BC42671" s="6"/>
    </row>
    <row r="42672" spans="55:55" hidden="1" x14ac:dyDescent="0.2">
      <c r="BC42672" s="6"/>
    </row>
    <row r="42673" spans="55:55" hidden="1" x14ac:dyDescent="0.2">
      <c r="BC42673" s="6"/>
    </row>
    <row r="42674" spans="55:55" hidden="1" x14ac:dyDescent="0.2">
      <c r="BC42674" s="6"/>
    </row>
    <row r="42675" spans="55:55" hidden="1" x14ac:dyDescent="0.2">
      <c r="BC42675" s="6"/>
    </row>
    <row r="42676" spans="55:55" hidden="1" x14ac:dyDescent="0.2">
      <c r="BC42676" s="6"/>
    </row>
    <row r="42677" spans="55:55" hidden="1" x14ac:dyDescent="0.2">
      <c r="BC42677" s="6"/>
    </row>
    <row r="42678" spans="55:55" hidden="1" x14ac:dyDescent="0.2">
      <c r="BC42678" s="6"/>
    </row>
    <row r="42679" spans="55:55" hidden="1" x14ac:dyDescent="0.2">
      <c r="BC42679" s="6"/>
    </row>
    <row r="42680" spans="55:55" hidden="1" x14ac:dyDescent="0.2">
      <c r="BC42680" s="6"/>
    </row>
    <row r="42681" spans="55:55" hidden="1" x14ac:dyDescent="0.2">
      <c r="BC42681" s="6"/>
    </row>
    <row r="42682" spans="55:55" hidden="1" x14ac:dyDescent="0.2">
      <c r="BC42682" s="6"/>
    </row>
    <row r="42683" spans="55:55" hidden="1" x14ac:dyDescent="0.2">
      <c r="BC42683" s="6"/>
    </row>
    <row r="42684" spans="55:55" hidden="1" x14ac:dyDescent="0.2">
      <c r="BC42684" s="6"/>
    </row>
    <row r="42685" spans="55:55" hidden="1" x14ac:dyDescent="0.2">
      <c r="BC42685" s="6"/>
    </row>
    <row r="42686" spans="55:55" hidden="1" x14ac:dyDescent="0.2">
      <c r="BC42686" s="6"/>
    </row>
    <row r="42687" spans="55:55" hidden="1" x14ac:dyDescent="0.2">
      <c r="BC42687" s="6"/>
    </row>
    <row r="42688" spans="55:55" hidden="1" x14ac:dyDescent="0.2">
      <c r="BC42688" s="6"/>
    </row>
    <row r="42689" spans="55:55" hidden="1" x14ac:dyDescent="0.2">
      <c r="BC42689" s="6"/>
    </row>
    <row r="42690" spans="55:55" hidden="1" x14ac:dyDescent="0.2">
      <c r="BC42690" s="6"/>
    </row>
    <row r="42691" spans="55:55" hidden="1" x14ac:dyDescent="0.2">
      <c r="BC42691" s="6"/>
    </row>
    <row r="42692" spans="55:55" hidden="1" x14ac:dyDescent="0.2">
      <c r="BC42692" s="6"/>
    </row>
    <row r="42693" spans="55:55" hidden="1" x14ac:dyDescent="0.2">
      <c r="BC42693" s="6"/>
    </row>
    <row r="42694" spans="55:55" hidden="1" x14ac:dyDescent="0.2">
      <c r="BC42694" s="6"/>
    </row>
    <row r="42695" spans="55:55" hidden="1" x14ac:dyDescent="0.2">
      <c r="BC42695" s="6"/>
    </row>
    <row r="42696" spans="55:55" hidden="1" x14ac:dyDescent="0.2">
      <c r="BC42696" s="6"/>
    </row>
    <row r="42697" spans="55:55" hidden="1" x14ac:dyDescent="0.2">
      <c r="BC42697" s="6"/>
    </row>
    <row r="42698" spans="55:55" hidden="1" x14ac:dyDescent="0.2">
      <c r="BC42698" s="6"/>
    </row>
    <row r="42699" spans="55:55" hidden="1" x14ac:dyDescent="0.2">
      <c r="BC42699" s="6"/>
    </row>
    <row r="42700" spans="55:55" hidden="1" x14ac:dyDescent="0.2">
      <c r="BC42700" s="6"/>
    </row>
    <row r="42701" spans="55:55" hidden="1" x14ac:dyDescent="0.2">
      <c r="BC42701" s="6"/>
    </row>
    <row r="42702" spans="55:55" hidden="1" x14ac:dyDescent="0.2">
      <c r="BC42702" s="6"/>
    </row>
    <row r="42703" spans="55:55" hidden="1" x14ac:dyDescent="0.2">
      <c r="BC42703" s="6"/>
    </row>
    <row r="42704" spans="55:55" hidden="1" x14ac:dyDescent="0.2">
      <c r="BC42704" s="6"/>
    </row>
    <row r="42705" spans="55:55" hidden="1" x14ac:dyDescent="0.2">
      <c r="BC42705" s="6"/>
    </row>
    <row r="42706" spans="55:55" hidden="1" x14ac:dyDescent="0.2">
      <c r="BC42706" s="6"/>
    </row>
    <row r="42707" spans="55:55" hidden="1" x14ac:dyDescent="0.2">
      <c r="BC42707" s="6"/>
    </row>
    <row r="42708" spans="55:55" hidden="1" x14ac:dyDescent="0.2">
      <c r="BC42708" s="6"/>
    </row>
    <row r="42709" spans="55:55" hidden="1" x14ac:dyDescent="0.2">
      <c r="BC42709" s="6"/>
    </row>
    <row r="42710" spans="55:55" hidden="1" x14ac:dyDescent="0.2">
      <c r="BC42710" s="6"/>
    </row>
    <row r="42711" spans="55:55" hidden="1" x14ac:dyDescent="0.2">
      <c r="BC42711" s="6"/>
    </row>
    <row r="42712" spans="55:55" hidden="1" x14ac:dyDescent="0.2">
      <c r="BC42712" s="6"/>
    </row>
    <row r="42713" spans="55:55" hidden="1" x14ac:dyDescent="0.2">
      <c r="BC42713" s="6"/>
    </row>
    <row r="42714" spans="55:55" hidden="1" x14ac:dyDescent="0.2">
      <c r="BC42714" s="6"/>
    </row>
    <row r="42715" spans="55:55" hidden="1" x14ac:dyDescent="0.2">
      <c r="BC42715" s="6"/>
    </row>
    <row r="42716" spans="55:55" hidden="1" x14ac:dyDescent="0.2">
      <c r="BC42716" s="6"/>
    </row>
    <row r="42717" spans="55:55" hidden="1" x14ac:dyDescent="0.2">
      <c r="BC42717" s="6"/>
    </row>
    <row r="42718" spans="55:55" hidden="1" x14ac:dyDescent="0.2">
      <c r="BC42718" s="6"/>
    </row>
    <row r="42719" spans="55:55" hidden="1" x14ac:dyDescent="0.2">
      <c r="BC42719" s="6"/>
    </row>
    <row r="42720" spans="55:55" hidden="1" x14ac:dyDescent="0.2">
      <c r="BC42720" s="6"/>
    </row>
    <row r="42721" spans="55:55" hidden="1" x14ac:dyDescent="0.2">
      <c r="BC42721" s="6"/>
    </row>
    <row r="42722" spans="55:55" hidden="1" x14ac:dyDescent="0.2">
      <c r="BC42722" s="6"/>
    </row>
    <row r="42723" spans="55:55" hidden="1" x14ac:dyDescent="0.2">
      <c r="BC42723" s="6"/>
    </row>
    <row r="42724" spans="55:55" hidden="1" x14ac:dyDescent="0.2">
      <c r="BC42724" s="6"/>
    </row>
    <row r="42725" spans="55:55" hidden="1" x14ac:dyDescent="0.2">
      <c r="BC42725" s="6"/>
    </row>
    <row r="42726" spans="55:55" hidden="1" x14ac:dyDescent="0.2">
      <c r="BC42726" s="6"/>
    </row>
    <row r="42727" spans="55:55" hidden="1" x14ac:dyDescent="0.2">
      <c r="BC42727" s="6"/>
    </row>
    <row r="42728" spans="55:55" hidden="1" x14ac:dyDescent="0.2">
      <c r="BC42728" s="6"/>
    </row>
    <row r="42729" spans="55:55" hidden="1" x14ac:dyDescent="0.2">
      <c r="BC42729" s="6"/>
    </row>
    <row r="42730" spans="55:55" hidden="1" x14ac:dyDescent="0.2">
      <c r="BC42730" s="6"/>
    </row>
    <row r="42731" spans="55:55" hidden="1" x14ac:dyDescent="0.2">
      <c r="BC42731" s="6"/>
    </row>
    <row r="42732" spans="55:55" hidden="1" x14ac:dyDescent="0.2">
      <c r="BC42732" s="6"/>
    </row>
    <row r="42733" spans="55:55" hidden="1" x14ac:dyDescent="0.2">
      <c r="BC42733" s="6"/>
    </row>
    <row r="42734" spans="55:55" hidden="1" x14ac:dyDescent="0.2">
      <c r="BC42734" s="6"/>
    </row>
    <row r="42735" spans="55:55" hidden="1" x14ac:dyDescent="0.2">
      <c r="BC42735" s="6"/>
    </row>
    <row r="42736" spans="55:55" hidden="1" x14ac:dyDescent="0.2">
      <c r="BC42736" s="6"/>
    </row>
    <row r="42737" spans="55:55" hidden="1" x14ac:dyDescent="0.2">
      <c r="BC42737" s="6"/>
    </row>
    <row r="42738" spans="55:55" hidden="1" x14ac:dyDescent="0.2">
      <c r="BC42738" s="6"/>
    </row>
    <row r="42739" spans="55:55" hidden="1" x14ac:dyDescent="0.2">
      <c r="BC42739" s="6"/>
    </row>
    <row r="42740" spans="55:55" hidden="1" x14ac:dyDescent="0.2">
      <c r="BC42740" s="6"/>
    </row>
    <row r="42741" spans="55:55" hidden="1" x14ac:dyDescent="0.2">
      <c r="BC42741" s="6"/>
    </row>
    <row r="42742" spans="55:55" hidden="1" x14ac:dyDescent="0.2">
      <c r="BC42742" s="6"/>
    </row>
    <row r="42743" spans="55:55" hidden="1" x14ac:dyDescent="0.2">
      <c r="BC42743" s="6"/>
    </row>
    <row r="42744" spans="55:55" hidden="1" x14ac:dyDescent="0.2">
      <c r="BC42744" s="6"/>
    </row>
    <row r="42745" spans="55:55" hidden="1" x14ac:dyDescent="0.2">
      <c r="BC42745" s="6"/>
    </row>
    <row r="42746" spans="55:55" hidden="1" x14ac:dyDescent="0.2">
      <c r="BC42746" s="6"/>
    </row>
    <row r="42747" spans="55:55" hidden="1" x14ac:dyDescent="0.2">
      <c r="BC42747" s="6"/>
    </row>
    <row r="42748" spans="55:55" hidden="1" x14ac:dyDescent="0.2">
      <c r="BC42748" s="6"/>
    </row>
    <row r="42749" spans="55:55" hidden="1" x14ac:dyDescent="0.2">
      <c r="BC42749" s="6"/>
    </row>
    <row r="42750" spans="55:55" hidden="1" x14ac:dyDescent="0.2">
      <c r="BC42750" s="6"/>
    </row>
    <row r="42751" spans="55:55" hidden="1" x14ac:dyDescent="0.2">
      <c r="BC42751" s="6"/>
    </row>
    <row r="42752" spans="55:55" hidden="1" x14ac:dyDescent="0.2">
      <c r="BC42752" s="6"/>
    </row>
    <row r="42753" spans="55:55" hidden="1" x14ac:dyDescent="0.2">
      <c r="BC42753" s="6"/>
    </row>
    <row r="42754" spans="55:55" hidden="1" x14ac:dyDescent="0.2">
      <c r="BC42754" s="6"/>
    </row>
    <row r="42755" spans="55:55" hidden="1" x14ac:dyDescent="0.2">
      <c r="BC42755" s="6"/>
    </row>
    <row r="42756" spans="55:55" hidden="1" x14ac:dyDescent="0.2">
      <c r="BC42756" s="6"/>
    </row>
    <row r="42757" spans="55:55" hidden="1" x14ac:dyDescent="0.2">
      <c r="BC42757" s="6"/>
    </row>
    <row r="42758" spans="55:55" hidden="1" x14ac:dyDescent="0.2">
      <c r="BC42758" s="6"/>
    </row>
    <row r="42759" spans="55:55" hidden="1" x14ac:dyDescent="0.2">
      <c r="BC42759" s="6"/>
    </row>
    <row r="42760" spans="55:55" hidden="1" x14ac:dyDescent="0.2">
      <c r="BC42760" s="6"/>
    </row>
    <row r="42761" spans="55:55" hidden="1" x14ac:dyDescent="0.2">
      <c r="BC42761" s="6"/>
    </row>
    <row r="42762" spans="55:55" hidden="1" x14ac:dyDescent="0.2">
      <c r="BC42762" s="6"/>
    </row>
    <row r="42763" spans="55:55" hidden="1" x14ac:dyDescent="0.2">
      <c r="BC42763" s="6"/>
    </row>
    <row r="42764" spans="55:55" hidden="1" x14ac:dyDescent="0.2">
      <c r="BC42764" s="6"/>
    </row>
    <row r="42765" spans="55:55" hidden="1" x14ac:dyDescent="0.2">
      <c r="BC42765" s="6"/>
    </row>
    <row r="42766" spans="55:55" hidden="1" x14ac:dyDescent="0.2">
      <c r="BC42766" s="6"/>
    </row>
    <row r="42767" spans="55:55" hidden="1" x14ac:dyDescent="0.2">
      <c r="BC42767" s="6"/>
    </row>
    <row r="42768" spans="55:55" hidden="1" x14ac:dyDescent="0.2">
      <c r="BC42768" s="6"/>
    </row>
    <row r="42769" spans="55:55" hidden="1" x14ac:dyDescent="0.2">
      <c r="BC42769" s="6"/>
    </row>
    <row r="42770" spans="55:55" hidden="1" x14ac:dyDescent="0.2">
      <c r="BC42770" s="6"/>
    </row>
    <row r="42771" spans="55:55" hidden="1" x14ac:dyDescent="0.2">
      <c r="BC42771" s="6"/>
    </row>
    <row r="42772" spans="55:55" hidden="1" x14ac:dyDescent="0.2">
      <c r="BC42772" s="6"/>
    </row>
    <row r="42773" spans="55:55" hidden="1" x14ac:dyDescent="0.2">
      <c r="BC42773" s="6"/>
    </row>
    <row r="42774" spans="55:55" hidden="1" x14ac:dyDescent="0.2">
      <c r="BC42774" s="6"/>
    </row>
    <row r="42775" spans="55:55" hidden="1" x14ac:dyDescent="0.2">
      <c r="BC42775" s="6"/>
    </row>
    <row r="42776" spans="55:55" hidden="1" x14ac:dyDescent="0.2">
      <c r="BC42776" s="6"/>
    </row>
    <row r="42777" spans="55:55" hidden="1" x14ac:dyDescent="0.2">
      <c r="BC42777" s="6"/>
    </row>
    <row r="42778" spans="55:55" hidden="1" x14ac:dyDescent="0.2">
      <c r="BC42778" s="6"/>
    </row>
    <row r="42779" spans="55:55" hidden="1" x14ac:dyDescent="0.2">
      <c r="BC42779" s="6"/>
    </row>
    <row r="42780" spans="55:55" hidden="1" x14ac:dyDescent="0.2">
      <c r="BC42780" s="6"/>
    </row>
    <row r="42781" spans="55:55" hidden="1" x14ac:dyDescent="0.2">
      <c r="BC42781" s="6"/>
    </row>
    <row r="42782" spans="55:55" hidden="1" x14ac:dyDescent="0.2">
      <c r="BC42782" s="6"/>
    </row>
    <row r="42783" spans="55:55" hidden="1" x14ac:dyDescent="0.2">
      <c r="BC42783" s="6"/>
    </row>
    <row r="42784" spans="55:55" hidden="1" x14ac:dyDescent="0.2">
      <c r="BC42784" s="6"/>
    </row>
    <row r="42785" spans="55:55" hidden="1" x14ac:dyDescent="0.2">
      <c r="BC42785" s="6"/>
    </row>
    <row r="42786" spans="55:55" hidden="1" x14ac:dyDescent="0.2">
      <c r="BC42786" s="6"/>
    </row>
    <row r="42787" spans="55:55" hidden="1" x14ac:dyDescent="0.2">
      <c r="BC42787" s="6"/>
    </row>
    <row r="42788" spans="55:55" hidden="1" x14ac:dyDescent="0.2">
      <c r="BC42788" s="6"/>
    </row>
    <row r="42789" spans="55:55" hidden="1" x14ac:dyDescent="0.2">
      <c r="BC42789" s="6"/>
    </row>
    <row r="42790" spans="55:55" hidden="1" x14ac:dyDescent="0.2">
      <c r="BC42790" s="6"/>
    </row>
    <row r="42791" spans="55:55" hidden="1" x14ac:dyDescent="0.2">
      <c r="BC42791" s="6"/>
    </row>
    <row r="42792" spans="55:55" hidden="1" x14ac:dyDescent="0.2">
      <c r="BC42792" s="6"/>
    </row>
    <row r="42793" spans="55:55" hidden="1" x14ac:dyDescent="0.2">
      <c r="BC42793" s="6"/>
    </row>
    <row r="42794" spans="55:55" hidden="1" x14ac:dyDescent="0.2">
      <c r="BC42794" s="6"/>
    </row>
    <row r="42795" spans="55:55" hidden="1" x14ac:dyDescent="0.2">
      <c r="BC42795" s="6"/>
    </row>
    <row r="42796" spans="55:55" hidden="1" x14ac:dyDescent="0.2">
      <c r="BC42796" s="6"/>
    </row>
    <row r="42797" spans="55:55" hidden="1" x14ac:dyDescent="0.2">
      <c r="BC42797" s="6"/>
    </row>
    <row r="42798" spans="55:55" hidden="1" x14ac:dyDescent="0.2">
      <c r="BC42798" s="6"/>
    </row>
    <row r="42799" spans="55:55" hidden="1" x14ac:dyDescent="0.2">
      <c r="BC42799" s="6"/>
    </row>
    <row r="42800" spans="55:55" hidden="1" x14ac:dyDescent="0.2">
      <c r="BC42800" s="6"/>
    </row>
    <row r="42801" spans="55:55" hidden="1" x14ac:dyDescent="0.2">
      <c r="BC42801" s="6"/>
    </row>
    <row r="42802" spans="55:55" hidden="1" x14ac:dyDescent="0.2">
      <c r="BC42802" s="6"/>
    </row>
    <row r="42803" spans="55:55" hidden="1" x14ac:dyDescent="0.2">
      <c r="BC42803" s="6"/>
    </row>
    <row r="42804" spans="55:55" hidden="1" x14ac:dyDescent="0.2">
      <c r="BC42804" s="6"/>
    </row>
    <row r="42805" spans="55:55" hidden="1" x14ac:dyDescent="0.2">
      <c r="BC42805" s="6"/>
    </row>
    <row r="42806" spans="55:55" hidden="1" x14ac:dyDescent="0.2">
      <c r="BC42806" s="6"/>
    </row>
    <row r="42807" spans="55:55" hidden="1" x14ac:dyDescent="0.2">
      <c r="BC42807" s="6"/>
    </row>
    <row r="42808" spans="55:55" hidden="1" x14ac:dyDescent="0.2">
      <c r="BC42808" s="6"/>
    </row>
    <row r="42809" spans="55:55" hidden="1" x14ac:dyDescent="0.2">
      <c r="BC42809" s="6"/>
    </row>
    <row r="42810" spans="55:55" hidden="1" x14ac:dyDescent="0.2">
      <c r="BC42810" s="6"/>
    </row>
    <row r="42811" spans="55:55" hidden="1" x14ac:dyDescent="0.2">
      <c r="BC42811" s="6"/>
    </row>
    <row r="42812" spans="55:55" hidden="1" x14ac:dyDescent="0.2">
      <c r="BC42812" s="6"/>
    </row>
    <row r="42813" spans="55:55" hidden="1" x14ac:dyDescent="0.2">
      <c r="BC42813" s="6"/>
    </row>
    <row r="42814" spans="55:55" hidden="1" x14ac:dyDescent="0.2">
      <c r="BC42814" s="6"/>
    </row>
    <row r="42815" spans="55:55" hidden="1" x14ac:dyDescent="0.2">
      <c r="BC42815" s="6"/>
    </row>
    <row r="42816" spans="55:55" hidden="1" x14ac:dyDescent="0.2">
      <c r="BC42816" s="6"/>
    </row>
    <row r="42817" spans="55:55" hidden="1" x14ac:dyDescent="0.2">
      <c r="BC42817" s="6"/>
    </row>
    <row r="42818" spans="55:55" hidden="1" x14ac:dyDescent="0.2">
      <c r="BC42818" s="6"/>
    </row>
    <row r="42819" spans="55:55" hidden="1" x14ac:dyDescent="0.2">
      <c r="BC42819" s="6"/>
    </row>
    <row r="42820" spans="55:55" hidden="1" x14ac:dyDescent="0.2">
      <c r="BC42820" s="6"/>
    </row>
    <row r="42821" spans="55:55" hidden="1" x14ac:dyDescent="0.2">
      <c r="BC42821" s="6"/>
    </row>
    <row r="42822" spans="55:55" hidden="1" x14ac:dyDescent="0.2">
      <c r="BC42822" s="6"/>
    </row>
    <row r="42823" spans="55:55" hidden="1" x14ac:dyDescent="0.2">
      <c r="BC42823" s="6"/>
    </row>
    <row r="42824" spans="55:55" hidden="1" x14ac:dyDescent="0.2">
      <c r="BC42824" s="6"/>
    </row>
    <row r="42825" spans="55:55" hidden="1" x14ac:dyDescent="0.2">
      <c r="BC42825" s="6"/>
    </row>
    <row r="42826" spans="55:55" hidden="1" x14ac:dyDescent="0.2">
      <c r="BC42826" s="6"/>
    </row>
    <row r="42827" spans="55:55" hidden="1" x14ac:dyDescent="0.2">
      <c r="BC42827" s="6"/>
    </row>
    <row r="42828" spans="55:55" hidden="1" x14ac:dyDescent="0.2">
      <c r="BC42828" s="6"/>
    </row>
    <row r="42829" spans="55:55" hidden="1" x14ac:dyDescent="0.2">
      <c r="BC42829" s="6"/>
    </row>
    <row r="42830" spans="55:55" hidden="1" x14ac:dyDescent="0.2">
      <c r="BC42830" s="6"/>
    </row>
    <row r="42831" spans="55:55" hidden="1" x14ac:dyDescent="0.2">
      <c r="BC42831" s="6"/>
    </row>
    <row r="42832" spans="55:55" hidden="1" x14ac:dyDescent="0.2">
      <c r="BC42832" s="6"/>
    </row>
    <row r="42833" spans="55:55" hidden="1" x14ac:dyDescent="0.2">
      <c r="BC42833" s="6"/>
    </row>
    <row r="42834" spans="55:55" hidden="1" x14ac:dyDescent="0.2">
      <c r="BC42834" s="6"/>
    </row>
    <row r="42835" spans="55:55" hidden="1" x14ac:dyDescent="0.2">
      <c r="BC42835" s="6"/>
    </row>
    <row r="42836" spans="55:55" hidden="1" x14ac:dyDescent="0.2">
      <c r="BC42836" s="6"/>
    </row>
    <row r="42837" spans="55:55" hidden="1" x14ac:dyDescent="0.2">
      <c r="BC42837" s="6"/>
    </row>
    <row r="42838" spans="55:55" hidden="1" x14ac:dyDescent="0.2">
      <c r="BC42838" s="6"/>
    </row>
    <row r="42839" spans="55:55" hidden="1" x14ac:dyDescent="0.2">
      <c r="BC42839" s="6"/>
    </row>
    <row r="42840" spans="55:55" hidden="1" x14ac:dyDescent="0.2">
      <c r="BC42840" s="6"/>
    </row>
    <row r="42841" spans="55:55" hidden="1" x14ac:dyDescent="0.2">
      <c r="BC42841" s="6"/>
    </row>
    <row r="42842" spans="55:55" hidden="1" x14ac:dyDescent="0.2">
      <c r="BC42842" s="6"/>
    </row>
    <row r="42843" spans="55:55" hidden="1" x14ac:dyDescent="0.2">
      <c r="BC42843" s="6"/>
    </row>
    <row r="42844" spans="55:55" hidden="1" x14ac:dyDescent="0.2">
      <c r="BC42844" s="6"/>
    </row>
    <row r="42845" spans="55:55" hidden="1" x14ac:dyDescent="0.2">
      <c r="BC42845" s="6"/>
    </row>
    <row r="42846" spans="55:55" hidden="1" x14ac:dyDescent="0.2">
      <c r="BC42846" s="6"/>
    </row>
    <row r="42847" spans="55:55" hidden="1" x14ac:dyDescent="0.2">
      <c r="BC42847" s="6"/>
    </row>
    <row r="42848" spans="55:55" hidden="1" x14ac:dyDescent="0.2">
      <c r="BC42848" s="6"/>
    </row>
    <row r="42849" spans="55:55" hidden="1" x14ac:dyDescent="0.2">
      <c r="BC42849" s="6"/>
    </row>
    <row r="42850" spans="55:55" hidden="1" x14ac:dyDescent="0.2">
      <c r="BC42850" s="6"/>
    </row>
    <row r="42851" spans="55:55" hidden="1" x14ac:dyDescent="0.2">
      <c r="BC42851" s="6"/>
    </row>
    <row r="42852" spans="55:55" hidden="1" x14ac:dyDescent="0.2">
      <c r="BC42852" s="6"/>
    </row>
    <row r="42853" spans="55:55" hidden="1" x14ac:dyDescent="0.2">
      <c r="BC42853" s="6"/>
    </row>
    <row r="42854" spans="55:55" hidden="1" x14ac:dyDescent="0.2">
      <c r="BC42854" s="6"/>
    </row>
    <row r="42855" spans="55:55" hidden="1" x14ac:dyDescent="0.2">
      <c r="BC42855" s="6"/>
    </row>
    <row r="42856" spans="55:55" hidden="1" x14ac:dyDescent="0.2">
      <c r="BC42856" s="6"/>
    </row>
    <row r="42857" spans="55:55" hidden="1" x14ac:dyDescent="0.2">
      <c r="BC42857" s="6"/>
    </row>
    <row r="42858" spans="55:55" hidden="1" x14ac:dyDescent="0.2">
      <c r="BC42858" s="6"/>
    </row>
    <row r="42859" spans="55:55" hidden="1" x14ac:dyDescent="0.2">
      <c r="BC42859" s="6"/>
    </row>
    <row r="42860" spans="55:55" hidden="1" x14ac:dyDescent="0.2">
      <c r="BC42860" s="6"/>
    </row>
    <row r="42861" spans="55:55" hidden="1" x14ac:dyDescent="0.2">
      <c r="BC42861" s="6"/>
    </row>
    <row r="42862" spans="55:55" hidden="1" x14ac:dyDescent="0.2">
      <c r="BC42862" s="6"/>
    </row>
    <row r="42863" spans="55:55" hidden="1" x14ac:dyDescent="0.2">
      <c r="BC42863" s="6"/>
    </row>
    <row r="42864" spans="55:55" hidden="1" x14ac:dyDescent="0.2">
      <c r="BC42864" s="6"/>
    </row>
    <row r="42865" spans="55:55" hidden="1" x14ac:dyDescent="0.2">
      <c r="BC42865" s="6"/>
    </row>
    <row r="42866" spans="55:55" hidden="1" x14ac:dyDescent="0.2">
      <c r="BC42866" s="6"/>
    </row>
    <row r="42867" spans="55:55" hidden="1" x14ac:dyDescent="0.2">
      <c r="BC42867" s="6"/>
    </row>
    <row r="42868" spans="55:55" hidden="1" x14ac:dyDescent="0.2">
      <c r="BC42868" s="6"/>
    </row>
    <row r="42869" spans="55:55" hidden="1" x14ac:dyDescent="0.2">
      <c r="BC42869" s="6"/>
    </row>
    <row r="42870" spans="55:55" hidden="1" x14ac:dyDescent="0.2">
      <c r="BC42870" s="6"/>
    </row>
    <row r="42871" spans="55:55" hidden="1" x14ac:dyDescent="0.2">
      <c r="BC42871" s="6"/>
    </row>
    <row r="42872" spans="55:55" hidden="1" x14ac:dyDescent="0.2">
      <c r="BC42872" s="6"/>
    </row>
    <row r="42873" spans="55:55" hidden="1" x14ac:dyDescent="0.2">
      <c r="BC42873" s="6"/>
    </row>
    <row r="42874" spans="55:55" hidden="1" x14ac:dyDescent="0.2">
      <c r="BC42874" s="6"/>
    </row>
    <row r="42875" spans="55:55" hidden="1" x14ac:dyDescent="0.2">
      <c r="BC42875" s="6"/>
    </row>
    <row r="42876" spans="55:55" hidden="1" x14ac:dyDescent="0.2">
      <c r="BC42876" s="6"/>
    </row>
    <row r="42877" spans="55:55" hidden="1" x14ac:dyDescent="0.2">
      <c r="BC42877" s="6"/>
    </row>
    <row r="42878" spans="55:55" hidden="1" x14ac:dyDescent="0.2">
      <c r="BC42878" s="6"/>
    </row>
    <row r="42879" spans="55:55" hidden="1" x14ac:dyDescent="0.2">
      <c r="BC42879" s="6"/>
    </row>
    <row r="42880" spans="55:55" hidden="1" x14ac:dyDescent="0.2">
      <c r="BC42880" s="6"/>
    </row>
    <row r="42881" spans="55:55" hidden="1" x14ac:dyDescent="0.2">
      <c r="BC42881" s="6"/>
    </row>
    <row r="42882" spans="55:55" hidden="1" x14ac:dyDescent="0.2">
      <c r="BC42882" s="6"/>
    </row>
    <row r="42883" spans="55:55" hidden="1" x14ac:dyDescent="0.2">
      <c r="BC42883" s="6"/>
    </row>
    <row r="42884" spans="55:55" hidden="1" x14ac:dyDescent="0.2">
      <c r="BC42884" s="6"/>
    </row>
    <row r="42885" spans="55:55" hidden="1" x14ac:dyDescent="0.2">
      <c r="BC42885" s="6"/>
    </row>
    <row r="42886" spans="55:55" hidden="1" x14ac:dyDescent="0.2">
      <c r="BC42886" s="6"/>
    </row>
    <row r="42887" spans="55:55" hidden="1" x14ac:dyDescent="0.2">
      <c r="BC42887" s="6"/>
    </row>
    <row r="42888" spans="55:55" hidden="1" x14ac:dyDescent="0.2">
      <c r="BC42888" s="6"/>
    </row>
    <row r="42889" spans="55:55" hidden="1" x14ac:dyDescent="0.2">
      <c r="BC42889" s="6"/>
    </row>
    <row r="42890" spans="55:55" hidden="1" x14ac:dyDescent="0.2">
      <c r="BC42890" s="6"/>
    </row>
    <row r="42891" spans="55:55" hidden="1" x14ac:dyDescent="0.2">
      <c r="BC42891" s="6"/>
    </row>
    <row r="42892" spans="55:55" hidden="1" x14ac:dyDescent="0.2">
      <c r="BC42892" s="6"/>
    </row>
    <row r="42893" spans="55:55" hidden="1" x14ac:dyDescent="0.2">
      <c r="BC42893" s="6"/>
    </row>
    <row r="42894" spans="55:55" hidden="1" x14ac:dyDescent="0.2">
      <c r="BC42894" s="6"/>
    </row>
    <row r="42895" spans="55:55" hidden="1" x14ac:dyDescent="0.2">
      <c r="BC42895" s="6"/>
    </row>
    <row r="42896" spans="55:55" hidden="1" x14ac:dyDescent="0.2">
      <c r="BC42896" s="6"/>
    </row>
    <row r="42897" spans="55:55" hidden="1" x14ac:dyDescent="0.2">
      <c r="BC42897" s="6"/>
    </row>
    <row r="42898" spans="55:55" hidden="1" x14ac:dyDescent="0.2">
      <c r="BC42898" s="6"/>
    </row>
    <row r="42899" spans="55:55" hidden="1" x14ac:dyDescent="0.2">
      <c r="BC42899" s="6"/>
    </row>
    <row r="42900" spans="55:55" hidden="1" x14ac:dyDescent="0.2">
      <c r="BC42900" s="6"/>
    </row>
    <row r="42901" spans="55:55" hidden="1" x14ac:dyDescent="0.2">
      <c r="BC42901" s="6"/>
    </row>
    <row r="42902" spans="55:55" hidden="1" x14ac:dyDescent="0.2">
      <c r="BC42902" s="6"/>
    </row>
    <row r="42903" spans="55:55" hidden="1" x14ac:dyDescent="0.2">
      <c r="BC42903" s="6"/>
    </row>
    <row r="42904" spans="55:55" hidden="1" x14ac:dyDescent="0.2">
      <c r="BC42904" s="6"/>
    </row>
    <row r="42905" spans="55:55" hidden="1" x14ac:dyDescent="0.2">
      <c r="BC42905" s="6"/>
    </row>
    <row r="42906" spans="55:55" hidden="1" x14ac:dyDescent="0.2">
      <c r="BC42906" s="6"/>
    </row>
    <row r="42907" spans="55:55" hidden="1" x14ac:dyDescent="0.2">
      <c r="BC42907" s="6"/>
    </row>
    <row r="42908" spans="55:55" hidden="1" x14ac:dyDescent="0.2">
      <c r="BC42908" s="6"/>
    </row>
    <row r="42909" spans="55:55" hidden="1" x14ac:dyDescent="0.2">
      <c r="BC42909" s="6"/>
    </row>
    <row r="42910" spans="55:55" hidden="1" x14ac:dyDescent="0.2">
      <c r="BC42910" s="6"/>
    </row>
    <row r="42911" spans="55:55" hidden="1" x14ac:dyDescent="0.2">
      <c r="BC42911" s="6"/>
    </row>
    <row r="42912" spans="55:55" hidden="1" x14ac:dyDescent="0.2">
      <c r="BC42912" s="6"/>
    </row>
    <row r="42913" spans="55:55" hidden="1" x14ac:dyDescent="0.2">
      <c r="BC42913" s="6"/>
    </row>
    <row r="42914" spans="55:55" hidden="1" x14ac:dyDescent="0.2">
      <c r="BC42914" s="6"/>
    </row>
    <row r="42915" spans="55:55" hidden="1" x14ac:dyDescent="0.2">
      <c r="BC42915" s="6"/>
    </row>
    <row r="42916" spans="55:55" hidden="1" x14ac:dyDescent="0.2">
      <c r="BC42916" s="6"/>
    </row>
    <row r="42917" spans="55:55" hidden="1" x14ac:dyDescent="0.2">
      <c r="BC42917" s="6"/>
    </row>
    <row r="42918" spans="55:55" hidden="1" x14ac:dyDescent="0.2">
      <c r="BC42918" s="6"/>
    </row>
    <row r="42919" spans="55:55" hidden="1" x14ac:dyDescent="0.2">
      <c r="BC42919" s="6"/>
    </row>
    <row r="42920" spans="55:55" hidden="1" x14ac:dyDescent="0.2">
      <c r="BC42920" s="6"/>
    </row>
    <row r="42921" spans="55:55" hidden="1" x14ac:dyDescent="0.2">
      <c r="BC42921" s="6"/>
    </row>
    <row r="42922" spans="55:55" hidden="1" x14ac:dyDescent="0.2">
      <c r="BC42922" s="6"/>
    </row>
    <row r="42923" spans="55:55" hidden="1" x14ac:dyDescent="0.2">
      <c r="BC42923" s="6"/>
    </row>
    <row r="42924" spans="55:55" hidden="1" x14ac:dyDescent="0.2">
      <c r="BC42924" s="6"/>
    </row>
    <row r="42925" spans="55:55" hidden="1" x14ac:dyDescent="0.2">
      <c r="BC42925" s="6"/>
    </row>
    <row r="42926" spans="55:55" hidden="1" x14ac:dyDescent="0.2">
      <c r="BC42926" s="6"/>
    </row>
    <row r="42927" spans="55:55" hidden="1" x14ac:dyDescent="0.2">
      <c r="BC42927" s="6"/>
    </row>
    <row r="42928" spans="55:55" hidden="1" x14ac:dyDescent="0.2">
      <c r="BC42928" s="6"/>
    </row>
    <row r="42929" spans="55:55" hidden="1" x14ac:dyDescent="0.2">
      <c r="BC42929" s="6"/>
    </row>
    <row r="42930" spans="55:55" hidden="1" x14ac:dyDescent="0.2">
      <c r="BC42930" s="6"/>
    </row>
    <row r="42931" spans="55:55" hidden="1" x14ac:dyDescent="0.2">
      <c r="BC42931" s="6"/>
    </row>
    <row r="42932" spans="55:55" hidden="1" x14ac:dyDescent="0.2">
      <c r="BC42932" s="6"/>
    </row>
    <row r="42933" spans="55:55" hidden="1" x14ac:dyDescent="0.2">
      <c r="BC42933" s="6"/>
    </row>
    <row r="42934" spans="55:55" hidden="1" x14ac:dyDescent="0.2">
      <c r="BC42934" s="6"/>
    </row>
    <row r="42935" spans="55:55" hidden="1" x14ac:dyDescent="0.2">
      <c r="BC42935" s="6"/>
    </row>
    <row r="42936" spans="55:55" hidden="1" x14ac:dyDescent="0.2">
      <c r="BC42936" s="6"/>
    </row>
    <row r="42937" spans="55:55" hidden="1" x14ac:dyDescent="0.2">
      <c r="BC42937" s="6"/>
    </row>
    <row r="42938" spans="55:55" hidden="1" x14ac:dyDescent="0.2">
      <c r="BC42938" s="6"/>
    </row>
    <row r="42939" spans="55:55" hidden="1" x14ac:dyDescent="0.2">
      <c r="BC42939" s="6"/>
    </row>
    <row r="42940" spans="55:55" hidden="1" x14ac:dyDescent="0.2">
      <c r="BC42940" s="6"/>
    </row>
    <row r="42941" spans="55:55" hidden="1" x14ac:dyDescent="0.2">
      <c r="BC42941" s="6"/>
    </row>
    <row r="42942" spans="55:55" hidden="1" x14ac:dyDescent="0.2">
      <c r="BC42942" s="6"/>
    </row>
    <row r="42943" spans="55:55" hidden="1" x14ac:dyDescent="0.2">
      <c r="BC42943" s="6"/>
    </row>
    <row r="42944" spans="55:55" hidden="1" x14ac:dyDescent="0.2">
      <c r="BC42944" s="6"/>
    </row>
    <row r="42945" spans="55:55" hidden="1" x14ac:dyDescent="0.2">
      <c r="BC42945" s="6"/>
    </row>
    <row r="42946" spans="55:55" hidden="1" x14ac:dyDescent="0.2">
      <c r="BC42946" s="6"/>
    </row>
    <row r="42947" spans="55:55" hidden="1" x14ac:dyDescent="0.2">
      <c r="BC42947" s="6"/>
    </row>
    <row r="42948" spans="55:55" hidden="1" x14ac:dyDescent="0.2">
      <c r="BC42948" s="6"/>
    </row>
    <row r="42949" spans="55:55" hidden="1" x14ac:dyDescent="0.2">
      <c r="BC42949" s="6"/>
    </row>
    <row r="42950" spans="55:55" hidden="1" x14ac:dyDescent="0.2">
      <c r="BC42950" s="6"/>
    </row>
    <row r="42951" spans="55:55" hidden="1" x14ac:dyDescent="0.2">
      <c r="BC42951" s="6"/>
    </row>
    <row r="42952" spans="55:55" hidden="1" x14ac:dyDescent="0.2">
      <c r="BC42952" s="6"/>
    </row>
    <row r="42953" spans="55:55" hidden="1" x14ac:dyDescent="0.2">
      <c r="BC42953" s="6"/>
    </row>
    <row r="42954" spans="55:55" hidden="1" x14ac:dyDescent="0.2">
      <c r="BC42954" s="6"/>
    </row>
    <row r="42955" spans="55:55" hidden="1" x14ac:dyDescent="0.2">
      <c r="BC42955" s="6"/>
    </row>
    <row r="42956" spans="55:55" hidden="1" x14ac:dyDescent="0.2">
      <c r="BC42956" s="6"/>
    </row>
    <row r="42957" spans="55:55" hidden="1" x14ac:dyDescent="0.2">
      <c r="BC42957" s="6"/>
    </row>
    <row r="42958" spans="55:55" hidden="1" x14ac:dyDescent="0.2">
      <c r="BC42958" s="6"/>
    </row>
    <row r="42959" spans="55:55" hidden="1" x14ac:dyDescent="0.2">
      <c r="BC42959" s="6"/>
    </row>
    <row r="42960" spans="55:55" hidden="1" x14ac:dyDescent="0.2">
      <c r="BC42960" s="6"/>
    </row>
    <row r="42961" spans="55:55" hidden="1" x14ac:dyDescent="0.2">
      <c r="BC42961" s="6"/>
    </row>
    <row r="42962" spans="55:55" hidden="1" x14ac:dyDescent="0.2">
      <c r="BC42962" s="6"/>
    </row>
    <row r="42963" spans="55:55" hidden="1" x14ac:dyDescent="0.2">
      <c r="BC42963" s="6"/>
    </row>
    <row r="42964" spans="55:55" hidden="1" x14ac:dyDescent="0.2">
      <c r="BC42964" s="6"/>
    </row>
    <row r="42965" spans="55:55" hidden="1" x14ac:dyDescent="0.2">
      <c r="BC42965" s="6"/>
    </row>
    <row r="42966" spans="55:55" hidden="1" x14ac:dyDescent="0.2">
      <c r="BC42966" s="6"/>
    </row>
    <row r="42967" spans="55:55" hidden="1" x14ac:dyDescent="0.2">
      <c r="BC42967" s="6"/>
    </row>
    <row r="42968" spans="55:55" hidden="1" x14ac:dyDescent="0.2">
      <c r="BC42968" s="6"/>
    </row>
    <row r="42969" spans="55:55" hidden="1" x14ac:dyDescent="0.2">
      <c r="BC42969" s="6"/>
    </row>
    <row r="42970" spans="55:55" hidden="1" x14ac:dyDescent="0.2">
      <c r="BC42970" s="6"/>
    </row>
    <row r="42971" spans="55:55" hidden="1" x14ac:dyDescent="0.2">
      <c r="BC42971" s="6"/>
    </row>
    <row r="42972" spans="55:55" hidden="1" x14ac:dyDescent="0.2">
      <c r="BC42972" s="6"/>
    </row>
    <row r="42973" spans="55:55" hidden="1" x14ac:dyDescent="0.2">
      <c r="BC42973" s="6"/>
    </row>
    <row r="42974" spans="55:55" hidden="1" x14ac:dyDescent="0.2">
      <c r="BC42974" s="6"/>
    </row>
    <row r="42975" spans="55:55" hidden="1" x14ac:dyDescent="0.2">
      <c r="BC42975" s="6"/>
    </row>
    <row r="42976" spans="55:55" hidden="1" x14ac:dyDescent="0.2">
      <c r="BC42976" s="6"/>
    </row>
    <row r="42977" spans="55:55" hidden="1" x14ac:dyDescent="0.2">
      <c r="BC42977" s="6"/>
    </row>
    <row r="42978" spans="55:55" hidden="1" x14ac:dyDescent="0.2">
      <c r="BC42978" s="6"/>
    </row>
    <row r="42979" spans="55:55" hidden="1" x14ac:dyDescent="0.2">
      <c r="BC42979" s="6"/>
    </row>
    <row r="42980" spans="55:55" hidden="1" x14ac:dyDescent="0.2">
      <c r="BC42980" s="6"/>
    </row>
    <row r="42981" spans="55:55" hidden="1" x14ac:dyDescent="0.2">
      <c r="BC42981" s="6"/>
    </row>
    <row r="42982" spans="55:55" hidden="1" x14ac:dyDescent="0.2">
      <c r="BC42982" s="6"/>
    </row>
    <row r="42983" spans="55:55" hidden="1" x14ac:dyDescent="0.2">
      <c r="BC42983" s="6"/>
    </row>
    <row r="42984" spans="55:55" hidden="1" x14ac:dyDescent="0.2">
      <c r="BC42984" s="6"/>
    </row>
    <row r="42985" spans="55:55" hidden="1" x14ac:dyDescent="0.2">
      <c r="BC42985" s="6"/>
    </row>
    <row r="42986" spans="55:55" hidden="1" x14ac:dyDescent="0.2">
      <c r="BC42986" s="6"/>
    </row>
    <row r="42987" spans="55:55" hidden="1" x14ac:dyDescent="0.2">
      <c r="BC42987" s="6"/>
    </row>
    <row r="42988" spans="55:55" hidden="1" x14ac:dyDescent="0.2">
      <c r="BC42988" s="6"/>
    </row>
    <row r="42989" spans="55:55" hidden="1" x14ac:dyDescent="0.2">
      <c r="BC42989" s="6"/>
    </row>
    <row r="42990" spans="55:55" hidden="1" x14ac:dyDescent="0.2">
      <c r="BC42990" s="6"/>
    </row>
    <row r="42991" spans="55:55" hidden="1" x14ac:dyDescent="0.2">
      <c r="BC42991" s="6"/>
    </row>
    <row r="42992" spans="55:55" hidden="1" x14ac:dyDescent="0.2">
      <c r="BC42992" s="6"/>
    </row>
    <row r="42993" spans="55:55" hidden="1" x14ac:dyDescent="0.2">
      <c r="BC42993" s="6"/>
    </row>
    <row r="42994" spans="55:55" hidden="1" x14ac:dyDescent="0.2">
      <c r="BC42994" s="6"/>
    </row>
    <row r="42995" spans="55:55" hidden="1" x14ac:dyDescent="0.2">
      <c r="BC42995" s="6"/>
    </row>
    <row r="42996" spans="55:55" hidden="1" x14ac:dyDescent="0.2">
      <c r="BC42996" s="6"/>
    </row>
    <row r="42997" spans="55:55" hidden="1" x14ac:dyDescent="0.2">
      <c r="BC42997" s="6"/>
    </row>
    <row r="42998" spans="55:55" hidden="1" x14ac:dyDescent="0.2">
      <c r="BC42998" s="6"/>
    </row>
    <row r="42999" spans="55:55" hidden="1" x14ac:dyDescent="0.2">
      <c r="BC42999" s="6"/>
    </row>
    <row r="43000" spans="55:55" hidden="1" x14ac:dyDescent="0.2">
      <c r="BC43000" s="6"/>
    </row>
    <row r="43001" spans="55:55" hidden="1" x14ac:dyDescent="0.2">
      <c r="BC43001" s="6"/>
    </row>
    <row r="43002" spans="55:55" hidden="1" x14ac:dyDescent="0.2">
      <c r="BC43002" s="6"/>
    </row>
    <row r="43003" spans="55:55" hidden="1" x14ac:dyDescent="0.2">
      <c r="BC43003" s="6"/>
    </row>
    <row r="43004" spans="55:55" hidden="1" x14ac:dyDescent="0.2">
      <c r="BC43004" s="6"/>
    </row>
    <row r="43005" spans="55:55" hidden="1" x14ac:dyDescent="0.2">
      <c r="BC43005" s="6"/>
    </row>
    <row r="43006" spans="55:55" hidden="1" x14ac:dyDescent="0.2">
      <c r="BC43006" s="6"/>
    </row>
    <row r="43007" spans="55:55" hidden="1" x14ac:dyDescent="0.2">
      <c r="BC43007" s="6"/>
    </row>
    <row r="43008" spans="55:55" hidden="1" x14ac:dyDescent="0.2">
      <c r="BC43008" s="6"/>
    </row>
    <row r="43009" spans="55:55" hidden="1" x14ac:dyDescent="0.2">
      <c r="BC43009" s="6"/>
    </row>
    <row r="43010" spans="55:55" hidden="1" x14ac:dyDescent="0.2">
      <c r="BC43010" s="6"/>
    </row>
    <row r="43011" spans="55:55" hidden="1" x14ac:dyDescent="0.2">
      <c r="BC43011" s="6"/>
    </row>
    <row r="43012" spans="55:55" hidden="1" x14ac:dyDescent="0.2">
      <c r="BC43012" s="6"/>
    </row>
    <row r="43013" spans="55:55" hidden="1" x14ac:dyDescent="0.2">
      <c r="BC43013" s="6"/>
    </row>
    <row r="43014" spans="55:55" hidden="1" x14ac:dyDescent="0.2">
      <c r="BC43014" s="6"/>
    </row>
    <row r="43015" spans="55:55" hidden="1" x14ac:dyDescent="0.2">
      <c r="BC43015" s="6"/>
    </row>
    <row r="43016" spans="55:55" hidden="1" x14ac:dyDescent="0.2">
      <c r="BC43016" s="6"/>
    </row>
    <row r="43017" spans="55:55" hidden="1" x14ac:dyDescent="0.2">
      <c r="BC43017" s="6"/>
    </row>
    <row r="43018" spans="55:55" hidden="1" x14ac:dyDescent="0.2">
      <c r="BC43018" s="6"/>
    </row>
    <row r="43019" spans="55:55" hidden="1" x14ac:dyDescent="0.2">
      <c r="BC43019" s="6"/>
    </row>
    <row r="43020" spans="55:55" hidden="1" x14ac:dyDescent="0.2">
      <c r="BC43020" s="6"/>
    </row>
    <row r="43021" spans="55:55" hidden="1" x14ac:dyDescent="0.2">
      <c r="BC43021" s="6"/>
    </row>
    <row r="43022" spans="55:55" hidden="1" x14ac:dyDescent="0.2">
      <c r="BC43022" s="6"/>
    </row>
    <row r="43023" spans="55:55" hidden="1" x14ac:dyDescent="0.2">
      <c r="BC43023" s="6"/>
    </row>
    <row r="43024" spans="55:55" hidden="1" x14ac:dyDescent="0.2">
      <c r="BC43024" s="6"/>
    </row>
    <row r="43025" spans="55:55" hidden="1" x14ac:dyDescent="0.2">
      <c r="BC43025" s="6"/>
    </row>
    <row r="43026" spans="55:55" hidden="1" x14ac:dyDescent="0.2">
      <c r="BC43026" s="6"/>
    </row>
    <row r="43027" spans="55:55" hidden="1" x14ac:dyDescent="0.2">
      <c r="BC43027" s="6"/>
    </row>
    <row r="43028" spans="55:55" hidden="1" x14ac:dyDescent="0.2">
      <c r="BC43028" s="6"/>
    </row>
    <row r="43029" spans="55:55" hidden="1" x14ac:dyDescent="0.2">
      <c r="BC43029" s="6"/>
    </row>
    <row r="43030" spans="55:55" hidden="1" x14ac:dyDescent="0.2">
      <c r="BC43030" s="6"/>
    </row>
    <row r="43031" spans="55:55" hidden="1" x14ac:dyDescent="0.2">
      <c r="BC43031" s="6"/>
    </row>
    <row r="43032" spans="55:55" hidden="1" x14ac:dyDescent="0.2">
      <c r="BC43032" s="6"/>
    </row>
    <row r="43033" spans="55:55" hidden="1" x14ac:dyDescent="0.2">
      <c r="BC43033" s="6"/>
    </row>
    <row r="43034" spans="55:55" hidden="1" x14ac:dyDescent="0.2">
      <c r="BC43034" s="6"/>
    </row>
    <row r="43035" spans="55:55" hidden="1" x14ac:dyDescent="0.2">
      <c r="BC43035" s="6"/>
    </row>
    <row r="43036" spans="55:55" hidden="1" x14ac:dyDescent="0.2">
      <c r="BC43036" s="6"/>
    </row>
    <row r="43037" spans="55:55" hidden="1" x14ac:dyDescent="0.2">
      <c r="BC43037" s="6"/>
    </row>
    <row r="43038" spans="55:55" hidden="1" x14ac:dyDescent="0.2">
      <c r="BC43038" s="6"/>
    </row>
    <row r="43039" spans="55:55" hidden="1" x14ac:dyDescent="0.2">
      <c r="BC43039" s="6"/>
    </row>
    <row r="43040" spans="55:55" hidden="1" x14ac:dyDescent="0.2">
      <c r="BC43040" s="6"/>
    </row>
    <row r="43041" spans="55:55" hidden="1" x14ac:dyDescent="0.2">
      <c r="BC43041" s="6"/>
    </row>
    <row r="43042" spans="55:55" hidden="1" x14ac:dyDescent="0.2">
      <c r="BC43042" s="6"/>
    </row>
    <row r="43043" spans="55:55" hidden="1" x14ac:dyDescent="0.2">
      <c r="BC43043" s="6"/>
    </row>
    <row r="43044" spans="55:55" hidden="1" x14ac:dyDescent="0.2">
      <c r="BC43044" s="6"/>
    </row>
    <row r="43045" spans="55:55" hidden="1" x14ac:dyDescent="0.2">
      <c r="BC43045" s="6"/>
    </row>
    <row r="43046" spans="55:55" hidden="1" x14ac:dyDescent="0.2">
      <c r="BC43046" s="6"/>
    </row>
    <row r="43047" spans="55:55" hidden="1" x14ac:dyDescent="0.2">
      <c r="BC43047" s="6"/>
    </row>
    <row r="43048" spans="55:55" hidden="1" x14ac:dyDescent="0.2">
      <c r="BC43048" s="6"/>
    </row>
    <row r="43049" spans="55:55" hidden="1" x14ac:dyDescent="0.2">
      <c r="BC43049" s="6"/>
    </row>
    <row r="43050" spans="55:55" hidden="1" x14ac:dyDescent="0.2">
      <c r="BC43050" s="6"/>
    </row>
    <row r="43051" spans="55:55" hidden="1" x14ac:dyDescent="0.2">
      <c r="BC43051" s="6"/>
    </row>
    <row r="43052" spans="55:55" hidden="1" x14ac:dyDescent="0.2">
      <c r="BC43052" s="6"/>
    </row>
    <row r="43053" spans="55:55" hidden="1" x14ac:dyDescent="0.2">
      <c r="BC43053" s="6"/>
    </row>
    <row r="43054" spans="55:55" hidden="1" x14ac:dyDescent="0.2">
      <c r="BC43054" s="6"/>
    </row>
    <row r="43055" spans="55:55" hidden="1" x14ac:dyDescent="0.2">
      <c r="BC43055" s="6"/>
    </row>
    <row r="43056" spans="55:55" hidden="1" x14ac:dyDescent="0.2">
      <c r="BC43056" s="6"/>
    </row>
    <row r="43057" spans="55:55" hidden="1" x14ac:dyDescent="0.2">
      <c r="BC43057" s="6"/>
    </row>
    <row r="43058" spans="55:55" hidden="1" x14ac:dyDescent="0.2">
      <c r="BC43058" s="6"/>
    </row>
    <row r="43059" spans="55:55" hidden="1" x14ac:dyDescent="0.2">
      <c r="BC43059" s="6"/>
    </row>
    <row r="43060" spans="55:55" hidden="1" x14ac:dyDescent="0.2">
      <c r="BC43060" s="6"/>
    </row>
    <row r="43061" spans="55:55" hidden="1" x14ac:dyDescent="0.2">
      <c r="BC43061" s="6"/>
    </row>
    <row r="43062" spans="55:55" hidden="1" x14ac:dyDescent="0.2">
      <c r="BC43062" s="6"/>
    </row>
    <row r="43063" spans="55:55" hidden="1" x14ac:dyDescent="0.2">
      <c r="BC43063" s="6"/>
    </row>
    <row r="43064" spans="55:55" hidden="1" x14ac:dyDescent="0.2">
      <c r="BC43064" s="6"/>
    </row>
    <row r="43065" spans="55:55" hidden="1" x14ac:dyDescent="0.2">
      <c r="BC43065" s="6"/>
    </row>
    <row r="43066" spans="55:55" hidden="1" x14ac:dyDescent="0.2">
      <c r="BC43066" s="6"/>
    </row>
    <row r="43067" spans="55:55" hidden="1" x14ac:dyDescent="0.2">
      <c r="BC43067" s="6"/>
    </row>
    <row r="43068" spans="55:55" hidden="1" x14ac:dyDescent="0.2">
      <c r="BC43068" s="6"/>
    </row>
    <row r="43069" spans="55:55" hidden="1" x14ac:dyDescent="0.2">
      <c r="BC43069" s="6"/>
    </row>
    <row r="43070" spans="55:55" hidden="1" x14ac:dyDescent="0.2">
      <c r="BC43070" s="6"/>
    </row>
    <row r="43071" spans="55:55" hidden="1" x14ac:dyDescent="0.2">
      <c r="BC43071" s="6"/>
    </row>
    <row r="43072" spans="55:55" hidden="1" x14ac:dyDescent="0.2">
      <c r="BC43072" s="6"/>
    </row>
    <row r="43073" spans="55:55" hidden="1" x14ac:dyDescent="0.2">
      <c r="BC43073" s="6"/>
    </row>
    <row r="43074" spans="55:55" hidden="1" x14ac:dyDescent="0.2">
      <c r="BC43074" s="6"/>
    </row>
    <row r="43075" spans="55:55" hidden="1" x14ac:dyDescent="0.2">
      <c r="BC43075" s="6"/>
    </row>
    <row r="43076" spans="55:55" hidden="1" x14ac:dyDescent="0.2">
      <c r="BC43076" s="6"/>
    </row>
    <row r="43077" spans="55:55" hidden="1" x14ac:dyDescent="0.2">
      <c r="BC43077" s="6"/>
    </row>
    <row r="43078" spans="55:55" hidden="1" x14ac:dyDescent="0.2">
      <c r="BC43078" s="6"/>
    </row>
    <row r="43079" spans="55:55" hidden="1" x14ac:dyDescent="0.2">
      <c r="BC43079" s="6"/>
    </row>
    <row r="43080" spans="55:55" hidden="1" x14ac:dyDescent="0.2">
      <c r="BC43080" s="6"/>
    </row>
    <row r="43081" spans="55:55" hidden="1" x14ac:dyDescent="0.2">
      <c r="BC43081" s="6"/>
    </row>
    <row r="43082" spans="55:55" hidden="1" x14ac:dyDescent="0.2">
      <c r="BC43082" s="6"/>
    </row>
    <row r="43083" spans="55:55" hidden="1" x14ac:dyDescent="0.2">
      <c r="BC43083" s="6"/>
    </row>
    <row r="43084" spans="55:55" hidden="1" x14ac:dyDescent="0.2">
      <c r="BC43084" s="6"/>
    </row>
    <row r="43085" spans="55:55" hidden="1" x14ac:dyDescent="0.2">
      <c r="BC43085" s="6"/>
    </row>
    <row r="43086" spans="55:55" hidden="1" x14ac:dyDescent="0.2">
      <c r="BC43086" s="6"/>
    </row>
    <row r="43087" spans="55:55" hidden="1" x14ac:dyDescent="0.2">
      <c r="BC43087" s="6"/>
    </row>
    <row r="43088" spans="55:55" hidden="1" x14ac:dyDescent="0.2">
      <c r="BC43088" s="6"/>
    </row>
    <row r="43089" spans="55:55" hidden="1" x14ac:dyDescent="0.2">
      <c r="BC43089" s="6"/>
    </row>
    <row r="43090" spans="55:55" hidden="1" x14ac:dyDescent="0.2">
      <c r="BC43090" s="6"/>
    </row>
    <row r="43091" spans="55:55" hidden="1" x14ac:dyDescent="0.2">
      <c r="BC43091" s="6"/>
    </row>
    <row r="43092" spans="55:55" hidden="1" x14ac:dyDescent="0.2">
      <c r="BC43092" s="6"/>
    </row>
    <row r="43093" spans="55:55" hidden="1" x14ac:dyDescent="0.2">
      <c r="BC43093" s="6"/>
    </row>
    <row r="43094" spans="55:55" hidden="1" x14ac:dyDescent="0.2">
      <c r="BC43094" s="6"/>
    </row>
    <row r="43095" spans="55:55" hidden="1" x14ac:dyDescent="0.2">
      <c r="BC43095" s="6"/>
    </row>
    <row r="43096" spans="55:55" hidden="1" x14ac:dyDescent="0.2">
      <c r="BC43096" s="6"/>
    </row>
    <row r="43097" spans="55:55" hidden="1" x14ac:dyDescent="0.2">
      <c r="BC43097" s="6"/>
    </row>
    <row r="43098" spans="55:55" hidden="1" x14ac:dyDescent="0.2">
      <c r="BC43098" s="6"/>
    </row>
    <row r="43099" spans="55:55" hidden="1" x14ac:dyDescent="0.2">
      <c r="BC43099" s="6"/>
    </row>
    <row r="43100" spans="55:55" hidden="1" x14ac:dyDescent="0.2">
      <c r="BC43100" s="6"/>
    </row>
    <row r="43101" spans="55:55" hidden="1" x14ac:dyDescent="0.2">
      <c r="BC43101" s="6"/>
    </row>
    <row r="43102" spans="55:55" hidden="1" x14ac:dyDescent="0.2">
      <c r="BC43102" s="6"/>
    </row>
    <row r="43103" spans="55:55" hidden="1" x14ac:dyDescent="0.2">
      <c r="BC43103" s="6"/>
    </row>
    <row r="43104" spans="55:55" hidden="1" x14ac:dyDescent="0.2">
      <c r="BC43104" s="6"/>
    </row>
    <row r="43105" spans="55:55" hidden="1" x14ac:dyDescent="0.2">
      <c r="BC43105" s="6"/>
    </row>
    <row r="43106" spans="55:55" hidden="1" x14ac:dyDescent="0.2">
      <c r="BC43106" s="6"/>
    </row>
    <row r="43107" spans="55:55" hidden="1" x14ac:dyDescent="0.2">
      <c r="BC43107" s="6"/>
    </row>
    <row r="43108" spans="55:55" hidden="1" x14ac:dyDescent="0.2">
      <c r="BC43108" s="6"/>
    </row>
    <row r="43109" spans="55:55" hidden="1" x14ac:dyDescent="0.2">
      <c r="BC43109" s="6"/>
    </row>
    <row r="43110" spans="55:55" hidden="1" x14ac:dyDescent="0.2">
      <c r="BC43110" s="6"/>
    </row>
    <row r="43111" spans="55:55" hidden="1" x14ac:dyDescent="0.2">
      <c r="BC43111" s="6"/>
    </row>
    <row r="43112" spans="55:55" hidden="1" x14ac:dyDescent="0.2">
      <c r="BC43112" s="6"/>
    </row>
    <row r="43113" spans="55:55" hidden="1" x14ac:dyDescent="0.2">
      <c r="BC43113" s="6"/>
    </row>
    <row r="43114" spans="55:55" hidden="1" x14ac:dyDescent="0.2">
      <c r="BC43114" s="6"/>
    </row>
    <row r="43115" spans="55:55" hidden="1" x14ac:dyDescent="0.2">
      <c r="BC43115" s="6"/>
    </row>
    <row r="43116" spans="55:55" hidden="1" x14ac:dyDescent="0.2">
      <c r="BC43116" s="6"/>
    </row>
    <row r="43117" spans="55:55" hidden="1" x14ac:dyDescent="0.2">
      <c r="BC43117" s="6"/>
    </row>
    <row r="43118" spans="55:55" hidden="1" x14ac:dyDescent="0.2">
      <c r="BC43118" s="6"/>
    </row>
    <row r="43119" spans="55:55" hidden="1" x14ac:dyDescent="0.2">
      <c r="BC43119" s="6"/>
    </row>
    <row r="43120" spans="55:55" hidden="1" x14ac:dyDescent="0.2">
      <c r="BC43120" s="6"/>
    </row>
    <row r="43121" spans="55:55" hidden="1" x14ac:dyDescent="0.2">
      <c r="BC43121" s="6"/>
    </row>
    <row r="43122" spans="55:55" hidden="1" x14ac:dyDescent="0.2">
      <c r="BC43122" s="6"/>
    </row>
    <row r="43123" spans="55:55" hidden="1" x14ac:dyDescent="0.2">
      <c r="BC43123" s="6"/>
    </row>
    <row r="43124" spans="55:55" hidden="1" x14ac:dyDescent="0.2">
      <c r="BC43124" s="6"/>
    </row>
    <row r="43125" spans="55:55" hidden="1" x14ac:dyDescent="0.2">
      <c r="BC43125" s="6"/>
    </row>
    <row r="43126" spans="55:55" hidden="1" x14ac:dyDescent="0.2">
      <c r="BC43126" s="6"/>
    </row>
    <row r="43127" spans="55:55" hidden="1" x14ac:dyDescent="0.2">
      <c r="BC43127" s="6"/>
    </row>
    <row r="43128" spans="55:55" hidden="1" x14ac:dyDescent="0.2">
      <c r="BC43128" s="6"/>
    </row>
    <row r="43129" spans="55:55" hidden="1" x14ac:dyDescent="0.2">
      <c r="BC43129" s="6"/>
    </row>
    <row r="43130" spans="55:55" hidden="1" x14ac:dyDescent="0.2">
      <c r="BC43130" s="6"/>
    </row>
    <row r="43131" spans="55:55" hidden="1" x14ac:dyDescent="0.2">
      <c r="BC43131" s="6"/>
    </row>
    <row r="43132" spans="55:55" hidden="1" x14ac:dyDescent="0.2">
      <c r="BC43132" s="6"/>
    </row>
    <row r="43133" spans="55:55" hidden="1" x14ac:dyDescent="0.2">
      <c r="BC43133" s="6"/>
    </row>
    <row r="43134" spans="55:55" hidden="1" x14ac:dyDescent="0.2">
      <c r="BC43134" s="6"/>
    </row>
    <row r="43135" spans="55:55" hidden="1" x14ac:dyDescent="0.2">
      <c r="BC43135" s="6"/>
    </row>
    <row r="43136" spans="55:55" hidden="1" x14ac:dyDescent="0.2">
      <c r="BC43136" s="6"/>
    </row>
    <row r="43137" spans="55:55" hidden="1" x14ac:dyDescent="0.2">
      <c r="BC43137" s="6"/>
    </row>
    <row r="43138" spans="55:55" hidden="1" x14ac:dyDescent="0.2">
      <c r="BC43138" s="6"/>
    </row>
    <row r="43139" spans="55:55" hidden="1" x14ac:dyDescent="0.2">
      <c r="BC43139" s="6"/>
    </row>
    <row r="43140" spans="55:55" hidden="1" x14ac:dyDescent="0.2">
      <c r="BC43140" s="6"/>
    </row>
    <row r="43141" spans="55:55" hidden="1" x14ac:dyDescent="0.2">
      <c r="BC43141" s="6"/>
    </row>
    <row r="43142" spans="55:55" hidden="1" x14ac:dyDescent="0.2">
      <c r="BC43142" s="6"/>
    </row>
    <row r="43143" spans="55:55" hidden="1" x14ac:dyDescent="0.2">
      <c r="BC43143" s="6"/>
    </row>
    <row r="43144" spans="55:55" hidden="1" x14ac:dyDescent="0.2">
      <c r="BC43144" s="6"/>
    </row>
    <row r="43145" spans="55:55" hidden="1" x14ac:dyDescent="0.2">
      <c r="BC43145" s="6"/>
    </row>
    <row r="43146" spans="55:55" hidden="1" x14ac:dyDescent="0.2">
      <c r="BC43146" s="6"/>
    </row>
    <row r="43147" spans="55:55" hidden="1" x14ac:dyDescent="0.2">
      <c r="BC43147" s="6"/>
    </row>
    <row r="43148" spans="55:55" hidden="1" x14ac:dyDescent="0.2">
      <c r="BC43148" s="6"/>
    </row>
    <row r="43149" spans="55:55" hidden="1" x14ac:dyDescent="0.2">
      <c r="BC43149" s="6"/>
    </row>
    <row r="43150" spans="55:55" hidden="1" x14ac:dyDescent="0.2">
      <c r="BC43150" s="6"/>
    </row>
    <row r="43151" spans="55:55" hidden="1" x14ac:dyDescent="0.2">
      <c r="BC43151" s="6"/>
    </row>
    <row r="43152" spans="55:55" hidden="1" x14ac:dyDescent="0.2">
      <c r="BC43152" s="6"/>
    </row>
    <row r="43153" spans="55:55" hidden="1" x14ac:dyDescent="0.2">
      <c r="BC43153" s="6"/>
    </row>
    <row r="43154" spans="55:55" hidden="1" x14ac:dyDescent="0.2">
      <c r="BC43154" s="6"/>
    </row>
    <row r="43155" spans="55:55" hidden="1" x14ac:dyDescent="0.2">
      <c r="BC43155" s="6"/>
    </row>
    <row r="43156" spans="55:55" hidden="1" x14ac:dyDescent="0.2">
      <c r="BC43156" s="6"/>
    </row>
    <row r="43157" spans="55:55" hidden="1" x14ac:dyDescent="0.2">
      <c r="BC43157" s="6"/>
    </row>
    <row r="43158" spans="55:55" hidden="1" x14ac:dyDescent="0.2">
      <c r="BC43158" s="6"/>
    </row>
    <row r="43159" spans="55:55" hidden="1" x14ac:dyDescent="0.2">
      <c r="BC43159" s="6"/>
    </row>
    <row r="43160" spans="55:55" hidden="1" x14ac:dyDescent="0.2">
      <c r="BC43160" s="6"/>
    </row>
    <row r="43161" spans="55:55" hidden="1" x14ac:dyDescent="0.2">
      <c r="BC43161" s="6"/>
    </row>
    <row r="43162" spans="55:55" hidden="1" x14ac:dyDescent="0.2">
      <c r="BC43162" s="6"/>
    </row>
    <row r="43163" spans="55:55" hidden="1" x14ac:dyDescent="0.2">
      <c r="BC43163" s="6"/>
    </row>
    <row r="43164" spans="55:55" hidden="1" x14ac:dyDescent="0.2">
      <c r="BC43164" s="6"/>
    </row>
    <row r="43165" spans="55:55" hidden="1" x14ac:dyDescent="0.2">
      <c r="BC43165" s="6"/>
    </row>
    <row r="43166" spans="55:55" hidden="1" x14ac:dyDescent="0.2">
      <c r="BC43166" s="6"/>
    </row>
    <row r="43167" spans="55:55" hidden="1" x14ac:dyDescent="0.2">
      <c r="BC43167" s="6"/>
    </row>
    <row r="43168" spans="55:55" hidden="1" x14ac:dyDescent="0.2">
      <c r="BC43168" s="6"/>
    </row>
    <row r="43169" spans="55:55" hidden="1" x14ac:dyDescent="0.2">
      <c r="BC43169" s="6"/>
    </row>
    <row r="43170" spans="55:55" hidden="1" x14ac:dyDescent="0.2">
      <c r="BC43170" s="6"/>
    </row>
    <row r="43171" spans="55:55" hidden="1" x14ac:dyDescent="0.2">
      <c r="BC43171" s="6"/>
    </row>
    <row r="43172" spans="55:55" hidden="1" x14ac:dyDescent="0.2">
      <c r="BC43172" s="6"/>
    </row>
    <row r="43173" spans="55:55" hidden="1" x14ac:dyDescent="0.2">
      <c r="BC43173" s="6"/>
    </row>
    <row r="43174" spans="55:55" hidden="1" x14ac:dyDescent="0.2">
      <c r="BC43174" s="6"/>
    </row>
    <row r="43175" spans="55:55" hidden="1" x14ac:dyDescent="0.2">
      <c r="BC43175" s="6"/>
    </row>
    <row r="43176" spans="55:55" hidden="1" x14ac:dyDescent="0.2">
      <c r="BC43176" s="6"/>
    </row>
    <row r="43177" spans="55:55" hidden="1" x14ac:dyDescent="0.2">
      <c r="BC43177" s="6"/>
    </row>
    <row r="43178" spans="55:55" hidden="1" x14ac:dyDescent="0.2">
      <c r="BC43178" s="6"/>
    </row>
    <row r="43179" spans="55:55" hidden="1" x14ac:dyDescent="0.2">
      <c r="BC43179" s="6"/>
    </row>
    <row r="43180" spans="55:55" hidden="1" x14ac:dyDescent="0.2">
      <c r="BC43180" s="6"/>
    </row>
    <row r="43181" spans="55:55" hidden="1" x14ac:dyDescent="0.2">
      <c r="BC43181" s="6"/>
    </row>
    <row r="43182" spans="55:55" hidden="1" x14ac:dyDescent="0.2">
      <c r="BC43182" s="6"/>
    </row>
    <row r="43183" spans="55:55" hidden="1" x14ac:dyDescent="0.2">
      <c r="BC43183" s="6"/>
    </row>
    <row r="43184" spans="55:55" hidden="1" x14ac:dyDescent="0.2">
      <c r="BC43184" s="6"/>
    </row>
    <row r="43185" spans="55:55" hidden="1" x14ac:dyDescent="0.2">
      <c r="BC43185" s="6"/>
    </row>
    <row r="43186" spans="55:55" hidden="1" x14ac:dyDescent="0.2">
      <c r="BC43186" s="6"/>
    </row>
    <row r="43187" spans="55:55" hidden="1" x14ac:dyDescent="0.2">
      <c r="BC43187" s="6"/>
    </row>
    <row r="43188" spans="55:55" hidden="1" x14ac:dyDescent="0.2">
      <c r="BC43188" s="6"/>
    </row>
    <row r="43189" spans="55:55" hidden="1" x14ac:dyDescent="0.2">
      <c r="BC43189" s="6"/>
    </row>
    <row r="43190" spans="55:55" hidden="1" x14ac:dyDescent="0.2">
      <c r="BC43190" s="6"/>
    </row>
    <row r="43191" spans="55:55" hidden="1" x14ac:dyDescent="0.2">
      <c r="BC43191" s="6"/>
    </row>
    <row r="43192" spans="55:55" hidden="1" x14ac:dyDescent="0.2">
      <c r="BC43192" s="6"/>
    </row>
    <row r="43193" spans="55:55" hidden="1" x14ac:dyDescent="0.2">
      <c r="BC43193" s="6"/>
    </row>
    <row r="43194" spans="55:55" hidden="1" x14ac:dyDescent="0.2">
      <c r="BC43194" s="6"/>
    </row>
    <row r="43195" spans="55:55" hidden="1" x14ac:dyDescent="0.2">
      <c r="BC43195" s="6"/>
    </row>
    <row r="43196" spans="55:55" hidden="1" x14ac:dyDescent="0.2">
      <c r="BC43196" s="6"/>
    </row>
    <row r="43197" spans="55:55" hidden="1" x14ac:dyDescent="0.2">
      <c r="BC43197" s="6"/>
    </row>
    <row r="43198" spans="55:55" hidden="1" x14ac:dyDescent="0.2">
      <c r="BC43198" s="6"/>
    </row>
    <row r="43199" spans="55:55" hidden="1" x14ac:dyDescent="0.2">
      <c r="BC43199" s="6"/>
    </row>
    <row r="43200" spans="55:55" hidden="1" x14ac:dyDescent="0.2">
      <c r="BC43200" s="6"/>
    </row>
    <row r="43201" spans="55:55" hidden="1" x14ac:dyDescent="0.2">
      <c r="BC43201" s="6"/>
    </row>
    <row r="43202" spans="55:55" hidden="1" x14ac:dyDescent="0.2">
      <c r="BC43202" s="6"/>
    </row>
    <row r="43203" spans="55:55" hidden="1" x14ac:dyDescent="0.2">
      <c r="BC43203" s="6"/>
    </row>
    <row r="43204" spans="55:55" hidden="1" x14ac:dyDescent="0.2">
      <c r="BC43204" s="6"/>
    </row>
    <row r="43205" spans="55:55" hidden="1" x14ac:dyDescent="0.2">
      <c r="BC43205" s="6"/>
    </row>
    <row r="43206" spans="55:55" hidden="1" x14ac:dyDescent="0.2">
      <c r="BC43206" s="6"/>
    </row>
    <row r="43207" spans="55:55" hidden="1" x14ac:dyDescent="0.2">
      <c r="BC43207" s="6"/>
    </row>
    <row r="43208" spans="55:55" hidden="1" x14ac:dyDescent="0.2">
      <c r="BC43208" s="6"/>
    </row>
    <row r="43209" spans="55:55" hidden="1" x14ac:dyDescent="0.2">
      <c r="BC43209" s="6"/>
    </row>
    <row r="43210" spans="55:55" hidden="1" x14ac:dyDescent="0.2">
      <c r="BC43210" s="6"/>
    </row>
    <row r="43211" spans="55:55" hidden="1" x14ac:dyDescent="0.2">
      <c r="BC43211" s="6"/>
    </row>
    <row r="43212" spans="55:55" hidden="1" x14ac:dyDescent="0.2">
      <c r="BC43212" s="6"/>
    </row>
    <row r="43213" spans="55:55" hidden="1" x14ac:dyDescent="0.2">
      <c r="BC43213" s="6"/>
    </row>
    <row r="43214" spans="55:55" hidden="1" x14ac:dyDescent="0.2">
      <c r="BC43214" s="6"/>
    </row>
    <row r="43215" spans="55:55" hidden="1" x14ac:dyDescent="0.2">
      <c r="BC43215" s="6"/>
    </row>
    <row r="43216" spans="55:55" hidden="1" x14ac:dyDescent="0.2">
      <c r="BC43216" s="6"/>
    </row>
    <row r="43217" spans="55:55" hidden="1" x14ac:dyDescent="0.2">
      <c r="BC43217" s="6"/>
    </row>
    <row r="43218" spans="55:55" hidden="1" x14ac:dyDescent="0.2">
      <c r="BC43218" s="6"/>
    </row>
    <row r="43219" spans="55:55" hidden="1" x14ac:dyDescent="0.2">
      <c r="BC43219" s="6"/>
    </row>
    <row r="43220" spans="55:55" hidden="1" x14ac:dyDescent="0.2">
      <c r="BC43220" s="6"/>
    </row>
    <row r="43221" spans="55:55" hidden="1" x14ac:dyDescent="0.2">
      <c r="BC43221" s="6"/>
    </row>
    <row r="43222" spans="55:55" hidden="1" x14ac:dyDescent="0.2">
      <c r="BC43222" s="6"/>
    </row>
    <row r="43223" spans="55:55" hidden="1" x14ac:dyDescent="0.2">
      <c r="BC43223" s="6"/>
    </row>
    <row r="43224" spans="55:55" hidden="1" x14ac:dyDescent="0.2">
      <c r="BC43224" s="6"/>
    </row>
    <row r="43225" spans="55:55" hidden="1" x14ac:dyDescent="0.2">
      <c r="BC43225" s="6"/>
    </row>
    <row r="43226" spans="55:55" hidden="1" x14ac:dyDescent="0.2">
      <c r="BC43226" s="6"/>
    </row>
    <row r="43227" spans="55:55" hidden="1" x14ac:dyDescent="0.2">
      <c r="BC43227" s="6"/>
    </row>
    <row r="43228" spans="55:55" hidden="1" x14ac:dyDescent="0.2">
      <c r="BC43228" s="6"/>
    </row>
    <row r="43229" spans="55:55" hidden="1" x14ac:dyDescent="0.2">
      <c r="BC43229" s="6"/>
    </row>
    <row r="43230" spans="55:55" hidden="1" x14ac:dyDescent="0.2">
      <c r="BC43230" s="6"/>
    </row>
    <row r="43231" spans="55:55" hidden="1" x14ac:dyDescent="0.2">
      <c r="BC43231" s="6"/>
    </row>
    <row r="43232" spans="55:55" hidden="1" x14ac:dyDescent="0.2">
      <c r="BC43232" s="6"/>
    </row>
    <row r="43233" spans="55:55" hidden="1" x14ac:dyDescent="0.2">
      <c r="BC43233" s="6"/>
    </row>
    <row r="43234" spans="55:55" hidden="1" x14ac:dyDescent="0.2">
      <c r="BC43234" s="6"/>
    </row>
    <row r="43235" spans="55:55" hidden="1" x14ac:dyDescent="0.2">
      <c r="BC43235" s="6"/>
    </row>
    <row r="43236" spans="55:55" hidden="1" x14ac:dyDescent="0.2">
      <c r="BC43236" s="6"/>
    </row>
    <row r="43237" spans="55:55" hidden="1" x14ac:dyDescent="0.2">
      <c r="BC43237" s="6"/>
    </row>
    <row r="43238" spans="55:55" hidden="1" x14ac:dyDescent="0.2">
      <c r="BC43238" s="6"/>
    </row>
    <row r="43239" spans="55:55" hidden="1" x14ac:dyDescent="0.2">
      <c r="BC43239" s="6"/>
    </row>
    <row r="43240" spans="55:55" hidden="1" x14ac:dyDescent="0.2">
      <c r="BC43240" s="6"/>
    </row>
    <row r="43241" spans="55:55" hidden="1" x14ac:dyDescent="0.2">
      <c r="BC43241" s="6"/>
    </row>
    <row r="43242" spans="55:55" hidden="1" x14ac:dyDescent="0.2">
      <c r="BC43242" s="6"/>
    </row>
    <row r="43243" spans="55:55" hidden="1" x14ac:dyDescent="0.2">
      <c r="BC43243" s="6"/>
    </row>
    <row r="43244" spans="55:55" hidden="1" x14ac:dyDescent="0.2">
      <c r="BC43244" s="6"/>
    </row>
    <row r="43245" spans="55:55" hidden="1" x14ac:dyDescent="0.2">
      <c r="BC43245" s="6"/>
    </row>
    <row r="43246" spans="55:55" hidden="1" x14ac:dyDescent="0.2">
      <c r="BC43246" s="6"/>
    </row>
    <row r="43247" spans="55:55" hidden="1" x14ac:dyDescent="0.2">
      <c r="BC43247" s="6"/>
    </row>
    <row r="43248" spans="55:55" hidden="1" x14ac:dyDescent="0.2">
      <c r="BC43248" s="6"/>
    </row>
    <row r="43249" spans="55:55" hidden="1" x14ac:dyDescent="0.2">
      <c r="BC43249" s="6"/>
    </row>
    <row r="43250" spans="55:55" hidden="1" x14ac:dyDescent="0.2">
      <c r="BC43250" s="6"/>
    </row>
    <row r="43251" spans="55:55" hidden="1" x14ac:dyDescent="0.2">
      <c r="BC43251" s="6"/>
    </row>
    <row r="43252" spans="55:55" hidden="1" x14ac:dyDescent="0.2">
      <c r="BC43252" s="6"/>
    </row>
    <row r="43253" spans="55:55" hidden="1" x14ac:dyDescent="0.2">
      <c r="BC43253" s="6"/>
    </row>
    <row r="43254" spans="55:55" hidden="1" x14ac:dyDescent="0.2">
      <c r="BC43254" s="6"/>
    </row>
    <row r="43255" spans="55:55" hidden="1" x14ac:dyDescent="0.2">
      <c r="BC43255" s="6"/>
    </row>
    <row r="43256" spans="55:55" hidden="1" x14ac:dyDescent="0.2">
      <c r="BC43256" s="6"/>
    </row>
    <row r="43257" spans="55:55" hidden="1" x14ac:dyDescent="0.2">
      <c r="BC43257" s="6"/>
    </row>
    <row r="43258" spans="55:55" hidden="1" x14ac:dyDescent="0.2">
      <c r="BC43258" s="6"/>
    </row>
    <row r="43259" spans="55:55" hidden="1" x14ac:dyDescent="0.2">
      <c r="BC43259" s="6"/>
    </row>
    <row r="43260" spans="55:55" hidden="1" x14ac:dyDescent="0.2">
      <c r="BC43260" s="6"/>
    </row>
    <row r="43261" spans="55:55" hidden="1" x14ac:dyDescent="0.2">
      <c r="BC43261" s="6"/>
    </row>
    <row r="43262" spans="55:55" hidden="1" x14ac:dyDescent="0.2">
      <c r="BC43262" s="6"/>
    </row>
    <row r="43263" spans="55:55" hidden="1" x14ac:dyDescent="0.2">
      <c r="BC43263" s="6"/>
    </row>
    <row r="43264" spans="55:55" hidden="1" x14ac:dyDescent="0.2">
      <c r="BC43264" s="6"/>
    </row>
    <row r="43265" spans="55:55" hidden="1" x14ac:dyDescent="0.2">
      <c r="BC43265" s="6"/>
    </row>
    <row r="43266" spans="55:55" hidden="1" x14ac:dyDescent="0.2">
      <c r="BC43266" s="6"/>
    </row>
    <row r="43267" spans="55:55" hidden="1" x14ac:dyDescent="0.2">
      <c r="BC43267" s="6"/>
    </row>
    <row r="43268" spans="55:55" hidden="1" x14ac:dyDescent="0.2">
      <c r="BC43268" s="6"/>
    </row>
    <row r="43269" spans="55:55" hidden="1" x14ac:dyDescent="0.2">
      <c r="BC43269" s="6"/>
    </row>
    <row r="43270" spans="55:55" hidden="1" x14ac:dyDescent="0.2">
      <c r="BC43270" s="6"/>
    </row>
    <row r="43271" spans="55:55" hidden="1" x14ac:dyDescent="0.2">
      <c r="BC43271" s="6"/>
    </row>
    <row r="43272" spans="55:55" hidden="1" x14ac:dyDescent="0.2">
      <c r="BC43272" s="6"/>
    </row>
    <row r="43273" spans="55:55" hidden="1" x14ac:dyDescent="0.2">
      <c r="BC43273" s="6"/>
    </row>
    <row r="43274" spans="55:55" hidden="1" x14ac:dyDescent="0.2">
      <c r="BC43274" s="6"/>
    </row>
    <row r="43275" spans="55:55" hidden="1" x14ac:dyDescent="0.2">
      <c r="BC43275" s="6"/>
    </row>
    <row r="43276" spans="55:55" hidden="1" x14ac:dyDescent="0.2">
      <c r="BC43276" s="6"/>
    </row>
    <row r="43277" spans="55:55" hidden="1" x14ac:dyDescent="0.2">
      <c r="BC43277" s="6"/>
    </row>
    <row r="43278" spans="55:55" hidden="1" x14ac:dyDescent="0.2">
      <c r="BC43278" s="6"/>
    </row>
    <row r="43279" spans="55:55" hidden="1" x14ac:dyDescent="0.2">
      <c r="BC43279" s="6"/>
    </row>
    <row r="43280" spans="55:55" hidden="1" x14ac:dyDescent="0.2">
      <c r="BC43280" s="6"/>
    </row>
    <row r="43281" spans="55:55" hidden="1" x14ac:dyDescent="0.2">
      <c r="BC43281" s="6"/>
    </row>
    <row r="43282" spans="55:55" hidden="1" x14ac:dyDescent="0.2">
      <c r="BC43282" s="6"/>
    </row>
    <row r="43283" spans="55:55" hidden="1" x14ac:dyDescent="0.2">
      <c r="BC43283" s="6"/>
    </row>
    <row r="43284" spans="55:55" hidden="1" x14ac:dyDescent="0.2">
      <c r="BC43284" s="6"/>
    </row>
    <row r="43285" spans="55:55" hidden="1" x14ac:dyDescent="0.2">
      <c r="BC43285" s="6"/>
    </row>
    <row r="43286" spans="55:55" hidden="1" x14ac:dyDescent="0.2">
      <c r="BC43286" s="6"/>
    </row>
    <row r="43287" spans="55:55" hidden="1" x14ac:dyDescent="0.2">
      <c r="BC43287" s="6"/>
    </row>
    <row r="43288" spans="55:55" hidden="1" x14ac:dyDescent="0.2">
      <c r="BC43288" s="6"/>
    </row>
    <row r="43289" spans="55:55" hidden="1" x14ac:dyDescent="0.2">
      <c r="BC43289" s="6"/>
    </row>
    <row r="43290" spans="55:55" hidden="1" x14ac:dyDescent="0.2">
      <c r="BC43290" s="6"/>
    </row>
    <row r="43291" spans="55:55" hidden="1" x14ac:dyDescent="0.2">
      <c r="BC43291" s="6"/>
    </row>
    <row r="43292" spans="55:55" hidden="1" x14ac:dyDescent="0.2">
      <c r="BC43292" s="6"/>
    </row>
    <row r="43293" spans="55:55" hidden="1" x14ac:dyDescent="0.2">
      <c r="BC43293" s="6"/>
    </row>
    <row r="43294" spans="55:55" hidden="1" x14ac:dyDescent="0.2">
      <c r="BC43294" s="6"/>
    </row>
    <row r="43295" spans="55:55" hidden="1" x14ac:dyDescent="0.2">
      <c r="BC43295" s="6"/>
    </row>
    <row r="43296" spans="55:55" hidden="1" x14ac:dyDescent="0.2">
      <c r="BC43296" s="6"/>
    </row>
    <row r="43297" spans="55:55" hidden="1" x14ac:dyDescent="0.2">
      <c r="BC43297" s="6"/>
    </row>
    <row r="43298" spans="55:55" hidden="1" x14ac:dyDescent="0.2">
      <c r="BC43298" s="6"/>
    </row>
    <row r="43299" spans="55:55" hidden="1" x14ac:dyDescent="0.2">
      <c r="BC43299" s="6"/>
    </row>
    <row r="43300" spans="55:55" hidden="1" x14ac:dyDescent="0.2">
      <c r="BC43300" s="6"/>
    </row>
    <row r="43301" spans="55:55" hidden="1" x14ac:dyDescent="0.2">
      <c r="BC43301" s="6"/>
    </row>
    <row r="43302" spans="55:55" hidden="1" x14ac:dyDescent="0.2">
      <c r="BC43302" s="6"/>
    </row>
    <row r="43303" spans="55:55" hidden="1" x14ac:dyDescent="0.2">
      <c r="BC43303" s="6"/>
    </row>
    <row r="43304" spans="55:55" hidden="1" x14ac:dyDescent="0.2">
      <c r="BC43304" s="6"/>
    </row>
    <row r="43305" spans="55:55" hidden="1" x14ac:dyDescent="0.2">
      <c r="BC43305" s="6"/>
    </row>
    <row r="43306" spans="55:55" hidden="1" x14ac:dyDescent="0.2">
      <c r="BC43306" s="6"/>
    </row>
    <row r="43307" spans="55:55" hidden="1" x14ac:dyDescent="0.2">
      <c r="BC43307" s="6"/>
    </row>
    <row r="43308" spans="55:55" hidden="1" x14ac:dyDescent="0.2">
      <c r="BC43308" s="6"/>
    </row>
    <row r="43309" spans="55:55" hidden="1" x14ac:dyDescent="0.2">
      <c r="BC43309" s="6"/>
    </row>
    <row r="43310" spans="55:55" hidden="1" x14ac:dyDescent="0.2">
      <c r="BC43310" s="6"/>
    </row>
    <row r="43311" spans="55:55" hidden="1" x14ac:dyDescent="0.2">
      <c r="BC43311" s="6"/>
    </row>
    <row r="43312" spans="55:55" hidden="1" x14ac:dyDescent="0.2">
      <c r="BC43312" s="6"/>
    </row>
    <row r="43313" spans="55:55" hidden="1" x14ac:dyDescent="0.2">
      <c r="BC43313" s="6"/>
    </row>
    <row r="43314" spans="55:55" hidden="1" x14ac:dyDescent="0.2">
      <c r="BC43314" s="6"/>
    </row>
    <row r="43315" spans="55:55" hidden="1" x14ac:dyDescent="0.2">
      <c r="BC43315" s="6"/>
    </row>
    <row r="43316" spans="55:55" hidden="1" x14ac:dyDescent="0.2">
      <c r="BC43316" s="6"/>
    </row>
    <row r="43317" spans="55:55" hidden="1" x14ac:dyDescent="0.2">
      <c r="BC43317" s="6"/>
    </row>
    <row r="43318" spans="55:55" hidden="1" x14ac:dyDescent="0.2">
      <c r="BC43318" s="6"/>
    </row>
    <row r="43319" spans="55:55" hidden="1" x14ac:dyDescent="0.2">
      <c r="BC43319" s="6"/>
    </row>
    <row r="43320" spans="55:55" hidden="1" x14ac:dyDescent="0.2">
      <c r="BC43320" s="6"/>
    </row>
    <row r="43321" spans="55:55" hidden="1" x14ac:dyDescent="0.2">
      <c r="BC43321" s="6"/>
    </row>
    <row r="43322" spans="55:55" hidden="1" x14ac:dyDescent="0.2">
      <c r="BC43322" s="6"/>
    </row>
    <row r="43323" spans="55:55" hidden="1" x14ac:dyDescent="0.2">
      <c r="BC43323" s="6"/>
    </row>
    <row r="43324" spans="55:55" hidden="1" x14ac:dyDescent="0.2">
      <c r="BC43324" s="6"/>
    </row>
    <row r="43325" spans="55:55" hidden="1" x14ac:dyDescent="0.2">
      <c r="BC43325" s="6"/>
    </row>
    <row r="43326" spans="55:55" hidden="1" x14ac:dyDescent="0.2">
      <c r="BC43326" s="6"/>
    </row>
    <row r="43327" spans="55:55" hidden="1" x14ac:dyDescent="0.2">
      <c r="BC43327" s="6"/>
    </row>
    <row r="43328" spans="55:55" hidden="1" x14ac:dyDescent="0.2">
      <c r="BC43328" s="6"/>
    </row>
    <row r="43329" spans="55:55" hidden="1" x14ac:dyDescent="0.2">
      <c r="BC43329" s="6"/>
    </row>
    <row r="43330" spans="55:55" hidden="1" x14ac:dyDescent="0.2">
      <c r="BC43330" s="6"/>
    </row>
    <row r="43331" spans="55:55" hidden="1" x14ac:dyDescent="0.2">
      <c r="BC43331" s="6"/>
    </row>
    <row r="43332" spans="55:55" hidden="1" x14ac:dyDescent="0.2">
      <c r="BC43332" s="6"/>
    </row>
    <row r="43333" spans="55:55" hidden="1" x14ac:dyDescent="0.2">
      <c r="BC43333" s="6"/>
    </row>
    <row r="43334" spans="55:55" hidden="1" x14ac:dyDescent="0.2">
      <c r="BC43334" s="6"/>
    </row>
    <row r="43335" spans="55:55" hidden="1" x14ac:dyDescent="0.2">
      <c r="BC43335" s="6"/>
    </row>
    <row r="43336" spans="55:55" hidden="1" x14ac:dyDescent="0.2">
      <c r="BC43336" s="6"/>
    </row>
    <row r="43337" spans="55:55" hidden="1" x14ac:dyDescent="0.2">
      <c r="BC43337" s="6"/>
    </row>
    <row r="43338" spans="55:55" hidden="1" x14ac:dyDescent="0.2">
      <c r="BC43338" s="6"/>
    </row>
    <row r="43339" spans="55:55" hidden="1" x14ac:dyDescent="0.2">
      <c r="BC43339" s="6"/>
    </row>
    <row r="43340" spans="55:55" hidden="1" x14ac:dyDescent="0.2">
      <c r="BC43340" s="6"/>
    </row>
    <row r="43341" spans="55:55" hidden="1" x14ac:dyDescent="0.2">
      <c r="BC43341" s="6"/>
    </row>
    <row r="43342" spans="55:55" hidden="1" x14ac:dyDescent="0.2">
      <c r="BC43342" s="6"/>
    </row>
    <row r="43343" spans="55:55" hidden="1" x14ac:dyDescent="0.2">
      <c r="BC43343" s="6"/>
    </row>
    <row r="43344" spans="55:55" hidden="1" x14ac:dyDescent="0.2">
      <c r="BC43344" s="6"/>
    </row>
    <row r="43345" spans="55:55" hidden="1" x14ac:dyDescent="0.2">
      <c r="BC43345" s="6"/>
    </row>
    <row r="43346" spans="55:55" hidden="1" x14ac:dyDescent="0.2">
      <c r="BC43346" s="6"/>
    </row>
    <row r="43347" spans="55:55" hidden="1" x14ac:dyDescent="0.2">
      <c r="BC43347" s="6"/>
    </row>
    <row r="43348" spans="55:55" hidden="1" x14ac:dyDescent="0.2">
      <c r="BC43348" s="6"/>
    </row>
    <row r="43349" spans="55:55" hidden="1" x14ac:dyDescent="0.2">
      <c r="BC43349" s="6"/>
    </row>
    <row r="43350" spans="55:55" hidden="1" x14ac:dyDescent="0.2">
      <c r="BC43350" s="6"/>
    </row>
    <row r="43351" spans="55:55" hidden="1" x14ac:dyDescent="0.2">
      <c r="BC43351" s="6"/>
    </row>
    <row r="43352" spans="55:55" hidden="1" x14ac:dyDescent="0.2">
      <c r="BC43352" s="6"/>
    </row>
    <row r="43353" spans="55:55" hidden="1" x14ac:dyDescent="0.2">
      <c r="BC43353" s="6"/>
    </row>
    <row r="43354" spans="55:55" hidden="1" x14ac:dyDescent="0.2">
      <c r="BC43354" s="6"/>
    </row>
    <row r="43355" spans="55:55" hidden="1" x14ac:dyDescent="0.2">
      <c r="BC43355" s="6"/>
    </row>
    <row r="43356" spans="55:55" hidden="1" x14ac:dyDescent="0.2">
      <c r="BC43356" s="6"/>
    </row>
    <row r="43357" spans="55:55" hidden="1" x14ac:dyDescent="0.2">
      <c r="BC43357" s="6"/>
    </row>
    <row r="43358" spans="55:55" hidden="1" x14ac:dyDescent="0.2">
      <c r="BC43358" s="6"/>
    </row>
    <row r="43359" spans="55:55" hidden="1" x14ac:dyDescent="0.2">
      <c r="BC43359" s="6"/>
    </row>
    <row r="43360" spans="55:55" hidden="1" x14ac:dyDescent="0.2">
      <c r="BC43360" s="6"/>
    </row>
    <row r="43361" spans="55:55" hidden="1" x14ac:dyDescent="0.2">
      <c r="BC43361" s="6"/>
    </row>
    <row r="43362" spans="55:55" hidden="1" x14ac:dyDescent="0.2">
      <c r="BC43362" s="6"/>
    </row>
    <row r="43363" spans="55:55" hidden="1" x14ac:dyDescent="0.2">
      <c r="BC43363" s="6"/>
    </row>
    <row r="43364" spans="55:55" hidden="1" x14ac:dyDescent="0.2">
      <c r="BC43364" s="6"/>
    </row>
    <row r="43365" spans="55:55" hidden="1" x14ac:dyDescent="0.2">
      <c r="BC43365" s="6"/>
    </row>
    <row r="43366" spans="55:55" hidden="1" x14ac:dyDescent="0.2">
      <c r="BC43366" s="6"/>
    </row>
    <row r="43367" spans="55:55" hidden="1" x14ac:dyDescent="0.2">
      <c r="BC43367" s="6"/>
    </row>
    <row r="43368" spans="55:55" hidden="1" x14ac:dyDescent="0.2">
      <c r="BC43368" s="6"/>
    </row>
    <row r="43369" spans="55:55" hidden="1" x14ac:dyDescent="0.2">
      <c r="BC43369" s="6"/>
    </row>
    <row r="43370" spans="55:55" hidden="1" x14ac:dyDescent="0.2">
      <c r="BC43370" s="6"/>
    </row>
    <row r="43371" spans="55:55" hidden="1" x14ac:dyDescent="0.2">
      <c r="BC43371" s="6"/>
    </row>
    <row r="43372" spans="55:55" hidden="1" x14ac:dyDescent="0.2">
      <c r="BC43372" s="6"/>
    </row>
    <row r="43373" spans="55:55" hidden="1" x14ac:dyDescent="0.2">
      <c r="BC43373" s="6"/>
    </row>
    <row r="43374" spans="55:55" hidden="1" x14ac:dyDescent="0.2">
      <c r="BC43374" s="6"/>
    </row>
    <row r="43375" spans="55:55" hidden="1" x14ac:dyDescent="0.2">
      <c r="BC43375" s="6"/>
    </row>
    <row r="43376" spans="55:55" hidden="1" x14ac:dyDescent="0.2">
      <c r="BC43376" s="6"/>
    </row>
    <row r="43377" spans="55:55" hidden="1" x14ac:dyDescent="0.2">
      <c r="BC43377" s="6"/>
    </row>
    <row r="43378" spans="55:55" hidden="1" x14ac:dyDescent="0.2">
      <c r="BC43378" s="6"/>
    </row>
    <row r="43379" spans="55:55" hidden="1" x14ac:dyDescent="0.2">
      <c r="BC43379" s="6"/>
    </row>
    <row r="43380" spans="55:55" hidden="1" x14ac:dyDescent="0.2">
      <c r="BC43380" s="6"/>
    </row>
    <row r="43381" spans="55:55" hidden="1" x14ac:dyDescent="0.2">
      <c r="BC43381" s="6"/>
    </row>
    <row r="43382" spans="55:55" hidden="1" x14ac:dyDescent="0.2">
      <c r="BC43382" s="6"/>
    </row>
    <row r="43383" spans="55:55" hidden="1" x14ac:dyDescent="0.2">
      <c r="BC43383" s="6"/>
    </row>
    <row r="43384" spans="55:55" hidden="1" x14ac:dyDescent="0.2">
      <c r="BC43384" s="6"/>
    </row>
    <row r="43385" spans="55:55" hidden="1" x14ac:dyDescent="0.2">
      <c r="BC43385" s="6"/>
    </row>
    <row r="43386" spans="55:55" hidden="1" x14ac:dyDescent="0.2">
      <c r="BC43386" s="6"/>
    </row>
    <row r="43387" spans="55:55" hidden="1" x14ac:dyDescent="0.2">
      <c r="BC43387" s="6"/>
    </row>
    <row r="43388" spans="55:55" hidden="1" x14ac:dyDescent="0.2">
      <c r="BC43388" s="6"/>
    </row>
    <row r="43389" spans="55:55" hidden="1" x14ac:dyDescent="0.2">
      <c r="BC43389" s="6"/>
    </row>
    <row r="43390" spans="55:55" hidden="1" x14ac:dyDescent="0.2">
      <c r="BC43390" s="6"/>
    </row>
    <row r="43391" spans="55:55" hidden="1" x14ac:dyDescent="0.2">
      <c r="BC43391" s="6"/>
    </row>
    <row r="43392" spans="55:55" hidden="1" x14ac:dyDescent="0.2">
      <c r="BC43392" s="6"/>
    </row>
    <row r="43393" spans="55:55" hidden="1" x14ac:dyDescent="0.2">
      <c r="BC43393" s="6"/>
    </row>
    <row r="43394" spans="55:55" hidden="1" x14ac:dyDescent="0.2">
      <c r="BC43394" s="6"/>
    </row>
    <row r="43395" spans="55:55" hidden="1" x14ac:dyDescent="0.2">
      <c r="BC43395" s="6"/>
    </row>
    <row r="43396" spans="55:55" hidden="1" x14ac:dyDescent="0.2">
      <c r="BC43396" s="6"/>
    </row>
    <row r="43397" spans="55:55" hidden="1" x14ac:dyDescent="0.2">
      <c r="BC43397" s="6"/>
    </row>
    <row r="43398" spans="55:55" hidden="1" x14ac:dyDescent="0.2">
      <c r="BC43398" s="6"/>
    </row>
    <row r="43399" spans="55:55" hidden="1" x14ac:dyDescent="0.2">
      <c r="BC43399" s="6"/>
    </row>
    <row r="43400" spans="55:55" hidden="1" x14ac:dyDescent="0.2">
      <c r="BC43400" s="6"/>
    </row>
    <row r="43401" spans="55:55" hidden="1" x14ac:dyDescent="0.2">
      <c r="BC43401" s="6"/>
    </row>
    <row r="43402" spans="55:55" hidden="1" x14ac:dyDescent="0.2">
      <c r="BC43402" s="6"/>
    </row>
    <row r="43403" spans="55:55" hidden="1" x14ac:dyDescent="0.2">
      <c r="BC43403" s="6"/>
    </row>
    <row r="43404" spans="55:55" hidden="1" x14ac:dyDescent="0.2">
      <c r="BC43404" s="6"/>
    </row>
    <row r="43405" spans="55:55" hidden="1" x14ac:dyDescent="0.2">
      <c r="BC43405" s="6"/>
    </row>
    <row r="43406" spans="55:55" hidden="1" x14ac:dyDescent="0.2">
      <c r="BC43406" s="6"/>
    </row>
    <row r="43407" spans="55:55" hidden="1" x14ac:dyDescent="0.2">
      <c r="BC43407" s="6"/>
    </row>
    <row r="43408" spans="55:55" hidden="1" x14ac:dyDescent="0.2">
      <c r="BC43408" s="6"/>
    </row>
    <row r="43409" spans="55:55" hidden="1" x14ac:dyDescent="0.2">
      <c r="BC43409" s="6"/>
    </row>
    <row r="43410" spans="55:55" hidden="1" x14ac:dyDescent="0.2">
      <c r="BC43410" s="6"/>
    </row>
    <row r="43411" spans="55:55" hidden="1" x14ac:dyDescent="0.2">
      <c r="BC43411" s="6"/>
    </row>
    <row r="43412" spans="55:55" hidden="1" x14ac:dyDescent="0.2">
      <c r="BC43412" s="6"/>
    </row>
    <row r="43413" spans="55:55" hidden="1" x14ac:dyDescent="0.2">
      <c r="BC43413" s="6"/>
    </row>
    <row r="43414" spans="55:55" hidden="1" x14ac:dyDescent="0.2">
      <c r="BC43414" s="6"/>
    </row>
    <row r="43415" spans="55:55" hidden="1" x14ac:dyDescent="0.2">
      <c r="BC43415" s="6"/>
    </row>
    <row r="43416" spans="55:55" hidden="1" x14ac:dyDescent="0.2">
      <c r="BC43416" s="6"/>
    </row>
    <row r="43417" spans="55:55" hidden="1" x14ac:dyDescent="0.2">
      <c r="BC43417" s="6"/>
    </row>
    <row r="43418" spans="55:55" hidden="1" x14ac:dyDescent="0.2">
      <c r="BC43418" s="6"/>
    </row>
    <row r="43419" spans="55:55" hidden="1" x14ac:dyDescent="0.2">
      <c r="BC43419" s="6"/>
    </row>
    <row r="43420" spans="55:55" hidden="1" x14ac:dyDescent="0.2">
      <c r="BC43420" s="6"/>
    </row>
    <row r="43421" spans="55:55" hidden="1" x14ac:dyDescent="0.2">
      <c r="BC43421" s="6"/>
    </row>
    <row r="43422" spans="55:55" hidden="1" x14ac:dyDescent="0.2">
      <c r="BC43422" s="6"/>
    </row>
    <row r="43423" spans="55:55" hidden="1" x14ac:dyDescent="0.2">
      <c r="BC43423" s="6"/>
    </row>
    <row r="43424" spans="55:55" hidden="1" x14ac:dyDescent="0.2">
      <c r="BC43424" s="6"/>
    </row>
    <row r="43425" spans="55:55" hidden="1" x14ac:dyDescent="0.2">
      <c r="BC43425" s="6"/>
    </row>
    <row r="43426" spans="55:55" hidden="1" x14ac:dyDescent="0.2">
      <c r="BC43426" s="6"/>
    </row>
    <row r="43427" spans="55:55" hidden="1" x14ac:dyDescent="0.2">
      <c r="BC43427" s="6"/>
    </row>
    <row r="43428" spans="55:55" hidden="1" x14ac:dyDescent="0.2">
      <c r="BC43428" s="6"/>
    </row>
    <row r="43429" spans="55:55" hidden="1" x14ac:dyDescent="0.2">
      <c r="BC43429" s="6"/>
    </row>
    <row r="43430" spans="55:55" hidden="1" x14ac:dyDescent="0.2">
      <c r="BC43430" s="6"/>
    </row>
    <row r="43431" spans="55:55" hidden="1" x14ac:dyDescent="0.2">
      <c r="BC43431" s="6"/>
    </row>
    <row r="43432" spans="55:55" hidden="1" x14ac:dyDescent="0.2">
      <c r="BC43432" s="6"/>
    </row>
    <row r="43433" spans="55:55" hidden="1" x14ac:dyDescent="0.2">
      <c r="BC43433" s="6"/>
    </row>
    <row r="43434" spans="55:55" hidden="1" x14ac:dyDescent="0.2">
      <c r="BC43434" s="6"/>
    </row>
    <row r="43435" spans="55:55" hidden="1" x14ac:dyDescent="0.2">
      <c r="BC43435" s="6"/>
    </row>
    <row r="43436" spans="55:55" hidden="1" x14ac:dyDescent="0.2">
      <c r="BC43436" s="6"/>
    </row>
    <row r="43437" spans="55:55" hidden="1" x14ac:dyDescent="0.2">
      <c r="BC43437" s="6"/>
    </row>
    <row r="43438" spans="55:55" hidden="1" x14ac:dyDescent="0.2">
      <c r="BC43438" s="6"/>
    </row>
    <row r="43439" spans="55:55" hidden="1" x14ac:dyDescent="0.2">
      <c r="BC43439" s="6"/>
    </row>
    <row r="43440" spans="55:55" hidden="1" x14ac:dyDescent="0.2">
      <c r="BC43440" s="6"/>
    </row>
    <row r="43441" spans="55:55" hidden="1" x14ac:dyDescent="0.2">
      <c r="BC43441" s="6"/>
    </row>
    <row r="43442" spans="55:55" hidden="1" x14ac:dyDescent="0.2">
      <c r="BC43442" s="6"/>
    </row>
    <row r="43443" spans="55:55" hidden="1" x14ac:dyDescent="0.2">
      <c r="BC43443" s="6"/>
    </row>
    <row r="43444" spans="55:55" hidden="1" x14ac:dyDescent="0.2">
      <c r="BC43444" s="6"/>
    </row>
    <row r="43445" spans="55:55" hidden="1" x14ac:dyDescent="0.2">
      <c r="BC43445" s="6"/>
    </row>
    <row r="43446" spans="55:55" hidden="1" x14ac:dyDescent="0.2">
      <c r="BC43446" s="6"/>
    </row>
    <row r="43447" spans="55:55" hidden="1" x14ac:dyDescent="0.2">
      <c r="BC43447" s="6"/>
    </row>
    <row r="43448" spans="55:55" hidden="1" x14ac:dyDescent="0.2">
      <c r="BC43448" s="6"/>
    </row>
    <row r="43449" spans="55:55" hidden="1" x14ac:dyDescent="0.2">
      <c r="BC43449" s="6"/>
    </row>
    <row r="43450" spans="55:55" hidden="1" x14ac:dyDescent="0.2">
      <c r="BC43450" s="6"/>
    </row>
    <row r="43451" spans="55:55" hidden="1" x14ac:dyDescent="0.2">
      <c r="BC43451" s="6"/>
    </row>
    <row r="43452" spans="55:55" hidden="1" x14ac:dyDescent="0.2">
      <c r="BC43452" s="6"/>
    </row>
    <row r="43453" spans="55:55" hidden="1" x14ac:dyDescent="0.2">
      <c r="BC43453" s="6"/>
    </row>
    <row r="43454" spans="55:55" hidden="1" x14ac:dyDescent="0.2">
      <c r="BC43454" s="6"/>
    </row>
    <row r="43455" spans="55:55" hidden="1" x14ac:dyDescent="0.2">
      <c r="BC43455" s="6"/>
    </row>
    <row r="43456" spans="55:55" hidden="1" x14ac:dyDescent="0.2">
      <c r="BC43456" s="6"/>
    </row>
    <row r="43457" spans="55:55" hidden="1" x14ac:dyDescent="0.2">
      <c r="BC43457" s="6"/>
    </row>
    <row r="43458" spans="55:55" hidden="1" x14ac:dyDescent="0.2">
      <c r="BC43458" s="6"/>
    </row>
    <row r="43459" spans="55:55" hidden="1" x14ac:dyDescent="0.2">
      <c r="BC43459" s="6"/>
    </row>
    <row r="43460" spans="55:55" hidden="1" x14ac:dyDescent="0.2">
      <c r="BC43460" s="6"/>
    </row>
    <row r="43461" spans="55:55" hidden="1" x14ac:dyDescent="0.2">
      <c r="BC43461" s="6"/>
    </row>
    <row r="43462" spans="55:55" hidden="1" x14ac:dyDescent="0.2">
      <c r="BC43462" s="6"/>
    </row>
    <row r="43463" spans="55:55" hidden="1" x14ac:dyDescent="0.2">
      <c r="BC43463" s="6"/>
    </row>
    <row r="43464" spans="55:55" hidden="1" x14ac:dyDescent="0.2">
      <c r="BC43464" s="6"/>
    </row>
    <row r="43465" spans="55:55" hidden="1" x14ac:dyDescent="0.2">
      <c r="BC43465" s="6"/>
    </row>
    <row r="43466" spans="55:55" hidden="1" x14ac:dyDescent="0.2">
      <c r="BC43466" s="6"/>
    </row>
    <row r="43467" spans="55:55" hidden="1" x14ac:dyDescent="0.2">
      <c r="BC43467" s="6"/>
    </row>
    <row r="43468" spans="55:55" hidden="1" x14ac:dyDescent="0.2">
      <c r="BC43468" s="6"/>
    </row>
    <row r="43469" spans="55:55" hidden="1" x14ac:dyDescent="0.2">
      <c r="BC43469" s="6"/>
    </row>
    <row r="43470" spans="55:55" hidden="1" x14ac:dyDescent="0.2">
      <c r="BC43470" s="6"/>
    </row>
    <row r="43471" spans="55:55" hidden="1" x14ac:dyDescent="0.2">
      <c r="BC43471" s="6"/>
    </row>
    <row r="43472" spans="55:55" hidden="1" x14ac:dyDescent="0.2">
      <c r="BC43472" s="6"/>
    </row>
    <row r="43473" spans="55:55" hidden="1" x14ac:dyDescent="0.2">
      <c r="BC43473" s="6"/>
    </row>
    <row r="43474" spans="55:55" hidden="1" x14ac:dyDescent="0.2">
      <c r="BC43474" s="6"/>
    </row>
    <row r="43475" spans="55:55" hidden="1" x14ac:dyDescent="0.2">
      <c r="BC43475" s="6"/>
    </row>
    <row r="43476" spans="55:55" hidden="1" x14ac:dyDescent="0.2">
      <c r="BC43476" s="6"/>
    </row>
    <row r="43477" spans="55:55" hidden="1" x14ac:dyDescent="0.2">
      <c r="BC43477" s="6"/>
    </row>
    <row r="43478" spans="55:55" hidden="1" x14ac:dyDescent="0.2">
      <c r="BC43478" s="6"/>
    </row>
    <row r="43479" spans="55:55" hidden="1" x14ac:dyDescent="0.2">
      <c r="BC43479" s="6"/>
    </row>
    <row r="43480" spans="55:55" hidden="1" x14ac:dyDescent="0.2">
      <c r="BC43480" s="6"/>
    </row>
    <row r="43481" spans="55:55" hidden="1" x14ac:dyDescent="0.2">
      <c r="BC43481" s="6"/>
    </row>
    <row r="43482" spans="55:55" hidden="1" x14ac:dyDescent="0.2">
      <c r="BC43482" s="6"/>
    </row>
    <row r="43483" spans="55:55" hidden="1" x14ac:dyDescent="0.2">
      <c r="BC43483" s="6"/>
    </row>
    <row r="43484" spans="55:55" hidden="1" x14ac:dyDescent="0.2">
      <c r="BC43484" s="6"/>
    </row>
    <row r="43485" spans="55:55" hidden="1" x14ac:dyDescent="0.2">
      <c r="BC43485" s="6"/>
    </row>
    <row r="43486" spans="55:55" hidden="1" x14ac:dyDescent="0.2">
      <c r="BC43486" s="6"/>
    </row>
    <row r="43487" spans="55:55" hidden="1" x14ac:dyDescent="0.2">
      <c r="BC43487" s="6"/>
    </row>
    <row r="43488" spans="55:55" hidden="1" x14ac:dyDescent="0.2">
      <c r="BC43488" s="6"/>
    </row>
    <row r="43489" spans="55:55" hidden="1" x14ac:dyDescent="0.2">
      <c r="BC43489" s="6"/>
    </row>
    <row r="43490" spans="55:55" hidden="1" x14ac:dyDescent="0.2">
      <c r="BC43490" s="6"/>
    </row>
    <row r="43491" spans="55:55" hidden="1" x14ac:dyDescent="0.2">
      <c r="BC43491" s="6"/>
    </row>
    <row r="43492" spans="55:55" hidden="1" x14ac:dyDescent="0.2">
      <c r="BC43492" s="6"/>
    </row>
    <row r="43493" spans="55:55" hidden="1" x14ac:dyDescent="0.2">
      <c r="BC43493" s="6"/>
    </row>
    <row r="43494" spans="55:55" hidden="1" x14ac:dyDescent="0.2">
      <c r="BC43494" s="6"/>
    </row>
    <row r="43495" spans="55:55" hidden="1" x14ac:dyDescent="0.2">
      <c r="BC43495" s="6"/>
    </row>
    <row r="43496" spans="55:55" hidden="1" x14ac:dyDescent="0.2">
      <c r="BC43496" s="6"/>
    </row>
    <row r="43497" spans="55:55" hidden="1" x14ac:dyDescent="0.2">
      <c r="BC43497" s="6"/>
    </row>
    <row r="43498" spans="55:55" hidden="1" x14ac:dyDescent="0.2">
      <c r="BC43498" s="6"/>
    </row>
    <row r="43499" spans="55:55" hidden="1" x14ac:dyDescent="0.2">
      <c r="BC43499" s="6"/>
    </row>
    <row r="43500" spans="55:55" hidden="1" x14ac:dyDescent="0.2">
      <c r="BC43500" s="6"/>
    </row>
    <row r="43501" spans="55:55" hidden="1" x14ac:dyDescent="0.2">
      <c r="BC43501" s="6"/>
    </row>
    <row r="43502" spans="55:55" hidden="1" x14ac:dyDescent="0.2">
      <c r="BC43502" s="6"/>
    </row>
    <row r="43503" spans="55:55" hidden="1" x14ac:dyDescent="0.2">
      <c r="BC43503" s="6"/>
    </row>
    <row r="43504" spans="55:55" hidden="1" x14ac:dyDescent="0.2">
      <c r="BC43504" s="6"/>
    </row>
    <row r="43505" spans="55:55" hidden="1" x14ac:dyDescent="0.2">
      <c r="BC43505" s="6"/>
    </row>
    <row r="43506" spans="55:55" hidden="1" x14ac:dyDescent="0.2">
      <c r="BC43506" s="6"/>
    </row>
    <row r="43507" spans="55:55" hidden="1" x14ac:dyDescent="0.2">
      <c r="BC43507" s="6"/>
    </row>
    <row r="43508" spans="55:55" hidden="1" x14ac:dyDescent="0.2">
      <c r="BC43508" s="6"/>
    </row>
    <row r="43509" spans="55:55" hidden="1" x14ac:dyDescent="0.2">
      <c r="BC43509" s="6"/>
    </row>
    <row r="43510" spans="55:55" hidden="1" x14ac:dyDescent="0.2">
      <c r="BC43510" s="6"/>
    </row>
    <row r="43511" spans="55:55" hidden="1" x14ac:dyDescent="0.2">
      <c r="BC43511" s="6"/>
    </row>
    <row r="43512" spans="55:55" hidden="1" x14ac:dyDescent="0.2">
      <c r="BC43512" s="6"/>
    </row>
    <row r="43513" spans="55:55" hidden="1" x14ac:dyDescent="0.2">
      <c r="BC43513" s="6"/>
    </row>
    <row r="43514" spans="55:55" hidden="1" x14ac:dyDescent="0.2">
      <c r="BC43514" s="6"/>
    </row>
    <row r="43515" spans="55:55" hidden="1" x14ac:dyDescent="0.2">
      <c r="BC43515" s="6"/>
    </row>
    <row r="43516" spans="55:55" hidden="1" x14ac:dyDescent="0.2">
      <c r="BC43516" s="6"/>
    </row>
    <row r="43517" spans="55:55" hidden="1" x14ac:dyDescent="0.2">
      <c r="BC43517" s="6"/>
    </row>
    <row r="43518" spans="55:55" hidden="1" x14ac:dyDescent="0.2">
      <c r="BC43518" s="6"/>
    </row>
    <row r="43519" spans="55:55" hidden="1" x14ac:dyDescent="0.2">
      <c r="BC43519" s="6"/>
    </row>
    <row r="43520" spans="55:55" hidden="1" x14ac:dyDescent="0.2">
      <c r="BC43520" s="6"/>
    </row>
    <row r="43521" spans="55:55" hidden="1" x14ac:dyDescent="0.2">
      <c r="BC43521" s="6"/>
    </row>
    <row r="43522" spans="55:55" hidden="1" x14ac:dyDescent="0.2">
      <c r="BC43522" s="6"/>
    </row>
    <row r="43523" spans="55:55" hidden="1" x14ac:dyDescent="0.2">
      <c r="BC43523" s="6"/>
    </row>
    <row r="43524" spans="55:55" hidden="1" x14ac:dyDescent="0.2">
      <c r="BC43524" s="6"/>
    </row>
    <row r="43525" spans="55:55" hidden="1" x14ac:dyDescent="0.2">
      <c r="BC43525" s="6"/>
    </row>
    <row r="43526" spans="55:55" hidden="1" x14ac:dyDescent="0.2">
      <c r="BC43526" s="6"/>
    </row>
    <row r="43527" spans="55:55" hidden="1" x14ac:dyDescent="0.2">
      <c r="BC43527" s="6"/>
    </row>
    <row r="43528" spans="55:55" hidden="1" x14ac:dyDescent="0.2">
      <c r="BC43528" s="6"/>
    </row>
    <row r="43529" spans="55:55" hidden="1" x14ac:dyDescent="0.2">
      <c r="BC43529" s="6"/>
    </row>
    <row r="43530" spans="55:55" hidden="1" x14ac:dyDescent="0.2">
      <c r="BC43530" s="6"/>
    </row>
    <row r="43531" spans="55:55" hidden="1" x14ac:dyDescent="0.2">
      <c r="BC43531" s="6"/>
    </row>
    <row r="43532" spans="55:55" hidden="1" x14ac:dyDescent="0.2">
      <c r="BC43532" s="6"/>
    </row>
    <row r="43533" spans="55:55" hidden="1" x14ac:dyDescent="0.2">
      <c r="BC43533" s="6"/>
    </row>
    <row r="43534" spans="55:55" hidden="1" x14ac:dyDescent="0.2">
      <c r="BC43534" s="6"/>
    </row>
    <row r="43535" spans="55:55" hidden="1" x14ac:dyDescent="0.2">
      <c r="BC43535" s="6"/>
    </row>
    <row r="43536" spans="55:55" hidden="1" x14ac:dyDescent="0.2">
      <c r="BC43536" s="6"/>
    </row>
    <row r="43537" spans="55:55" hidden="1" x14ac:dyDescent="0.2">
      <c r="BC43537" s="6"/>
    </row>
    <row r="43538" spans="55:55" hidden="1" x14ac:dyDescent="0.2">
      <c r="BC43538" s="6"/>
    </row>
    <row r="43539" spans="55:55" hidden="1" x14ac:dyDescent="0.2">
      <c r="BC43539" s="6"/>
    </row>
    <row r="43540" spans="55:55" hidden="1" x14ac:dyDescent="0.2">
      <c r="BC43540" s="6"/>
    </row>
    <row r="43541" spans="55:55" hidden="1" x14ac:dyDescent="0.2">
      <c r="BC43541" s="6"/>
    </row>
    <row r="43542" spans="55:55" hidden="1" x14ac:dyDescent="0.2">
      <c r="BC43542" s="6"/>
    </row>
    <row r="43543" spans="55:55" hidden="1" x14ac:dyDescent="0.2">
      <c r="BC43543" s="6"/>
    </row>
    <row r="43544" spans="55:55" hidden="1" x14ac:dyDescent="0.2">
      <c r="BC43544" s="6"/>
    </row>
    <row r="43545" spans="55:55" hidden="1" x14ac:dyDescent="0.2">
      <c r="BC43545" s="6"/>
    </row>
    <row r="43546" spans="55:55" hidden="1" x14ac:dyDescent="0.2">
      <c r="BC43546" s="6"/>
    </row>
    <row r="43547" spans="55:55" hidden="1" x14ac:dyDescent="0.2">
      <c r="BC43547" s="6"/>
    </row>
    <row r="43548" spans="55:55" hidden="1" x14ac:dyDescent="0.2">
      <c r="BC43548" s="6"/>
    </row>
    <row r="43549" spans="55:55" hidden="1" x14ac:dyDescent="0.2">
      <c r="BC43549" s="6"/>
    </row>
    <row r="43550" spans="55:55" hidden="1" x14ac:dyDescent="0.2">
      <c r="BC43550" s="6"/>
    </row>
    <row r="43551" spans="55:55" hidden="1" x14ac:dyDescent="0.2">
      <c r="BC43551" s="6"/>
    </row>
    <row r="43552" spans="55:55" hidden="1" x14ac:dyDescent="0.2">
      <c r="BC43552" s="6"/>
    </row>
    <row r="43553" spans="55:55" hidden="1" x14ac:dyDescent="0.2">
      <c r="BC43553" s="6"/>
    </row>
    <row r="43554" spans="55:55" hidden="1" x14ac:dyDescent="0.2">
      <c r="BC43554" s="6"/>
    </row>
    <row r="43555" spans="55:55" hidden="1" x14ac:dyDescent="0.2">
      <c r="BC43555" s="6"/>
    </row>
    <row r="43556" spans="55:55" hidden="1" x14ac:dyDescent="0.2">
      <c r="BC43556" s="6"/>
    </row>
    <row r="43557" spans="55:55" hidden="1" x14ac:dyDescent="0.2">
      <c r="BC43557" s="6"/>
    </row>
    <row r="43558" spans="55:55" hidden="1" x14ac:dyDescent="0.2">
      <c r="BC43558" s="6"/>
    </row>
    <row r="43559" spans="55:55" hidden="1" x14ac:dyDescent="0.2">
      <c r="BC43559" s="6"/>
    </row>
    <row r="43560" spans="55:55" hidden="1" x14ac:dyDescent="0.2">
      <c r="BC43560" s="6"/>
    </row>
    <row r="43561" spans="55:55" hidden="1" x14ac:dyDescent="0.2">
      <c r="BC43561" s="6"/>
    </row>
    <row r="43562" spans="55:55" hidden="1" x14ac:dyDescent="0.2">
      <c r="BC43562" s="6"/>
    </row>
    <row r="43563" spans="55:55" hidden="1" x14ac:dyDescent="0.2">
      <c r="BC43563" s="6"/>
    </row>
    <row r="43564" spans="55:55" hidden="1" x14ac:dyDescent="0.2">
      <c r="BC43564" s="6"/>
    </row>
    <row r="43565" spans="55:55" hidden="1" x14ac:dyDescent="0.2">
      <c r="BC43565" s="6"/>
    </row>
    <row r="43566" spans="55:55" hidden="1" x14ac:dyDescent="0.2">
      <c r="BC43566" s="6"/>
    </row>
    <row r="43567" spans="55:55" hidden="1" x14ac:dyDescent="0.2">
      <c r="BC43567" s="6"/>
    </row>
    <row r="43568" spans="55:55" hidden="1" x14ac:dyDescent="0.2">
      <c r="BC43568" s="6"/>
    </row>
    <row r="43569" spans="55:55" hidden="1" x14ac:dyDescent="0.2">
      <c r="BC43569" s="6"/>
    </row>
    <row r="43570" spans="55:55" hidden="1" x14ac:dyDescent="0.2">
      <c r="BC43570" s="6"/>
    </row>
    <row r="43571" spans="55:55" hidden="1" x14ac:dyDescent="0.2">
      <c r="BC43571" s="6"/>
    </row>
    <row r="43572" spans="55:55" hidden="1" x14ac:dyDescent="0.2">
      <c r="BC43572" s="6"/>
    </row>
    <row r="43573" spans="55:55" hidden="1" x14ac:dyDescent="0.2">
      <c r="BC43573" s="6"/>
    </row>
    <row r="43574" spans="55:55" hidden="1" x14ac:dyDescent="0.2">
      <c r="BC43574" s="6"/>
    </row>
    <row r="43575" spans="55:55" hidden="1" x14ac:dyDescent="0.2">
      <c r="BC43575" s="6"/>
    </row>
    <row r="43576" spans="55:55" hidden="1" x14ac:dyDescent="0.2">
      <c r="BC43576" s="6"/>
    </row>
    <row r="43577" spans="55:55" hidden="1" x14ac:dyDescent="0.2">
      <c r="BC43577" s="6"/>
    </row>
    <row r="43578" spans="55:55" hidden="1" x14ac:dyDescent="0.2">
      <c r="BC43578" s="6"/>
    </row>
    <row r="43579" spans="55:55" hidden="1" x14ac:dyDescent="0.2">
      <c r="BC43579" s="6"/>
    </row>
    <row r="43580" spans="55:55" hidden="1" x14ac:dyDescent="0.2">
      <c r="BC43580" s="6"/>
    </row>
    <row r="43581" spans="55:55" hidden="1" x14ac:dyDescent="0.2">
      <c r="BC43581" s="6"/>
    </row>
    <row r="43582" spans="55:55" hidden="1" x14ac:dyDescent="0.2">
      <c r="BC43582" s="6"/>
    </row>
    <row r="43583" spans="55:55" hidden="1" x14ac:dyDescent="0.2">
      <c r="BC43583" s="6"/>
    </row>
    <row r="43584" spans="55:55" hidden="1" x14ac:dyDescent="0.2">
      <c r="BC43584" s="6"/>
    </row>
    <row r="43585" spans="55:55" hidden="1" x14ac:dyDescent="0.2">
      <c r="BC43585" s="6"/>
    </row>
    <row r="43586" spans="55:55" hidden="1" x14ac:dyDescent="0.2">
      <c r="BC43586" s="6"/>
    </row>
    <row r="43587" spans="55:55" hidden="1" x14ac:dyDescent="0.2">
      <c r="BC43587" s="6"/>
    </row>
    <row r="43588" spans="55:55" hidden="1" x14ac:dyDescent="0.2">
      <c r="BC43588" s="6"/>
    </row>
    <row r="43589" spans="55:55" hidden="1" x14ac:dyDescent="0.2">
      <c r="BC43589" s="6"/>
    </row>
    <row r="43590" spans="55:55" hidden="1" x14ac:dyDescent="0.2">
      <c r="BC43590" s="6"/>
    </row>
    <row r="43591" spans="55:55" hidden="1" x14ac:dyDescent="0.2">
      <c r="BC43591" s="6"/>
    </row>
    <row r="43592" spans="55:55" hidden="1" x14ac:dyDescent="0.2">
      <c r="BC43592" s="6"/>
    </row>
    <row r="43593" spans="55:55" hidden="1" x14ac:dyDescent="0.2">
      <c r="BC43593" s="6"/>
    </row>
    <row r="43594" spans="55:55" hidden="1" x14ac:dyDescent="0.2">
      <c r="BC43594" s="6"/>
    </row>
    <row r="43595" spans="55:55" hidden="1" x14ac:dyDescent="0.2">
      <c r="BC43595" s="6"/>
    </row>
    <row r="43596" spans="55:55" hidden="1" x14ac:dyDescent="0.2">
      <c r="BC43596" s="6"/>
    </row>
    <row r="43597" spans="55:55" hidden="1" x14ac:dyDescent="0.2">
      <c r="BC43597" s="6"/>
    </row>
    <row r="43598" spans="55:55" hidden="1" x14ac:dyDescent="0.2">
      <c r="BC43598" s="6"/>
    </row>
    <row r="43599" spans="55:55" hidden="1" x14ac:dyDescent="0.2">
      <c r="BC43599" s="6"/>
    </row>
    <row r="43600" spans="55:55" hidden="1" x14ac:dyDescent="0.2">
      <c r="BC43600" s="6"/>
    </row>
    <row r="43601" spans="55:55" hidden="1" x14ac:dyDescent="0.2">
      <c r="BC43601" s="6"/>
    </row>
    <row r="43602" spans="55:55" hidden="1" x14ac:dyDescent="0.2">
      <c r="BC43602" s="6"/>
    </row>
    <row r="43603" spans="55:55" hidden="1" x14ac:dyDescent="0.2">
      <c r="BC43603" s="6"/>
    </row>
    <row r="43604" spans="55:55" hidden="1" x14ac:dyDescent="0.2">
      <c r="BC43604" s="6"/>
    </row>
    <row r="43605" spans="55:55" hidden="1" x14ac:dyDescent="0.2">
      <c r="BC43605" s="6"/>
    </row>
    <row r="43606" spans="55:55" hidden="1" x14ac:dyDescent="0.2">
      <c r="BC43606" s="6"/>
    </row>
    <row r="43607" spans="55:55" hidden="1" x14ac:dyDescent="0.2">
      <c r="BC43607" s="6"/>
    </row>
    <row r="43608" spans="55:55" hidden="1" x14ac:dyDescent="0.2">
      <c r="BC43608" s="6"/>
    </row>
    <row r="43609" spans="55:55" hidden="1" x14ac:dyDescent="0.2">
      <c r="BC43609" s="6"/>
    </row>
    <row r="43610" spans="55:55" hidden="1" x14ac:dyDescent="0.2">
      <c r="BC43610" s="6"/>
    </row>
    <row r="43611" spans="55:55" hidden="1" x14ac:dyDescent="0.2">
      <c r="BC43611" s="6"/>
    </row>
    <row r="43612" spans="55:55" hidden="1" x14ac:dyDescent="0.2">
      <c r="BC43612" s="6"/>
    </row>
    <row r="43613" spans="55:55" hidden="1" x14ac:dyDescent="0.2">
      <c r="BC43613" s="6"/>
    </row>
    <row r="43614" spans="55:55" hidden="1" x14ac:dyDescent="0.2">
      <c r="BC43614" s="6"/>
    </row>
    <row r="43615" spans="55:55" hidden="1" x14ac:dyDescent="0.2">
      <c r="BC43615" s="6"/>
    </row>
    <row r="43616" spans="55:55" hidden="1" x14ac:dyDescent="0.2">
      <c r="BC43616" s="6"/>
    </row>
    <row r="43617" spans="55:55" hidden="1" x14ac:dyDescent="0.2">
      <c r="BC43617" s="6"/>
    </row>
    <row r="43618" spans="55:55" hidden="1" x14ac:dyDescent="0.2">
      <c r="BC43618" s="6"/>
    </row>
    <row r="43619" spans="55:55" hidden="1" x14ac:dyDescent="0.2">
      <c r="BC43619" s="6"/>
    </row>
    <row r="43620" spans="55:55" hidden="1" x14ac:dyDescent="0.2">
      <c r="BC43620" s="6"/>
    </row>
    <row r="43621" spans="55:55" hidden="1" x14ac:dyDescent="0.2">
      <c r="BC43621" s="6"/>
    </row>
    <row r="43622" spans="55:55" hidden="1" x14ac:dyDescent="0.2">
      <c r="BC43622" s="6"/>
    </row>
    <row r="43623" spans="55:55" hidden="1" x14ac:dyDescent="0.2">
      <c r="BC43623" s="6"/>
    </row>
    <row r="43624" spans="55:55" hidden="1" x14ac:dyDescent="0.2">
      <c r="BC43624" s="6"/>
    </row>
    <row r="43625" spans="55:55" hidden="1" x14ac:dyDescent="0.2">
      <c r="BC43625" s="6"/>
    </row>
    <row r="43626" spans="55:55" hidden="1" x14ac:dyDescent="0.2">
      <c r="BC43626" s="6"/>
    </row>
    <row r="43627" spans="55:55" hidden="1" x14ac:dyDescent="0.2">
      <c r="BC43627" s="6"/>
    </row>
    <row r="43628" spans="55:55" hidden="1" x14ac:dyDescent="0.2">
      <c r="BC43628" s="6"/>
    </row>
    <row r="43629" spans="55:55" hidden="1" x14ac:dyDescent="0.2">
      <c r="BC43629" s="6"/>
    </row>
    <row r="43630" spans="55:55" hidden="1" x14ac:dyDescent="0.2">
      <c r="BC43630" s="6"/>
    </row>
    <row r="43631" spans="55:55" hidden="1" x14ac:dyDescent="0.2">
      <c r="BC43631" s="6"/>
    </row>
    <row r="43632" spans="55:55" hidden="1" x14ac:dyDescent="0.2">
      <c r="BC43632" s="6"/>
    </row>
    <row r="43633" spans="55:55" hidden="1" x14ac:dyDescent="0.2">
      <c r="BC43633" s="6"/>
    </row>
    <row r="43634" spans="55:55" hidden="1" x14ac:dyDescent="0.2">
      <c r="BC43634" s="6"/>
    </row>
    <row r="43635" spans="55:55" hidden="1" x14ac:dyDescent="0.2">
      <c r="BC43635" s="6"/>
    </row>
    <row r="43636" spans="55:55" hidden="1" x14ac:dyDescent="0.2">
      <c r="BC43636" s="6"/>
    </row>
    <row r="43637" spans="55:55" hidden="1" x14ac:dyDescent="0.2">
      <c r="BC43637" s="6"/>
    </row>
    <row r="43638" spans="55:55" hidden="1" x14ac:dyDescent="0.2">
      <c r="BC43638" s="6"/>
    </row>
    <row r="43639" spans="55:55" hidden="1" x14ac:dyDescent="0.2">
      <c r="BC43639" s="6"/>
    </row>
    <row r="43640" spans="55:55" hidden="1" x14ac:dyDescent="0.2">
      <c r="BC43640" s="6"/>
    </row>
    <row r="43641" spans="55:55" hidden="1" x14ac:dyDescent="0.2">
      <c r="BC43641" s="6"/>
    </row>
    <row r="43642" spans="55:55" hidden="1" x14ac:dyDescent="0.2">
      <c r="BC43642" s="6"/>
    </row>
    <row r="43643" spans="55:55" hidden="1" x14ac:dyDescent="0.2">
      <c r="BC43643" s="6"/>
    </row>
    <row r="43644" spans="55:55" hidden="1" x14ac:dyDescent="0.2">
      <c r="BC43644" s="6"/>
    </row>
    <row r="43645" spans="55:55" hidden="1" x14ac:dyDescent="0.2">
      <c r="BC43645" s="6"/>
    </row>
    <row r="43646" spans="55:55" hidden="1" x14ac:dyDescent="0.2">
      <c r="BC43646" s="6"/>
    </row>
    <row r="43647" spans="55:55" hidden="1" x14ac:dyDescent="0.2">
      <c r="BC43647" s="6"/>
    </row>
    <row r="43648" spans="55:55" hidden="1" x14ac:dyDescent="0.2">
      <c r="BC43648" s="6"/>
    </row>
    <row r="43649" spans="55:55" hidden="1" x14ac:dyDescent="0.2">
      <c r="BC43649" s="6"/>
    </row>
    <row r="43650" spans="55:55" hidden="1" x14ac:dyDescent="0.2">
      <c r="BC43650" s="6"/>
    </row>
    <row r="43651" spans="55:55" hidden="1" x14ac:dyDescent="0.2">
      <c r="BC43651" s="6"/>
    </row>
    <row r="43652" spans="55:55" hidden="1" x14ac:dyDescent="0.2">
      <c r="BC43652" s="6"/>
    </row>
    <row r="43653" spans="55:55" hidden="1" x14ac:dyDescent="0.2">
      <c r="BC43653" s="6"/>
    </row>
    <row r="43654" spans="55:55" hidden="1" x14ac:dyDescent="0.2">
      <c r="BC43654" s="6"/>
    </row>
    <row r="43655" spans="55:55" hidden="1" x14ac:dyDescent="0.2">
      <c r="BC43655" s="6"/>
    </row>
    <row r="43656" spans="55:55" hidden="1" x14ac:dyDescent="0.2">
      <c r="BC43656" s="6"/>
    </row>
    <row r="43657" spans="55:55" hidden="1" x14ac:dyDescent="0.2">
      <c r="BC43657" s="6"/>
    </row>
    <row r="43658" spans="55:55" hidden="1" x14ac:dyDescent="0.2">
      <c r="BC43658" s="6"/>
    </row>
    <row r="43659" spans="55:55" hidden="1" x14ac:dyDescent="0.2">
      <c r="BC43659" s="6"/>
    </row>
    <row r="43660" spans="55:55" hidden="1" x14ac:dyDescent="0.2">
      <c r="BC43660" s="6"/>
    </row>
    <row r="43661" spans="55:55" hidden="1" x14ac:dyDescent="0.2">
      <c r="BC43661" s="6"/>
    </row>
    <row r="43662" spans="55:55" hidden="1" x14ac:dyDescent="0.2">
      <c r="BC43662" s="6"/>
    </row>
    <row r="43663" spans="55:55" hidden="1" x14ac:dyDescent="0.2">
      <c r="BC43663" s="6"/>
    </row>
    <row r="43664" spans="55:55" hidden="1" x14ac:dyDescent="0.2">
      <c r="BC43664" s="6"/>
    </row>
    <row r="43665" spans="55:55" hidden="1" x14ac:dyDescent="0.2">
      <c r="BC43665" s="6"/>
    </row>
    <row r="43666" spans="55:55" hidden="1" x14ac:dyDescent="0.2">
      <c r="BC43666" s="6"/>
    </row>
    <row r="43667" spans="55:55" hidden="1" x14ac:dyDescent="0.2">
      <c r="BC43667" s="6"/>
    </row>
    <row r="43668" spans="55:55" hidden="1" x14ac:dyDescent="0.2">
      <c r="BC43668" s="6"/>
    </row>
    <row r="43669" spans="55:55" hidden="1" x14ac:dyDescent="0.2">
      <c r="BC43669" s="6"/>
    </row>
    <row r="43670" spans="55:55" hidden="1" x14ac:dyDescent="0.2">
      <c r="BC43670" s="6"/>
    </row>
    <row r="43671" spans="55:55" hidden="1" x14ac:dyDescent="0.2">
      <c r="BC43671" s="6"/>
    </row>
    <row r="43672" spans="55:55" hidden="1" x14ac:dyDescent="0.2">
      <c r="BC43672" s="6"/>
    </row>
    <row r="43673" spans="55:55" hidden="1" x14ac:dyDescent="0.2">
      <c r="BC43673" s="6"/>
    </row>
    <row r="43674" spans="55:55" hidden="1" x14ac:dyDescent="0.2">
      <c r="BC43674" s="6"/>
    </row>
    <row r="43675" spans="55:55" hidden="1" x14ac:dyDescent="0.2">
      <c r="BC43675" s="6"/>
    </row>
    <row r="43676" spans="55:55" hidden="1" x14ac:dyDescent="0.2">
      <c r="BC43676" s="6"/>
    </row>
    <row r="43677" spans="55:55" hidden="1" x14ac:dyDescent="0.2">
      <c r="BC43677" s="6"/>
    </row>
    <row r="43678" spans="55:55" hidden="1" x14ac:dyDescent="0.2">
      <c r="BC43678" s="6"/>
    </row>
    <row r="43679" spans="55:55" hidden="1" x14ac:dyDescent="0.2">
      <c r="BC43679" s="6"/>
    </row>
    <row r="43680" spans="55:55" hidden="1" x14ac:dyDescent="0.2">
      <c r="BC43680" s="6"/>
    </row>
    <row r="43681" spans="55:55" hidden="1" x14ac:dyDescent="0.2">
      <c r="BC43681" s="6"/>
    </row>
    <row r="43682" spans="55:55" hidden="1" x14ac:dyDescent="0.2">
      <c r="BC43682" s="6"/>
    </row>
    <row r="43683" spans="55:55" hidden="1" x14ac:dyDescent="0.2">
      <c r="BC43683" s="6"/>
    </row>
    <row r="43684" spans="55:55" hidden="1" x14ac:dyDescent="0.2">
      <c r="BC43684" s="6"/>
    </row>
    <row r="43685" spans="55:55" hidden="1" x14ac:dyDescent="0.2">
      <c r="BC43685" s="6"/>
    </row>
    <row r="43686" spans="55:55" hidden="1" x14ac:dyDescent="0.2">
      <c r="BC43686" s="6"/>
    </row>
    <row r="43687" spans="55:55" hidden="1" x14ac:dyDescent="0.2">
      <c r="BC43687" s="6"/>
    </row>
    <row r="43688" spans="55:55" hidden="1" x14ac:dyDescent="0.2">
      <c r="BC43688" s="6"/>
    </row>
    <row r="43689" spans="55:55" hidden="1" x14ac:dyDescent="0.2">
      <c r="BC43689" s="6"/>
    </row>
    <row r="43690" spans="55:55" hidden="1" x14ac:dyDescent="0.2">
      <c r="BC43690" s="6"/>
    </row>
    <row r="43691" spans="55:55" hidden="1" x14ac:dyDescent="0.2">
      <c r="BC43691" s="6"/>
    </row>
    <row r="43692" spans="55:55" hidden="1" x14ac:dyDescent="0.2">
      <c r="BC43692" s="6"/>
    </row>
    <row r="43693" spans="55:55" hidden="1" x14ac:dyDescent="0.2">
      <c r="BC43693" s="6"/>
    </row>
    <row r="43694" spans="55:55" hidden="1" x14ac:dyDescent="0.2">
      <c r="BC43694" s="6"/>
    </row>
    <row r="43695" spans="55:55" hidden="1" x14ac:dyDescent="0.2">
      <c r="BC43695" s="6"/>
    </row>
    <row r="43696" spans="55:55" hidden="1" x14ac:dyDescent="0.2">
      <c r="BC43696" s="6"/>
    </row>
    <row r="43697" spans="55:55" hidden="1" x14ac:dyDescent="0.2">
      <c r="BC43697" s="6"/>
    </row>
    <row r="43698" spans="55:55" hidden="1" x14ac:dyDescent="0.2">
      <c r="BC43698" s="6"/>
    </row>
    <row r="43699" spans="55:55" hidden="1" x14ac:dyDescent="0.2">
      <c r="BC43699" s="6"/>
    </row>
    <row r="43700" spans="55:55" hidden="1" x14ac:dyDescent="0.2">
      <c r="BC43700" s="6"/>
    </row>
    <row r="43701" spans="55:55" hidden="1" x14ac:dyDescent="0.2">
      <c r="BC43701" s="6"/>
    </row>
    <row r="43702" spans="55:55" hidden="1" x14ac:dyDescent="0.2">
      <c r="BC43702" s="6"/>
    </row>
    <row r="43703" spans="55:55" hidden="1" x14ac:dyDescent="0.2">
      <c r="BC43703" s="6"/>
    </row>
    <row r="43704" spans="55:55" hidden="1" x14ac:dyDescent="0.2">
      <c r="BC43704" s="6"/>
    </row>
    <row r="43705" spans="55:55" hidden="1" x14ac:dyDescent="0.2">
      <c r="BC43705" s="6"/>
    </row>
    <row r="43706" spans="55:55" hidden="1" x14ac:dyDescent="0.2">
      <c r="BC43706" s="6"/>
    </row>
    <row r="43707" spans="55:55" hidden="1" x14ac:dyDescent="0.2">
      <c r="BC43707" s="6"/>
    </row>
    <row r="43708" spans="55:55" hidden="1" x14ac:dyDescent="0.2">
      <c r="BC43708" s="6"/>
    </row>
    <row r="43709" spans="55:55" hidden="1" x14ac:dyDescent="0.2">
      <c r="BC43709" s="6"/>
    </row>
    <row r="43710" spans="55:55" hidden="1" x14ac:dyDescent="0.2">
      <c r="BC43710" s="6"/>
    </row>
    <row r="43711" spans="55:55" hidden="1" x14ac:dyDescent="0.2">
      <c r="BC43711" s="6"/>
    </row>
    <row r="43712" spans="55:55" hidden="1" x14ac:dyDescent="0.2">
      <c r="BC43712" s="6"/>
    </row>
    <row r="43713" spans="55:55" hidden="1" x14ac:dyDescent="0.2">
      <c r="BC43713" s="6"/>
    </row>
    <row r="43714" spans="55:55" hidden="1" x14ac:dyDescent="0.2">
      <c r="BC43714" s="6"/>
    </row>
    <row r="43715" spans="55:55" hidden="1" x14ac:dyDescent="0.2">
      <c r="BC43715" s="6"/>
    </row>
    <row r="43716" spans="55:55" hidden="1" x14ac:dyDescent="0.2">
      <c r="BC43716" s="6"/>
    </row>
    <row r="43717" spans="55:55" hidden="1" x14ac:dyDescent="0.2">
      <c r="BC43717" s="6"/>
    </row>
    <row r="43718" spans="55:55" hidden="1" x14ac:dyDescent="0.2">
      <c r="BC43718" s="6"/>
    </row>
    <row r="43719" spans="55:55" hidden="1" x14ac:dyDescent="0.2">
      <c r="BC43719" s="6"/>
    </row>
    <row r="43720" spans="55:55" hidden="1" x14ac:dyDescent="0.2">
      <c r="BC43720" s="6"/>
    </row>
    <row r="43721" spans="55:55" hidden="1" x14ac:dyDescent="0.2">
      <c r="BC43721" s="6"/>
    </row>
    <row r="43722" spans="55:55" hidden="1" x14ac:dyDescent="0.2">
      <c r="BC43722" s="6"/>
    </row>
    <row r="43723" spans="55:55" hidden="1" x14ac:dyDescent="0.2">
      <c r="BC43723" s="6"/>
    </row>
    <row r="43724" spans="55:55" hidden="1" x14ac:dyDescent="0.2">
      <c r="BC43724" s="6"/>
    </row>
    <row r="43725" spans="55:55" hidden="1" x14ac:dyDescent="0.2">
      <c r="BC43725" s="6"/>
    </row>
    <row r="43726" spans="55:55" hidden="1" x14ac:dyDescent="0.2">
      <c r="BC43726" s="6"/>
    </row>
    <row r="43727" spans="55:55" hidden="1" x14ac:dyDescent="0.2">
      <c r="BC43727" s="6"/>
    </row>
    <row r="43728" spans="55:55" hidden="1" x14ac:dyDescent="0.2">
      <c r="BC43728" s="6"/>
    </row>
    <row r="43729" spans="55:55" hidden="1" x14ac:dyDescent="0.2">
      <c r="BC43729" s="6"/>
    </row>
    <row r="43730" spans="55:55" hidden="1" x14ac:dyDescent="0.2">
      <c r="BC43730" s="6"/>
    </row>
    <row r="43731" spans="55:55" hidden="1" x14ac:dyDescent="0.2">
      <c r="BC43731" s="6"/>
    </row>
    <row r="43732" spans="55:55" hidden="1" x14ac:dyDescent="0.2">
      <c r="BC43732" s="6"/>
    </row>
    <row r="43733" spans="55:55" hidden="1" x14ac:dyDescent="0.2">
      <c r="BC43733" s="6"/>
    </row>
    <row r="43734" spans="55:55" hidden="1" x14ac:dyDescent="0.2">
      <c r="BC43734" s="6"/>
    </row>
    <row r="43735" spans="55:55" hidden="1" x14ac:dyDescent="0.2">
      <c r="BC43735" s="6"/>
    </row>
    <row r="43736" spans="55:55" hidden="1" x14ac:dyDescent="0.2">
      <c r="BC43736" s="6"/>
    </row>
    <row r="43737" spans="55:55" hidden="1" x14ac:dyDescent="0.2">
      <c r="BC43737" s="6"/>
    </row>
    <row r="43738" spans="55:55" hidden="1" x14ac:dyDescent="0.2">
      <c r="BC43738" s="6"/>
    </row>
    <row r="43739" spans="55:55" hidden="1" x14ac:dyDescent="0.2">
      <c r="BC43739" s="6"/>
    </row>
    <row r="43740" spans="55:55" hidden="1" x14ac:dyDescent="0.2">
      <c r="BC43740" s="6"/>
    </row>
    <row r="43741" spans="55:55" hidden="1" x14ac:dyDescent="0.2">
      <c r="BC43741" s="6"/>
    </row>
    <row r="43742" spans="55:55" hidden="1" x14ac:dyDescent="0.2">
      <c r="BC43742" s="6"/>
    </row>
    <row r="43743" spans="55:55" hidden="1" x14ac:dyDescent="0.2">
      <c r="BC43743" s="6"/>
    </row>
    <row r="43744" spans="55:55" hidden="1" x14ac:dyDescent="0.2">
      <c r="BC43744" s="6"/>
    </row>
    <row r="43745" spans="55:55" hidden="1" x14ac:dyDescent="0.2">
      <c r="BC43745" s="6"/>
    </row>
    <row r="43746" spans="55:55" hidden="1" x14ac:dyDescent="0.2">
      <c r="BC43746" s="6"/>
    </row>
    <row r="43747" spans="55:55" hidden="1" x14ac:dyDescent="0.2">
      <c r="BC43747" s="6"/>
    </row>
    <row r="43748" spans="55:55" hidden="1" x14ac:dyDescent="0.2">
      <c r="BC43748" s="6"/>
    </row>
    <row r="43749" spans="55:55" hidden="1" x14ac:dyDescent="0.2">
      <c r="BC43749" s="6"/>
    </row>
    <row r="43750" spans="55:55" hidden="1" x14ac:dyDescent="0.2">
      <c r="BC43750" s="6"/>
    </row>
    <row r="43751" spans="55:55" hidden="1" x14ac:dyDescent="0.2">
      <c r="BC43751" s="6"/>
    </row>
    <row r="43752" spans="55:55" hidden="1" x14ac:dyDescent="0.2">
      <c r="BC43752" s="6"/>
    </row>
    <row r="43753" spans="55:55" hidden="1" x14ac:dyDescent="0.2">
      <c r="BC43753" s="6"/>
    </row>
    <row r="43754" spans="55:55" hidden="1" x14ac:dyDescent="0.2">
      <c r="BC43754" s="6"/>
    </row>
    <row r="43755" spans="55:55" hidden="1" x14ac:dyDescent="0.2">
      <c r="BC43755" s="6"/>
    </row>
    <row r="43756" spans="55:55" hidden="1" x14ac:dyDescent="0.2">
      <c r="BC43756" s="6"/>
    </row>
    <row r="43757" spans="55:55" hidden="1" x14ac:dyDescent="0.2">
      <c r="BC43757" s="6"/>
    </row>
    <row r="43758" spans="55:55" hidden="1" x14ac:dyDescent="0.2">
      <c r="BC43758" s="6"/>
    </row>
    <row r="43759" spans="55:55" hidden="1" x14ac:dyDescent="0.2">
      <c r="BC43759" s="6"/>
    </row>
    <row r="43760" spans="55:55" hidden="1" x14ac:dyDescent="0.2">
      <c r="BC43760" s="6"/>
    </row>
    <row r="43761" spans="55:55" hidden="1" x14ac:dyDescent="0.2">
      <c r="BC43761" s="6"/>
    </row>
    <row r="43762" spans="55:55" hidden="1" x14ac:dyDescent="0.2">
      <c r="BC43762" s="6"/>
    </row>
    <row r="43763" spans="55:55" hidden="1" x14ac:dyDescent="0.2">
      <c r="BC43763" s="6"/>
    </row>
    <row r="43764" spans="55:55" hidden="1" x14ac:dyDescent="0.2">
      <c r="BC43764" s="6"/>
    </row>
    <row r="43765" spans="55:55" hidden="1" x14ac:dyDescent="0.2">
      <c r="BC43765" s="6"/>
    </row>
    <row r="43766" spans="55:55" hidden="1" x14ac:dyDescent="0.2">
      <c r="BC43766" s="6"/>
    </row>
    <row r="43767" spans="55:55" hidden="1" x14ac:dyDescent="0.2">
      <c r="BC43767" s="6"/>
    </row>
    <row r="43768" spans="55:55" hidden="1" x14ac:dyDescent="0.2">
      <c r="BC43768" s="6"/>
    </row>
    <row r="43769" spans="55:55" hidden="1" x14ac:dyDescent="0.2">
      <c r="BC43769" s="6"/>
    </row>
    <row r="43770" spans="55:55" hidden="1" x14ac:dyDescent="0.2">
      <c r="BC43770" s="6"/>
    </row>
    <row r="43771" spans="55:55" hidden="1" x14ac:dyDescent="0.2">
      <c r="BC43771" s="6"/>
    </row>
    <row r="43772" spans="55:55" hidden="1" x14ac:dyDescent="0.2">
      <c r="BC43772" s="6"/>
    </row>
    <row r="43773" spans="55:55" hidden="1" x14ac:dyDescent="0.2">
      <c r="BC43773" s="6"/>
    </row>
    <row r="43774" spans="55:55" hidden="1" x14ac:dyDescent="0.2">
      <c r="BC43774" s="6"/>
    </row>
    <row r="43775" spans="55:55" hidden="1" x14ac:dyDescent="0.2">
      <c r="BC43775" s="6"/>
    </row>
    <row r="43776" spans="55:55" hidden="1" x14ac:dyDescent="0.2">
      <c r="BC43776" s="6"/>
    </row>
    <row r="43777" spans="55:55" hidden="1" x14ac:dyDescent="0.2">
      <c r="BC43777" s="6"/>
    </row>
    <row r="43778" spans="55:55" hidden="1" x14ac:dyDescent="0.2">
      <c r="BC43778" s="6"/>
    </row>
    <row r="43779" spans="55:55" hidden="1" x14ac:dyDescent="0.2">
      <c r="BC43779" s="6"/>
    </row>
    <row r="43780" spans="55:55" hidden="1" x14ac:dyDescent="0.2">
      <c r="BC43780" s="6"/>
    </row>
    <row r="43781" spans="55:55" hidden="1" x14ac:dyDescent="0.2">
      <c r="BC43781" s="6"/>
    </row>
    <row r="43782" spans="55:55" hidden="1" x14ac:dyDescent="0.2">
      <c r="BC43782" s="6"/>
    </row>
    <row r="43783" spans="55:55" hidden="1" x14ac:dyDescent="0.2">
      <c r="BC43783" s="6"/>
    </row>
    <row r="43784" spans="55:55" hidden="1" x14ac:dyDescent="0.2">
      <c r="BC43784" s="6"/>
    </row>
    <row r="43785" spans="55:55" hidden="1" x14ac:dyDescent="0.2">
      <c r="BC43785" s="6"/>
    </row>
    <row r="43786" spans="55:55" hidden="1" x14ac:dyDescent="0.2">
      <c r="BC43786" s="6"/>
    </row>
    <row r="43787" spans="55:55" hidden="1" x14ac:dyDescent="0.2">
      <c r="BC43787" s="6"/>
    </row>
    <row r="43788" spans="55:55" hidden="1" x14ac:dyDescent="0.2">
      <c r="BC43788" s="6"/>
    </row>
    <row r="43789" spans="55:55" hidden="1" x14ac:dyDescent="0.2">
      <c r="BC43789" s="6"/>
    </row>
    <row r="43790" spans="55:55" hidden="1" x14ac:dyDescent="0.2">
      <c r="BC43790" s="6"/>
    </row>
    <row r="43791" spans="55:55" hidden="1" x14ac:dyDescent="0.2">
      <c r="BC43791" s="6"/>
    </row>
    <row r="43792" spans="55:55" hidden="1" x14ac:dyDescent="0.2">
      <c r="BC43792" s="6"/>
    </row>
    <row r="43793" spans="55:55" hidden="1" x14ac:dyDescent="0.2">
      <c r="BC43793" s="6"/>
    </row>
    <row r="43794" spans="55:55" hidden="1" x14ac:dyDescent="0.2">
      <c r="BC43794" s="6"/>
    </row>
    <row r="43795" spans="55:55" hidden="1" x14ac:dyDescent="0.2">
      <c r="BC43795" s="6"/>
    </row>
    <row r="43796" spans="55:55" hidden="1" x14ac:dyDescent="0.2">
      <c r="BC43796" s="6"/>
    </row>
    <row r="43797" spans="55:55" hidden="1" x14ac:dyDescent="0.2">
      <c r="BC43797" s="6"/>
    </row>
    <row r="43798" spans="55:55" hidden="1" x14ac:dyDescent="0.2">
      <c r="BC43798" s="6"/>
    </row>
    <row r="43799" spans="55:55" hidden="1" x14ac:dyDescent="0.2">
      <c r="BC43799" s="6"/>
    </row>
    <row r="43800" spans="55:55" hidden="1" x14ac:dyDescent="0.2">
      <c r="BC43800" s="6"/>
    </row>
    <row r="43801" spans="55:55" hidden="1" x14ac:dyDescent="0.2">
      <c r="BC43801" s="6"/>
    </row>
    <row r="43802" spans="55:55" hidden="1" x14ac:dyDescent="0.2">
      <c r="BC43802" s="6"/>
    </row>
    <row r="43803" spans="55:55" hidden="1" x14ac:dyDescent="0.2">
      <c r="BC43803" s="6"/>
    </row>
    <row r="43804" spans="55:55" hidden="1" x14ac:dyDescent="0.2">
      <c r="BC43804" s="6"/>
    </row>
    <row r="43805" spans="55:55" hidden="1" x14ac:dyDescent="0.2">
      <c r="BC43805" s="6"/>
    </row>
    <row r="43806" spans="55:55" hidden="1" x14ac:dyDescent="0.2">
      <c r="BC43806" s="6"/>
    </row>
    <row r="43807" spans="55:55" hidden="1" x14ac:dyDescent="0.2">
      <c r="BC43807" s="6"/>
    </row>
    <row r="43808" spans="55:55" hidden="1" x14ac:dyDescent="0.2">
      <c r="BC43808" s="6"/>
    </row>
    <row r="43809" spans="55:55" hidden="1" x14ac:dyDescent="0.2">
      <c r="BC43809" s="6"/>
    </row>
    <row r="43810" spans="55:55" hidden="1" x14ac:dyDescent="0.2">
      <c r="BC43810" s="6"/>
    </row>
    <row r="43811" spans="55:55" hidden="1" x14ac:dyDescent="0.2">
      <c r="BC43811" s="6"/>
    </row>
    <row r="43812" spans="55:55" hidden="1" x14ac:dyDescent="0.2">
      <c r="BC43812" s="6"/>
    </row>
    <row r="43813" spans="55:55" hidden="1" x14ac:dyDescent="0.2">
      <c r="BC43813" s="6"/>
    </row>
    <row r="43814" spans="55:55" hidden="1" x14ac:dyDescent="0.2">
      <c r="BC43814" s="6"/>
    </row>
    <row r="43815" spans="55:55" hidden="1" x14ac:dyDescent="0.2">
      <c r="BC43815" s="6"/>
    </row>
    <row r="43816" spans="55:55" hidden="1" x14ac:dyDescent="0.2">
      <c r="BC43816" s="6"/>
    </row>
    <row r="43817" spans="55:55" hidden="1" x14ac:dyDescent="0.2">
      <c r="BC43817" s="6"/>
    </row>
    <row r="43818" spans="55:55" hidden="1" x14ac:dyDescent="0.2">
      <c r="BC43818" s="6"/>
    </row>
    <row r="43819" spans="55:55" hidden="1" x14ac:dyDescent="0.2">
      <c r="BC43819" s="6"/>
    </row>
    <row r="43820" spans="55:55" hidden="1" x14ac:dyDescent="0.2">
      <c r="BC43820" s="6"/>
    </row>
    <row r="43821" spans="55:55" hidden="1" x14ac:dyDescent="0.2">
      <c r="BC43821" s="6"/>
    </row>
    <row r="43822" spans="55:55" hidden="1" x14ac:dyDescent="0.2">
      <c r="BC43822" s="6"/>
    </row>
    <row r="43823" spans="55:55" hidden="1" x14ac:dyDescent="0.2">
      <c r="BC43823" s="6"/>
    </row>
    <row r="43824" spans="55:55" hidden="1" x14ac:dyDescent="0.2">
      <c r="BC43824" s="6"/>
    </row>
    <row r="43825" spans="55:55" hidden="1" x14ac:dyDescent="0.2">
      <c r="BC43825" s="6"/>
    </row>
    <row r="43826" spans="55:55" hidden="1" x14ac:dyDescent="0.2">
      <c r="BC43826" s="6"/>
    </row>
    <row r="43827" spans="55:55" hidden="1" x14ac:dyDescent="0.2">
      <c r="BC43827" s="6"/>
    </row>
    <row r="43828" spans="55:55" hidden="1" x14ac:dyDescent="0.2">
      <c r="BC43828" s="6"/>
    </row>
    <row r="43829" spans="55:55" hidden="1" x14ac:dyDescent="0.2">
      <c r="BC43829" s="6"/>
    </row>
    <row r="43830" spans="55:55" hidden="1" x14ac:dyDescent="0.2">
      <c r="BC43830" s="6"/>
    </row>
    <row r="43831" spans="55:55" hidden="1" x14ac:dyDescent="0.2">
      <c r="BC43831" s="6"/>
    </row>
    <row r="43832" spans="55:55" hidden="1" x14ac:dyDescent="0.2">
      <c r="BC43832" s="6"/>
    </row>
    <row r="43833" spans="55:55" hidden="1" x14ac:dyDescent="0.2">
      <c r="BC43833" s="6"/>
    </row>
    <row r="43834" spans="55:55" hidden="1" x14ac:dyDescent="0.2">
      <c r="BC43834" s="6"/>
    </row>
    <row r="43835" spans="55:55" hidden="1" x14ac:dyDescent="0.2">
      <c r="BC43835" s="6"/>
    </row>
    <row r="43836" spans="55:55" hidden="1" x14ac:dyDescent="0.2">
      <c r="BC43836" s="6"/>
    </row>
    <row r="43837" spans="55:55" hidden="1" x14ac:dyDescent="0.2">
      <c r="BC43837" s="6"/>
    </row>
    <row r="43838" spans="55:55" hidden="1" x14ac:dyDescent="0.2">
      <c r="BC43838" s="6"/>
    </row>
    <row r="43839" spans="55:55" hidden="1" x14ac:dyDescent="0.2">
      <c r="BC43839" s="6"/>
    </row>
    <row r="43840" spans="55:55" hidden="1" x14ac:dyDescent="0.2">
      <c r="BC43840" s="6"/>
    </row>
    <row r="43841" spans="55:55" hidden="1" x14ac:dyDescent="0.2">
      <c r="BC43841" s="6"/>
    </row>
    <row r="43842" spans="55:55" hidden="1" x14ac:dyDescent="0.2">
      <c r="BC43842" s="6"/>
    </row>
    <row r="43843" spans="55:55" hidden="1" x14ac:dyDescent="0.2">
      <c r="BC43843" s="6"/>
    </row>
    <row r="43844" spans="55:55" hidden="1" x14ac:dyDescent="0.2">
      <c r="BC43844" s="6"/>
    </row>
    <row r="43845" spans="55:55" hidden="1" x14ac:dyDescent="0.2">
      <c r="BC43845" s="6"/>
    </row>
    <row r="43846" spans="55:55" hidden="1" x14ac:dyDescent="0.2">
      <c r="BC43846" s="6"/>
    </row>
    <row r="43847" spans="55:55" hidden="1" x14ac:dyDescent="0.2">
      <c r="BC43847" s="6"/>
    </row>
    <row r="43848" spans="55:55" hidden="1" x14ac:dyDescent="0.2">
      <c r="BC43848" s="6"/>
    </row>
    <row r="43849" spans="55:55" hidden="1" x14ac:dyDescent="0.2">
      <c r="BC43849" s="6"/>
    </row>
    <row r="43850" spans="55:55" hidden="1" x14ac:dyDescent="0.2">
      <c r="BC43850" s="6"/>
    </row>
    <row r="43851" spans="55:55" hidden="1" x14ac:dyDescent="0.2">
      <c r="BC43851" s="6"/>
    </row>
    <row r="43852" spans="55:55" hidden="1" x14ac:dyDescent="0.2">
      <c r="BC43852" s="6"/>
    </row>
    <row r="43853" spans="55:55" hidden="1" x14ac:dyDescent="0.2">
      <c r="BC43853" s="6"/>
    </row>
    <row r="43854" spans="55:55" hidden="1" x14ac:dyDescent="0.2">
      <c r="BC43854" s="6"/>
    </row>
    <row r="43855" spans="55:55" hidden="1" x14ac:dyDescent="0.2">
      <c r="BC43855" s="6"/>
    </row>
    <row r="43856" spans="55:55" hidden="1" x14ac:dyDescent="0.2">
      <c r="BC43856" s="6"/>
    </row>
    <row r="43857" spans="55:55" hidden="1" x14ac:dyDescent="0.2">
      <c r="BC43857" s="6"/>
    </row>
    <row r="43858" spans="55:55" hidden="1" x14ac:dyDescent="0.2">
      <c r="BC43858" s="6"/>
    </row>
    <row r="43859" spans="55:55" hidden="1" x14ac:dyDescent="0.2">
      <c r="BC43859" s="6"/>
    </row>
    <row r="43860" spans="55:55" hidden="1" x14ac:dyDescent="0.2">
      <c r="BC43860" s="6"/>
    </row>
    <row r="43861" spans="55:55" hidden="1" x14ac:dyDescent="0.2">
      <c r="BC43861" s="6"/>
    </row>
    <row r="43862" spans="55:55" hidden="1" x14ac:dyDescent="0.2">
      <c r="BC43862" s="6"/>
    </row>
    <row r="43863" spans="55:55" hidden="1" x14ac:dyDescent="0.2">
      <c r="BC43863" s="6"/>
    </row>
    <row r="43864" spans="55:55" hidden="1" x14ac:dyDescent="0.2">
      <c r="BC43864" s="6"/>
    </row>
    <row r="43865" spans="55:55" hidden="1" x14ac:dyDescent="0.2">
      <c r="BC43865" s="6"/>
    </row>
    <row r="43866" spans="55:55" hidden="1" x14ac:dyDescent="0.2">
      <c r="BC43866" s="6"/>
    </row>
    <row r="43867" spans="55:55" hidden="1" x14ac:dyDescent="0.2">
      <c r="BC43867" s="6"/>
    </row>
    <row r="43868" spans="55:55" hidden="1" x14ac:dyDescent="0.2">
      <c r="BC43868" s="6"/>
    </row>
    <row r="43869" spans="55:55" hidden="1" x14ac:dyDescent="0.2">
      <c r="BC43869" s="6"/>
    </row>
    <row r="43870" spans="55:55" hidden="1" x14ac:dyDescent="0.2">
      <c r="BC43870" s="6"/>
    </row>
    <row r="43871" spans="55:55" hidden="1" x14ac:dyDescent="0.2">
      <c r="BC43871" s="6"/>
    </row>
    <row r="43872" spans="55:55" hidden="1" x14ac:dyDescent="0.2">
      <c r="BC43872" s="6"/>
    </row>
    <row r="43873" spans="55:55" hidden="1" x14ac:dyDescent="0.2">
      <c r="BC43873" s="6"/>
    </row>
    <row r="43874" spans="55:55" hidden="1" x14ac:dyDescent="0.2">
      <c r="BC43874" s="6"/>
    </row>
    <row r="43875" spans="55:55" hidden="1" x14ac:dyDescent="0.2">
      <c r="BC43875" s="6"/>
    </row>
    <row r="43876" spans="55:55" hidden="1" x14ac:dyDescent="0.2">
      <c r="BC43876" s="6"/>
    </row>
    <row r="43877" spans="55:55" hidden="1" x14ac:dyDescent="0.2">
      <c r="BC43877" s="6"/>
    </row>
    <row r="43878" spans="55:55" hidden="1" x14ac:dyDescent="0.2">
      <c r="BC43878" s="6"/>
    </row>
    <row r="43879" spans="55:55" hidden="1" x14ac:dyDescent="0.2">
      <c r="BC43879" s="6"/>
    </row>
    <row r="43880" spans="55:55" hidden="1" x14ac:dyDescent="0.2">
      <c r="BC43880" s="6"/>
    </row>
    <row r="43881" spans="55:55" hidden="1" x14ac:dyDescent="0.2">
      <c r="BC43881" s="6"/>
    </row>
    <row r="43882" spans="55:55" hidden="1" x14ac:dyDescent="0.2">
      <c r="BC43882" s="6"/>
    </row>
    <row r="43883" spans="55:55" hidden="1" x14ac:dyDescent="0.2">
      <c r="BC43883" s="6"/>
    </row>
    <row r="43884" spans="55:55" hidden="1" x14ac:dyDescent="0.2">
      <c r="BC43884" s="6"/>
    </row>
    <row r="43885" spans="55:55" hidden="1" x14ac:dyDescent="0.2">
      <c r="BC43885" s="6"/>
    </row>
    <row r="43886" spans="55:55" hidden="1" x14ac:dyDescent="0.2">
      <c r="BC43886" s="6"/>
    </row>
    <row r="43887" spans="55:55" hidden="1" x14ac:dyDescent="0.2">
      <c r="BC43887" s="6"/>
    </row>
    <row r="43888" spans="55:55" hidden="1" x14ac:dyDescent="0.2">
      <c r="BC43888" s="6"/>
    </row>
    <row r="43889" spans="55:55" hidden="1" x14ac:dyDescent="0.2">
      <c r="BC43889" s="6"/>
    </row>
    <row r="43890" spans="55:55" hidden="1" x14ac:dyDescent="0.2">
      <c r="BC43890" s="6"/>
    </row>
    <row r="43891" spans="55:55" hidden="1" x14ac:dyDescent="0.2">
      <c r="BC43891" s="6"/>
    </row>
    <row r="43892" spans="55:55" hidden="1" x14ac:dyDescent="0.2">
      <c r="BC43892" s="6"/>
    </row>
    <row r="43893" spans="55:55" hidden="1" x14ac:dyDescent="0.2">
      <c r="BC43893" s="6"/>
    </row>
    <row r="43894" spans="55:55" hidden="1" x14ac:dyDescent="0.2">
      <c r="BC43894" s="6"/>
    </row>
    <row r="43895" spans="55:55" hidden="1" x14ac:dyDescent="0.2">
      <c r="BC43895" s="6"/>
    </row>
    <row r="43896" spans="55:55" hidden="1" x14ac:dyDescent="0.2">
      <c r="BC43896" s="6"/>
    </row>
    <row r="43897" spans="55:55" hidden="1" x14ac:dyDescent="0.2">
      <c r="BC43897" s="6"/>
    </row>
    <row r="43898" spans="55:55" hidden="1" x14ac:dyDescent="0.2">
      <c r="BC43898" s="6"/>
    </row>
    <row r="43899" spans="55:55" hidden="1" x14ac:dyDescent="0.2">
      <c r="BC43899" s="6"/>
    </row>
    <row r="43900" spans="55:55" hidden="1" x14ac:dyDescent="0.2">
      <c r="BC43900" s="6"/>
    </row>
    <row r="43901" spans="55:55" hidden="1" x14ac:dyDescent="0.2">
      <c r="BC43901" s="6"/>
    </row>
    <row r="43902" spans="55:55" hidden="1" x14ac:dyDescent="0.2">
      <c r="BC43902" s="6"/>
    </row>
    <row r="43903" spans="55:55" hidden="1" x14ac:dyDescent="0.2">
      <c r="BC43903" s="6"/>
    </row>
    <row r="43904" spans="55:55" hidden="1" x14ac:dyDescent="0.2">
      <c r="BC43904" s="6"/>
    </row>
    <row r="43905" spans="55:55" hidden="1" x14ac:dyDescent="0.2">
      <c r="BC43905" s="6"/>
    </row>
    <row r="43906" spans="55:55" hidden="1" x14ac:dyDescent="0.2">
      <c r="BC43906" s="6"/>
    </row>
    <row r="43907" spans="55:55" hidden="1" x14ac:dyDescent="0.2">
      <c r="BC43907" s="6"/>
    </row>
    <row r="43908" spans="55:55" hidden="1" x14ac:dyDescent="0.2">
      <c r="BC43908" s="6"/>
    </row>
    <row r="43909" spans="55:55" hidden="1" x14ac:dyDescent="0.2">
      <c r="BC43909" s="6"/>
    </row>
    <row r="43910" spans="55:55" hidden="1" x14ac:dyDescent="0.2">
      <c r="BC43910" s="6"/>
    </row>
    <row r="43911" spans="55:55" hidden="1" x14ac:dyDescent="0.2">
      <c r="BC43911" s="6"/>
    </row>
    <row r="43912" spans="55:55" hidden="1" x14ac:dyDescent="0.2">
      <c r="BC43912" s="6"/>
    </row>
    <row r="43913" spans="55:55" hidden="1" x14ac:dyDescent="0.2">
      <c r="BC43913" s="6"/>
    </row>
    <row r="43914" spans="55:55" hidden="1" x14ac:dyDescent="0.2">
      <c r="BC43914" s="6"/>
    </row>
    <row r="43915" spans="55:55" hidden="1" x14ac:dyDescent="0.2">
      <c r="BC43915" s="6"/>
    </row>
    <row r="43916" spans="55:55" hidden="1" x14ac:dyDescent="0.2">
      <c r="BC43916" s="6"/>
    </row>
    <row r="43917" spans="55:55" hidden="1" x14ac:dyDescent="0.2">
      <c r="BC43917" s="6"/>
    </row>
    <row r="43918" spans="55:55" hidden="1" x14ac:dyDescent="0.2">
      <c r="BC43918" s="6"/>
    </row>
    <row r="43919" spans="55:55" hidden="1" x14ac:dyDescent="0.2">
      <c r="BC43919" s="6"/>
    </row>
    <row r="43920" spans="55:55" hidden="1" x14ac:dyDescent="0.2">
      <c r="BC43920" s="6"/>
    </row>
    <row r="43921" spans="55:55" hidden="1" x14ac:dyDescent="0.2">
      <c r="BC43921" s="6"/>
    </row>
    <row r="43922" spans="55:55" hidden="1" x14ac:dyDescent="0.2">
      <c r="BC43922" s="6"/>
    </row>
    <row r="43923" spans="55:55" hidden="1" x14ac:dyDescent="0.2">
      <c r="BC43923" s="6"/>
    </row>
    <row r="43924" spans="55:55" hidden="1" x14ac:dyDescent="0.2">
      <c r="BC43924" s="6"/>
    </row>
    <row r="43925" spans="55:55" hidden="1" x14ac:dyDescent="0.2">
      <c r="BC43925" s="6"/>
    </row>
    <row r="43926" spans="55:55" hidden="1" x14ac:dyDescent="0.2">
      <c r="BC43926" s="6"/>
    </row>
    <row r="43927" spans="55:55" hidden="1" x14ac:dyDescent="0.2">
      <c r="BC43927" s="6"/>
    </row>
    <row r="43928" spans="55:55" hidden="1" x14ac:dyDescent="0.2">
      <c r="BC43928" s="6"/>
    </row>
    <row r="43929" spans="55:55" hidden="1" x14ac:dyDescent="0.2">
      <c r="BC43929" s="6"/>
    </row>
    <row r="43930" spans="55:55" hidden="1" x14ac:dyDescent="0.2">
      <c r="BC43930" s="6"/>
    </row>
    <row r="43931" spans="55:55" hidden="1" x14ac:dyDescent="0.2">
      <c r="BC43931" s="6"/>
    </row>
    <row r="43932" spans="55:55" hidden="1" x14ac:dyDescent="0.2">
      <c r="BC43932" s="6"/>
    </row>
    <row r="43933" spans="55:55" hidden="1" x14ac:dyDescent="0.2">
      <c r="BC43933" s="6"/>
    </row>
    <row r="43934" spans="55:55" hidden="1" x14ac:dyDescent="0.2">
      <c r="BC43934" s="6"/>
    </row>
    <row r="43935" spans="55:55" hidden="1" x14ac:dyDescent="0.2">
      <c r="BC43935" s="6"/>
    </row>
    <row r="43936" spans="55:55" hidden="1" x14ac:dyDescent="0.2">
      <c r="BC43936" s="6"/>
    </row>
    <row r="43937" spans="55:55" hidden="1" x14ac:dyDescent="0.2">
      <c r="BC43937" s="6"/>
    </row>
    <row r="43938" spans="55:55" hidden="1" x14ac:dyDescent="0.2">
      <c r="BC43938" s="6"/>
    </row>
    <row r="43939" spans="55:55" hidden="1" x14ac:dyDescent="0.2">
      <c r="BC43939" s="6"/>
    </row>
    <row r="43940" spans="55:55" hidden="1" x14ac:dyDescent="0.2">
      <c r="BC43940" s="6"/>
    </row>
    <row r="43941" spans="55:55" hidden="1" x14ac:dyDescent="0.2">
      <c r="BC43941" s="6"/>
    </row>
    <row r="43942" spans="55:55" hidden="1" x14ac:dyDescent="0.2">
      <c r="BC43942" s="6"/>
    </row>
    <row r="43943" spans="55:55" hidden="1" x14ac:dyDescent="0.2">
      <c r="BC43943" s="6"/>
    </row>
    <row r="43944" spans="55:55" hidden="1" x14ac:dyDescent="0.2">
      <c r="BC43944" s="6"/>
    </row>
    <row r="43945" spans="55:55" hidden="1" x14ac:dyDescent="0.2">
      <c r="BC43945" s="6"/>
    </row>
    <row r="43946" spans="55:55" hidden="1" x14ac:dyDescent="0.2">
      <c r="BC43946" s="6"/>
    </row>
    <row r="43947" spans="55:55" hidden="1" x14ac:dyDescent="0.2">
      <c r="BC43947" s="6"/>
    </row>
    <row r="43948" spans="55:55" hidden="1" x14ac:dyDescent="0.2">
      <c r="BC43948" s="6"/>
    </row>
    <row r="43949" spans="55:55" hidden="1" x14ac:dyDescent="0.2">
      <c r="BC43949" s="6"/>
    </row>
    <row r="43950" spans="55:55" hidden="1" x14ac:dyDescent="0.2">
      <c r="BC43950" s="6"/>
    </row>
    <row r="43951" spans="55:55" hidden="1" x14ac:dyDescent="0.2">
      <c r="BC43951" s="6"/>
    </row>
    <row r="43952" spans="55:55" hidden="1" x14ac:dyDescent="0.2">
      <c r="BC43952" s="6"/>
    </row>
    <row r="43953" spans="55:55" hidden="1" x14ac:dyDescent="0.2">
      <c r="BC43953" s="6"/>
    </row>
    <row r="43954" spans="55:55" hidden="1" x14ac:dyDescent="0.2">
      <c r="BC43954" s="6"/>
    </row>
    <row r="43955" spans="55:55" hidden="1" x14ac:dyDescent="0.2">
      <c r="BC43955" s="6"/>
    </row>
    <row r="43956" spans="55:55" hidden="1" x14ac:dyDescent="0.2">
      <c r="BC43956" s="6"/>
    </row>
    <row r="43957" spans="55:55" hidden="1" x14ac:dyDescent="0.2">
      <c r="BC43957" s="6"/>
    </row>
    <row r="43958" spans="55:55" hidden="1" x14ac:dyDescent="0.2">
      <c r="BC43958" s="6"/>
    </row>
    <row r="43959" spans="55:55" hidden="1" x14ac:dyDescent="0.2">
      <c r="BC43959" s="6"/>
    </row>
    <row r="43960" spans="55:55" hidden="1" x14ac:dyDescent="0.2">
      <c r="BC43960" s="6"/>
    </row>
    <row r="43961" spans="55:55" hidden="1" x14ac:dyDescent="0.2">
      <c r="BC43961" s="6"/>
    </row>
    <row r="43962" spans="55:55" hidden="1" x14ac:dyDescent="0.2">
      <c r="BC43962" s="6"/>
    </row>
    <row r="43963" spans="55:55" hidden="1" x14ac:dyDescent="0.2">
      <c r="BC43963" s="6"/>
    </row>
    <row r="43964" spans="55:55" hidden="1" x14ac:dyDescent="0.2">
      <c r="BC43964" s="6"/>
    </row>
    <row r="43965" spans="55:55" hidden="1" x14ac:dyDescent="0.2">
      <c r="BC43965" s="6"/>
    </row>
    <row r="43966" spans="55:55" hidden="1" x14ac:dyDescent="0.2">
      <c r="BC43966" s="6"/>
    </row>
    <row r="43967" spans="55:55" hidden="1" x14ac:dyDescent="0.2">
      <c r="BC43967" s="6"/>
    </row>
    <row r="43968" spans="55:55" hidden="1" x14ac:dyDescent="0.2">
      <c r="BC43968" s="6"/>
    </row>
    <row r="43969" spans="55:55" hidden="1" x14ac:dyDescent="0.2">
      <c r="BC43969" s="6"/>
    </row>
    <row r="43970" spans="55:55" hidden="1" x14ac:dyDescent="0.2">
      <c r="BC43970" s="6"/>
    </row>
    <row r="43971" spans="55:55" hidden="1" x14ac:dyDescent="0.2">
      <c r="BC43971" s="6"/>
    </row>
    <row r="43972" spans="55:55" hidden="1" x14ac:dyDescent="0.2">
      <c r="BC43972" s="6"/>
    </row>
    <row r="43973" spans="55:55" hidden="1" x14ac:dyDescent="0.2">
      <c r="BC43973" s="6"/>
    </row>
    <row r="43974" spans="55:55" hidden="1" x14ac:dyDescent="0.2">
      <c r="BC43974" s="6"/>
    </row>
    <row r="43975" spans="55:55" hidden="1" x14ac:dyDescent="0.2">
      <c r="BC43975" s="6"/>
    </row>
    <row r="43976" spans="55:55" hidden="1" x14ac:dyDescent="0.2">
      <c r="BC43976" s="6"/>
    </row>
    <row r="43977" spans="55:55" hidden="1" x14ac:dyDescent="0.2">
      <c r="BC43977" s="6"/>
    </row>
    <row r="43978" spans="55:55" hidden="1" x14ac:dyDescent="0.2">
      <c r="BC43978" s="6"/>
    </row>
    <row r="43979" spans="55:55" hidden="1" x14ac:dyDescent="0.2">
      <c r="BC43979" s="6"/>
    </row>
    <row r="43980" spans="55:55" hidden="1" x14ac:dyDescent="0.2">
      <c r="BC43980" s="6"/>
    </row>
    <row r="43981" spans="55:55" hidden="1" x14ac:dyDescent="0.2">
      <c r="BC43981" s="6"/>
    </row>
    <row r="43982" spans="55:55" hidden="1" x14ac:dyDescent="0.2">
      <c r="BC43982" s="6"/>
    </row>
    <row r="43983" spans="55:55" hidden="1" x14ac:dyDescent="0.2">
      <c r="BC43983" s="6"/>
    </row>
    <row r="43984" spans="55:55" hidden="1" x14ac:dyDescent="0.2">
      <c r="BC43984" s="6"/>
    </row>
    <row r="43985" spans="55:55" hidden="1" x14ac:dyDescent="0.2">
      <c r="BC43985" s="6"/>
    </row>
    <row r="43986" spans="55:55" hidden="1" x14ac:dyDescent="0.2">
      <c r="BC43986" s="6"/>
    </row>
    <row r="43987" spans="55:55" hidden="1" x14ac:dyDescent="0.2">
      <c r="BC43987" s="6"/>
    </row>
    <row r="43988" spans="55:55" hidden="1" x14ac:dyDescent="0.2">
      <c r="BC43988" s="6"/>
    </row>
    <row r="43989" spans="55:55" hidden="1" x14ac:dyDescent="0.2">
      <c r="BC43989" s="6"/>
    </row>
    <row r="43990" spans="55:55" hidden="1" x14ac:dyDescent="0.2">
      <c r="BC43990" s="6"/>
    </row>
    <row r="43991" spans="55:55" hidden="1" x14ac:dyDescent="0.2">
      <c r="BC43991" s="6"/>
    </row>
    <row r="43992" spans="55:55" hidden="1" x14ac:dyDescent="0.2">
      <c r="BC43992" s="6"/>
    </row>
    <row r="43993" spans="55:55" hidden="1" x14ac:dyDescent="0.2">
      <c r="BC43993" s="6"/>
    </row>
    <row r="43994" spans="55:55" hidden="1" x14ac:dyDescent="0.2">
      <c r="BC43994" s="6"/>
    </row>
    <row r="43995" spans="55:55" hidden="1" x14ac:dyDescent="0.2">
      <c r="BC43995" s="6"/>
    </row>
    <row r="43996" spans="55:55" hidden="1" x14ac:dyDescent="0.2">
      <c r="BC43996" s="6"/>
    </row>
    <row r="43997" spans="55:55" hidden="1" x14ac:dyDescent="0.2">
      <c r="BC43997" s="6"/>
    </row>
    <row r="43998" spans="55:55" hidden="1" x14ac:dyDescent="0.2">
      <c r="BC43998" s="6"/>
    </row>
    <row r="43999" spans="55:55" hidden="1" x14ac:dyDescent="0.2">
      <c r="BC43999" s="6"/>
    </row>
    <row r="44000" spans="55:55" hidden="1" x14ac:dyDescent="0.2">
      <c r="BC44000" s="6"/>
    </row>
    <row r="44001" spans="55:55" hidden="1" x14ac:dyDescent="0.2">
      <c r="BC44001" s="6"/>
    </row>
    <row r="44002" spans="55:55" hidden="1" x14ac:dyDescent="0.2">
      <c r="BC44002" s="6"/>
    </row>
    <row r="44003" spans="55:55" hidden="1" x14ac:dyDescent="0.2">
      <c r="BC44003" s="6"/>
    </row>
    <row r="44004" spans="55:55" hidden="1" x14ac:dyDescent="0.2">
      <c r="BC44004" s="6"/>
    </row>
    <row r="44005" spans="55:55" hidden="1" x14ac:dyDescent="0.2">
      <c r="BC44005" s="6"/>
    </row>
    <row r="44006" spans="55:55" hidden="1" x14ac:dyDescent="0.2">
      <c r="BC44006" s="6"/>
    </row>
    <row r="44007" spans="55:55" hidden="1" x14ac:dyDescent="0.2">
      <c r="BC44007" s="6"/>
    </row>
    <row r="44008" spans="55:55" hidden="1" x14ac:dyDescent="0.2">
      <c r="BC44008" s="6"/>
    </row>
    <row r="44009" spans="55:55" hidden="1" x14ac:dyDescent="0.2">
      <c r="BC44009" s="6"/>
    </row>
    <row r="44010" spans="55:55" hidden="1" x14ac:dyDescent="0.2">
      <c r="BC44010" s="6"/>
    </row>
    <row r="44011" spans="55:55" hidden="1" x14ac:dyDescent="0.2">
      <c r="BC44011" s="6"/>
    </row>
    <row r="44012" spans="55:55" hidden="1" x14ac:dyDescent="0.2">
      <c r="BC44012" s="6"/>
    </row>
    <row r="44013" spans="55:55" hidden="1" x14ac:dyDescent="0.2">
      <c r="BC44013" s="6"/>
    </row>
    <row r="44014" spans="55:55" hidden="1" x14ac:dyDescent="0.2">
      <c r="BC44014" s="6"/>
    </row>
    <row r="44015" spans="55:55" hidden="1" x14ac:dyDescent="0.2">
      <c r="BC44015" s="6"/>
    </row>
    <row r="44016" spans="55:55" hidden="1" x14ac:dyDescent="0.2">
      <c r="BC44016" s="6"/>
    </row>
    <row r="44017" spans="55:55" hidden="1" x14ac:dyDescent="0.2">
      <c r="BC44017" s="6"/>
    </row>
    <row r="44018" spans="55:55" hidden="1" x14ac:dyDescent="0.2">
      <c r="BC44018" s="6"/>
    </row>
    <row r="44019" spans="55:55" hidden="1" x14ac:dyDescent="0.2">
      <c r="BC44019" s="6"/>
    </row>
    <row r="44020" spans="55:55" hidden="1" x14ac:dyDescent="0.2">
      <c r="BC44020" s="6"/>
    </row>
    <row r="44021" spans="55:55" hidden="1" x14ac:dyDescent="0.2">
      <c r="BC44021" s="6"/>
    </row>
    <row r="44022" spans="55:55" hidden="1" x14ac:dyDescent="0.2">
      <c r="BC44022" s="6"/>
    </row>
    <row r="44023" spans="55:55" hidden="1" x14ac:dyDescent="0.2">
      <c r="BC44023" s="6"/>
    </row>
    <row r="44024" spans="55:55" hidden="1" x14ac:dyDescent="0.2">
      <c r="BC44024" s="6"/>
    </row>
    <row r="44025" spans="55:55" hidden="1" x14ac:dyDescent="0.2">
      <c r="BC44025" s="6"/>
    </row>
    <row r="44026" spans="55:55" hidden="1" x14ac:dyDescent="0.2">
      <c r="BC44026" s="6"/>
    </row>
    <row r="44027" spans="55:55" hidden="1" x14ac:dyDescent="0.2">
      <c r="BC44027" s="6"/>
    </row>
    <row r="44028" spans="55:55" hidden="1" x14ac:dyDescent="0.2">
      <c r="BC44028" s="6"/>
    </row>
    <row r="44029" spans="55:55" hidden="1" x14ac:dyDescent="0.2">
      <c r="BC44029" s="6"/>
    </row>
    <row r="44030" spans="55:55" hidden="1" x14ac:dyDescent="0.2">
      <c r="BC44030" s="6"/>
    </row>
    <row r="44031" spans="55:55" hidden="1" x14ac:dyDescent="0.2">
      <c r="BC44031" s="6"/>
    </row>
    <row r="44032" spans="55:55" hidden="1" x14ac:dyDescent="0.2">
      <c r="BC44032" s="6"/>
    </row>
    <row r="44033" spans="55:55" hidden="1" x14ac:dyDescent="0.2">
      <c r="BC44033" s="6"/>
    </row>
    <row r="44034" spans="55:55" hidden="1" x14ac:dyDescent="0.2">
      <c r="BC44034" s="6"/>
    </row>
    <row r="44035" spans="55:55" hidden="1" x14ac:dyDescent="0.2">
      <c r="BC44035" s="6"/>
    </row>
    <row r="44036" spans="55:55" hidden="1" x14ac:dyDescent="0.2">
      <c r="BC44036" s="6"/>
    </row>
    <row r="44037" spans="55:55" hidden="1" x14ac:dyDescent="0.2">
      <c r="BC44037" s="6"/>
    </row>
    <row r="44038" spans="55:55" hidden="1" x14ac:dyDescent="0.2">
      <c r="BC44038" s="6"/>
    </row>
    <row r="44039" spans="55:55" hidden="1" x14ac:dyDescent="0.2">
      <c r="BC44039" s="6"/>
    </row>
    <row r="44040" spans="55:55" hidden="1" x14ac:dyDescent="0.2">
      <c r="BC44040" s="6"/>
    </row>
    <row r="44041" spans="55:55" hidden="1" x14ac:dyDescent="0.2">
      <c r="BC44041" s="6"/>
    </row>
    <row r="44042" spans="55:55" hidden="1" x14ac:dyDescent="0.2">
      <c r="BC44042" s="6"/>
    </row>
    <row r="44043" spans="55:55" hidden="1" x14ac:dyDescent="0.2">
      <c r="BC44043" s="6"/>
    </row>
    <row r="44044" spans="55:55" hidden="1" x14ac:dyDescent="0.2">
      <c r="BC44044" s="6"/>
    </row>
    <row r="44045" spans="55:55" hidden="1" x14ac:dyDescent="0.2">
      <c r="BC44045" s="6"/>
    </row>
    <row r="44046" spans="55:55" hidden="1" x14ac:dyDescent="0.2">
      <c r="BC44046" s="6"/>
    </row>
    <row r="44047" spans="55:55" hidden="1" x14ac:dyDescent="0.2">
      <c r="BC44047" s="6"/>
    </row>
    <row r="44048" spans="55:55" hidden="1" x14ac:dyDescent="0.2">
      <c r="BC44048" s="6"/>
    </row>
    <row r="44049" spans="55:55" hidden="1" x14ac:dyDescent="0.2">
      <c r="BC44049" s="6"/>
    </row>
    <row r="44050" spans="55:55" hidden="1" x14ac:dyDescent="0.2">
      <c r="BC44050" s="6"/>
    </row>
    <row r="44051" spans="55:55" hidden="1" x14ac:dyDescent="0.2">
      <c r="BC44051" s="6"/>
    </row>
    <row r="44052" spans="55:55" hidden="1" x14ac:dyDescent="0.2">
      <c r="BC44052" s="6"/>
    </row>
    <row r="44053" spans="55:55" hidden="1" x14ac:dyDescent="0.2">
      <c r="BC44053" s="6"/>
    </row>
    <row r="44054" spans="55:55" hidden="1" x14ac:dyDescent="0.2">
      <c r="BC44054" s="6"/>
    </row>
    <row r="44055" spans="55:55" hidden="1" x14ac:dyDescent="0.2">
      <c r="BC44055" s="6"/>
    </row>
    <row r="44056" spans="55:55" hidden="1" x14ac:dyDescent="0.2">
      <c r="BC44056" s="6"/>
    </row>
    <row r="44057" spans="55:55" hidden="1" x14ac:dyDescent="0.2">
      <c r="BC44057" s="6"/>
    </row>
    <row r="44058" spans="55:55" hidden="1" x14ac:dyDescent="0.2">
      <c r="BC44058" s="6"/>
    </row>
    <row r="44059" spans="55:55" hidden="1" x14ac:dyDescent="0.2">
      <c r="BC44059" s="6"/>
    </row>
    <row r="44060" spans="55:55" hidden="1" x14ac:dyDescent="0.2">
      <c r="BC44060" s="6"/>
    </row>
    <row r="44061" spans="55:55" hidden="1" x14ac:dyDescent="0.2">
      <c r="BC44061" s="6"/>
    </row>
    <row r="44062" spans="55:55" hidden="1" x14ac:dyDescent="0.2">
      <c r="BC44062" s="6"/>
    </row>
    <row r="44063" spans="55:55" hidden="1" x14ac:dyDescent="0.2">
      <c r="BC44063" s="6"/>
    </row>
    <row r="44064" spans="55:55" hidden="1" x14ac:dyDescent="0.2">
      <c r="BC44064" s="6"/>
    </row>
    <row r="44065" spans="55:55" hidden="1" x14ac:dyDescent="0.2">
      <c r="BC44065" s="6"/>
    </row>
    <row r="44066" spans="55:55" hidden="1" x14ac:dyDescent="0.2">
      <c r="BC44066" s="6"/>
    </row>
    <row r="44067" spans="55:55" hidden="1" x14ac:dyDescent="0.2">
      <c r="BC44067" s="6"/>
    </row>
    <row r="44068" spans="55:55" hidden="1" x14ac:dyDescent="0.2">
      <c r="BC44068" s="6"/>
    </row>
    <row r="44069" spans="55:55" hidden="1" x14ac:dyDescent="0.2">
      <c r="BC44069" s="6"/>
    </row>
    <row r="44070" spans="55:55" hidden="1" x14ac:dyDescent="0.2">
      <c r="BC44070" s="6"/>
    </row>
    <row r="44071" spans="55:55" hidden="1" x14ac:dyDescent="0.2">
      <c r="BC44071" s="6"/>
    </row>
    <row r="44072" spans="55:55" hidden="1" x14ac:dyDescent="0.2">
      <c r="BC44072" s="6"/>
    </row>
    <row r="44073" spans="55:55" hidden="1" x14ac:dyDescent="0.2">
      <c r="BC44073" s="6"/>
    </row>
    <row r="44074" spans="55:55" hidden="1" x14ac:dyDescent="0.2">
      <c r="BC44074" s="6"/>
    </row>
    <row r="44075" spans="55:55" hidden="1" x14ac:dyDescent="0.2">
      <c r="BC44075" s="6"/>
    </row>
    <row r="44076" spans="55:55" hidden="1" x14ac:dyDescent="0.2">
      <c r="BC44076" s="6"/>
    </row>
    <row r="44077" spans="55:55" hidden="1" x14ac:dyDescent="0.2">
      <c r="BC44077" s="6"/>
    </row>
    <row r="44078" spans="55:55" hidden="1" x14ac:dyDescent="0.2">
      <c r="BC44078" s="6"/>
    </row>
    <row r="44079" spans="55:55" hidden="1" x14ac:dyDescent="0.2">
      <c r="BC44079" s="6"/>
    </row>
    <row r="44080" spans="55:55" hidden="1" x14ac:dyDescent="0.2">
      <c r="BC44080" s="6"/>
    </row>
    <row r="44081" spans="55:55" hidden="1" x14ac:dyDescent="0.2">
      <c r="BC44081" s="6"/>
    </row>
    <row r="44082" spans="55:55" hidden="1" x14ac:dyDescent="0.2">
      <c r="BC44082" s="6"/>
    </row>
    <row r="44083" spans="55:55" hidden="1" x14ac:dyDescent="0.2">
      <c r="BC44083" s="6"/>
    </row>
    <row r="44084" spans="55:55" hidden="1" x14ac:dyDescent="0.2">
      <c r="BC44084" s="6"/>
    </row>
    <row r="44085" spans="55:55" hidden="1" x14ac:dyDescent="0.2">
      <c r="BC44085" s="6"/>
    </row>
    <row r="44086" spans="55:55" hidden="1" x14ac:dyDescent="0.2">
      <c r="BC44086" s="6"/>
    </row>
    <row r="44087" spans="55:55" hidden="1" x14ac:dyDescent="0.2">
      <c r="BC44087" s="6"/>
    </row>
    <row r="44088" spans="55:55" hidden="1" x14ac:dyDescent="0.2">
      <c r="BC44088" s="6"/>
    </row>
    <row r="44089" spans="55:55" hidden="1" x14ac:dyDescent="0.2">
      <c r="BC44089" s="6"/>
    </row>
    <row r="44090" spans="55:55" hidden="1" x14ac:dyDescent="0.2">
      <c r="BC44090" s="6"/>
    </row>
    <row r="44091" spans="55:55" hidden="1" x14ac:dyDescent="0.2">
      <c r="BC44091" s="6"/>
    </row>
    <row r="44092" spans="55:55" hidden="1" x14ac:dyDescent="0.2">
      <c r="BC44092" s="6"/>
    </row>
    <row r="44093" spans="55:55" hidden="1" x14ac:dyDescent="0.2">
      <c r="BC44093" s="6"/>
    </row>
    <row r="44094" spans="55:55" hidden="1" x14ac:dyDescent="0.2">
      <c r="BC44094" s="6"/>
    </row>
    <row r="44095" spans="55:55" hidden="1" x14ac:dyDescent="0.2">
      <c r="BC44095" s="6"/>
    </row>
    <row r="44096" spans="55:55" hidden="1" x14ac:dyDescent="0.2">
      <c r="BC44096" s="6"/>
    </row>
    <row r="44097" spans="55:55" hidden="1" x14ac:dyDescent="0.2">
      <c r="BC44097" s="6"/>
    </row>
    <row r="44098" spans="55:55" hidden="1" x14ac:dyDescent="0.2">
      <c r="BC44098" s="6"/>
    </row>
    <row r="44099" spans="55:55" hidden="1" x14ac:dyDescent="0.2">
      <c r="BC44099" s="6"/>
    </row>
    <row r="44100" spans="55:55" hidden="1" x14ac:dyDescent="0.2">
      <c r="BC44100" s="6"/>
    </row>
    <row r="44101" spans="55:55" hidden="1" x14ac:dyDescent="0.2">
      <c r="BC44101" s="6"/>
    </row>
    <row r="44102" spans="55:55" hidden="1" x14ac:dyDescent="0.2">
      <c r="BC44102" s="6"/>
    </row>
    <row r="44103" spans="55:55" hidden="1" x14ac:dyDescent="0.2">
      <c r="BC44103" s="6"/>
    </row>
    <row r="44104" spans="55:55" hidden="1" x14ac:dyDescent="0.2">
      <c r="BC44104" s="6"/>
    </row>
    <row r="44105" spans="55:55" hidden="1" x14ac:dyDescent="0.2">
      <c r="BC44105" s="6"/>
    </row>
    <row r="44106" spans="55:55" hidden="1" x14ac:dyDescent="0.2">
      <c r="BC44106" s="6"/>
    </row>
    <row r="44107" spans="55:55" hidden="1" x14ac:dyDescent="0.2">
      <c r="BC44107" s="6"/>
    </row>
    <row r="44108" spans="55:55" hidden="1" x14ac:dyDescent="0.2">
      <c r="BC44108" s="6"/>
    </row>
    <row r="44109" spans="55:55" hidden="1" x14ac:dyDescent="0.2">
      <c r="BC44109" s="6"/>
    </row>
    <row r="44110" spans="55:55" hidden="1" x14ac:dyDescent="0.2">
      <c r="BC44110" s="6"/>
    </row>
    <row r="44111" spans="55:55" hidden="1" x14ac:dyDescent="0.2">
      <c r="BC44111" s="6"/>
    </row>
    <row r="44112" spans="55:55" hidden="1" x14ac:dyDescent="0.2">
      <c r="BC44112" s="6"/>
    </row>
    <row r="44113" spans="55:55" hidden="1" x14ac:dyDescent="0.2">
      <c r="BC44113" s="6"/>
    </row>
    <row r="44114" spans="55:55" hidden="1" x14ac:dyDescent="0.2">
      <c r="BC44114" s="6"/>
    </row>
    <row r="44115" spans="55:55" hidden="1" x14ac:dyDescent="0.2">
      <c r="BC44115" s="6"/>
    </row>
    <row r="44116" spans="55:55" hidden="1" x14ac:dyDescent="0.2">
      <c r="BC44116" s="6"/>
    </row>
    <row r="44117" spans="55:55" hidden="1" x14ac:dyDescent="0.2">
      <c r="BC44117" s="6"/>
    </row>
    <row r="44118" spans="55:55" hidden="1" x14ac:dyDescent="0.2">
      <c r="BC44118" s="6"/>
    </row>
    <row r="44119" spans="55:55" hidden="1" x14ac:dyDescent="0.2">
      <c r="BC44119" s="6"/>
    </row>
    <row r="44120" spans="55:55" hidden="1" x14ac:dyDescent="0.2">
      <c r="BC44120" s="6"/>
    </row>
    <row r="44121" spans="55:55" hidden="1" x14ac:dyDescent="0.2">
      <c r="BC44121" s="6"/>
    </row>
    <row r="44122" spans="55:55" hidden="1" x14ac:dyDescent="0.2">
      <c r="BC44122" s="6"/>
    </row>
    <row r="44123" spans="55:55" hidden="1" x14ac:dyDescent="0.2">
      <c r="BC44123" s="6"/>
    </row>
    <row r="44124" spans="55:55" hidden="1" x14ac:dyDescent="0.2">
      <c r="BC44124" s="6"/>
    </row>
    <row r="44125" spans="55:55" hidden="1" x14ac:dyDescent="0.2">
      <c r="BC44125" s="6"/>
    </row>
    <row r="44126" spans="55:55" hidden="1" x14ac:dyDescent="0.2">
      <c r="BC44126" s="6"/>
    </row>
    <row r="44127" spans="55:55" hidden="1" x14ac:dyDescent="0.2">
      <c r="BC44127" s="6"/>
    </row>
    <row r="44128" spans="55:55" hidden="1" x14ac:dyDescent="0.2">
      <c r="BC44128" s="6"/>
    </row>
    <row r="44129" spans="55:55" hidden="1" x14ac:dyDescent="0.2">
      <c r="BC44129" s="6"/>
    </row>
    <row r="44130" spans="55:55" hidden="1" x14ac:dyDescent="0.2">
      <c r="BC44130" s="6"/>
    </row>
    <row r="44131" spans="55:55" hidden="1" x14ac:dyDescent="0.2">
      <c r="BC44131" s="6"/>
    </row>
    <row r="44132" spans="55:55" hidden="1" x14ac:dyDescent="0.2">
      <c r="BC44132" s="6"/>
    </row>
    <row r="44133" spans="55:55" hidden="1" x14ac:dyDescent="0.2">
      <c r="BC44133" s="6"/>
    </row>
    <row r="44134" spans="55:55" hidden="1" x14ac:dyDescent="0.2">
      <c r="BC44134" s="6"/>
    </row>
    <row r="44135" spans="55:55" hidden="1" x14ac:dyDescent="0.2">
      <c r="BC44135" s="6"/>
    </row>
    <row r="44136" spans="55:55" hidden="1" x14ac:dyDescent="0.2">
      <c r="BC44136" s="6"/>
    </row>
    <row r="44137" spans="55:55" hidden="1" x14ac:dyDescent="0.2">
      <c r="BC44137" s="6"/>
    </row>
    <row r="44138" spans="55:55" hidden="1" x14ac:dyDescent="0.2">
      <c r="BC44138" s="6"/>
    </row>
    <row r="44139" spans="55:55" hidden="1" x14ac:dyDescent="0.2">
      <c r="BC44139" s="6"/>
    </row>
    <row r="44140" spans="55:55" hidden="1" x14ac:dyDescent="0.2">
      <c r="BC44140" s="6"/>
    </row>
    <row r="44141" spans="55:55" hidden="1" x14ac:dyDescent="0.2">
      <c r="BC44141" s="6"/>
    </row>
    <row r="44142" spans="55:55" hidden="1" x14ac:dyDescent="0.2">
      <c r="BC44142" s="6"/>
    </row>
    <row r="44143" spans="55:55" hidden="1" x14ac:dyDescent="0.2">
      <c r="BC44143" s="6"/>
    </row>
    <row r="44144" spans="55:55" hidden="1" x14ac:dyDescent="0.2">
      <c r="BC44144" s="6"/>
    </row>
    <row r="44145" spans="55:55" hidden="1" x14ac:dyDescent="0.2">
      <c r="BC44145" s="6"/>
    </row>
    <row r="44146" spans="55:55" hidden="1" x14ac:dyDescent="0.2">
      <c r="BC44146" s="6"/>
    </row>
    <row r="44147" spans="55:55" hidden="1" x14ac:dyDescent="0.2">
      <c r="BC44147" s="6"/>
    </row>
    <row r="44148" spans="55:55" hidden="1" x14ac:dyDescent="0.2">
      <c r="BC44148" s="6"/>
    </row>
    <row r="44149" spans="55:55" hidden="1" x14ac:dyDescent="0.2">
      <c r="BC44149" s="6"/>
    </row>
    <row r="44150" spans="55:55" hidden="1" x14ac:dyDescent="0.2">
      <c r="BC44150" s="6"/>
    </row>
    <row r="44151" spans="55:55" hidden="1" x14ac:dyDescent="0.2">
      <c r="BC44151" s="6"/>
    </row>
    <row r="44152" spans="55:55" hidden="1" x14ac:dyDescent="0.2">
      <c r="BC44152" s="6"/>
    </row>
    <row r="44153" spans="55:55" hidden="1" x14ac:dyDescent="0.2">
      <c r="BC44153" s="6"/>
    </row>
    <row r="44154" spans="55:55" hidden="1" x14ac:dyDescent="0.2">
      <c r="BC44154" s="6"/>
    </row>
    <row r="44155" spans="55:55" hidden="1" x14ac:dyDescent="0.2">
      <c r="BC44155" s="6"/>
    </row>
    <row r="44156" spans="55:55" hidden="1" x14ac:dyDescent="0.2">
      <c r="BC44156" s="6"/>
    </row>
    <row r="44157" spans="55:55" hidden="1" x14ac:dyDescent="0.2">
      <c r="BC44157" s="6"/>
    </row>
    <row r="44158" spans="55:55" hidden="1" x14ac:dyDescent="0.2">
      <c r="BC44158" s="6"/>
    </row>
    <row r="44159" spans="55:55" hidden="1" x14ac:dyDescent="0.2">
      <c r="BC44159" s="6"/>
    </row>
    <row r="44160" spans="55:55" hidden="1" x14ac:dyDescent="0.2">
      <c r="BC44160" s="6"/>
    </row>
    <row r="44161" spans="55:55" hidden="1" x14ac:dyDescent="0.2">
      <c r="BC44161" s="6"/>
    </row>
    <row r="44162" spans="55:55" hidden="1" x14ac:dyDescent="0.2">
      <c r="BC44162" s="6"/>
    </row>
    <row r="44163" spans="55:55" hidden="1" x14ac:dyDescent="0.2">
      <c r="BC44163" s="6"/>
    </row>
    <row r="44164" spans="55:55" hidden="1" x14ac:dyDescent="0.2">
      <c r="BC44164" s="6"/>
    </row>
    <row r="44165" spans="55:55" hidden="1" x14ac:dyDescent="0.2">
      <c r="BC44165" s="6"/>
    </row>
    <row r="44166" spans="55:55" hidden="1" x14ac:dyDescent="0.2">
      <c r="BC44166" s="6"/>
    </row>
    <row r="44167" spans="55:55" hidden="1" x14ac:dyDescent="0.2">
      <c r="BC44167" s="6"/>
    </row>
    <row r="44168" spans="55:55" hidden="1" x14ac:dyDescent="0.2">
      <c r="BC44168" s="6"/>
    </row>
    <row r="44169" spans="55:55" hidden="1" x14ac:dyDescent="0.2">
      <c r="BC44169" s="6"/>
    </row>
    <row r="44170" spans="55:55" hidden="1" x14ac:dyDescent="0.2">
      <c r="BC44170" s="6"/>
    </row>
    <row r="44171" spans="55:55" hidden="1" x14ac:dyDescent="0.2">
      <c r="BC44171" s="6"/>
    </row>
    <row r="44172" spans="55:55" hidden="1" x14ac:dyDescent="0.2">
      <c r="BC44172" s="6"/>
    </row>
    <row r="44173" spans="55:55" hidden="1" x14ac:dyDescent="0.2">
      <c r="BC44173" s="6"/>
    </row>
    <row r="44174" spans="55:55" hidden="1" x14ac:dyDescent="0.2">
      <c r="BC44174" s="6"/>
    </row>
    <row r="44175" spans="55:55" hidden="1" x14ac:dyDescent="0.2">
      <c r="BC44175" s="6"/>
    </row>
    <row r="44176" spans="55:55" hidden="1" x14ac:dyDescent="0.2">
      <c r="BC44176" s="6"/>
    </row>
    <row r="44177" spans="55:55" hidden="1" x14ac:dyDescent="0.2">
      <c r="BC44177" s="6"/>
    </row>
    <row r="44178" spans="55:55" hidden="1" x14ac:dyDescent="0.2">
      <c r="BC44178" s="6"/>
    </row>
    <row r="44179" spans="55:55" hidden="1" x14ac:dyDescent="0.2">
      <c r="BC44179" s="6"/>
    </row>
    <row r="44180" spans="55:55" hidden="1" x14ac:dyDescent="0.2">
      <c r="BC44180" s="6"/>
    </row>
    <row r="44181" spans="55:55" hidden="1" x14ac:dyDescent="0.2">
      <c r="BC44181" s="6"/>
    </row>
    <row r="44182" spans="55:55" hidden="1" x14ac:dyDescent="0.2">
      <c r="BC44182" s="6"/>
    </row>
    <row r="44183" spans="55:55" hidden="1" x14ac:dyDescent="0.2">
      <c r="BC44183" s="6"/>
    </row>
    <row r="44184" spans="55:55" hidden="1" x14ac:dyDescent="0.2">
      <c r="BC44184" s="6"/>
    </row>
    <row r="44185" spans="55:55" hidden="1" x14ac:dyDescent="0.2">
      <c r="BC44185" s="6"/>
    </row>
    <row r="44186" spans="55:55" hidden="1" x14ac:dyDescent="0.2">
      <c r="BC44186" s="6"/>
    </row>
    <row r="44187" spans="55:55" hidden="1" x14ac:dyDescent="0.2">
      <c r="BC44187" s="6"/>
    </row>
    <row r="44188" spans="55:55" hidden="1" x14ac:dyDescent="0.2">
      <c r="BC44188" s="6"/>
    </row>
    <row r="44189" spans="55:55" hidden="1" x14ac:dyDescent="0.2">
      <c r="BC44189" s="6"/>
    </row>
    <row r="44190" spans="55:55" hidden="1" x14ac:dyDescent="0.2">
      <c r="BC44190" s="6"/>
    </row>
    <row r="44191" spans="55:55" hidden="1" x14ac:dyDescent="0.2">
      <c r="BC44191" s="6"/>
    </row>
    <row r="44192" spans="55:55" hidden="1" x14ac:dyDescent="0.2">
      <c r="BC44192" s="6"/>
    </row>
    <row r="44193" spans="55:55" hidden="1" x14ac:dyDescent="0.2">
      <c r="BC44193" s="6"/>
    </row>
    <row r="44194" spans="55:55" hidden="1" x14ac:dyDescent="0.2">
      <c r="BC44194" s="6"/>
    </row>
    <row r="44195" spans="55:55" hidden="1" x14ac:dyDescent="0.2">
      <c r="BC44195" s="6"/>
    </row>
    <row r="44196" spans="55:55" hidden="1" x14ac:dyDescent="0.2">
      <c r="BC44196" s="6"/>
    </row>
    <row r="44197" spans="55:55" hidden="1" x14ac:dyDescent="0.2">
      <c r="BC44197" s="6"/>
    </row>
    <row r="44198" spans="55:55" hidden="1" x14ac:dyDescent="0.2">
      <c r="BC44198" s="6"/>
    </row>
    <row r="44199" spans="55:55" hidden="1" x14ac:dyDescent="0.2">
      <c r="BC44199" s="6"/>
    </row>
    <row r="44200" spans="55:55" hidden="1" x14ac:dyDescent="0.2">
      <c r="BC44200" s="6"/>
    </row>
    <row r="44201" spans="55:55" hidden="1" x14ac:dyDescent="0.2">
      <c r="BC44201" s="6"/>
    </row>
    <row r="44202" spans="55:55" hidden="1" x14ac:dyDescent="0.2">
      <c r="BC44202" s="6"/>
    </row>
    <row r="44203" spans="55:55" hidden="1" x14ac:dyDescent="0.2">
      <c r="BC44203" s="6"/>
    </row>
    <row r="44204" spans="55:55" hidden="1" x14ac:dyDescent="0.2">
      <c r="BC44204" s="6"/>
    </row>
    <row r="44205" spans="55:55" hidden="1" x14ac:dyDescent="0.2">
      <c r="BC44205" s="6"/>
    </row>
    <row r="44206" spans="55:55" hidden="1" x14ac:dyDescent="0.2">
      <c r="BC44206" s="6"/>
    </row>
    <row r="44207" spans="55:55" hidden="1" x14ac:dyDescent="0.2">
      <c r="BC44207" s="6"/>
    </row>
    <row r="44208" spans="55:55" hidden="1" x14ac:dyDescent="0.2">
      <c r="BC44208" s="6"/>
    </row>
    <row r="44209" spans="55:55" hidden="1" x14ac:dyDescent="0.2">
      <c r="BC44209" s="6"/>
    </row>
    <row r="44210" spans="55:55" hidden="1" x14ac:dyDescent="0.2">
      <c r="BC44210" s="6"/>
    </row>
    <row r="44211" spans="55:55" hidden="1" x14ac:dyDescent="0.2">
      <c r="BC44211" s="6"/>
    </row>
    <row r="44212" spans="55:55" hidden="1" x14ac:dyDescent="0.2">
      <c r="BC44212" s="6"/>
    </row>
    <row r="44213" spans="55:55" hidden="1" x14ac:dyDescent="0.2">
      <c r="BC44213" s="6"/>
    </row>
    <row r="44214" spans="55:55" hidden="1" x14ac:dyDescent="0.2">
      <c r="BC44214" s="6"/>
    </row>
    <row r="44215" spans="55:55" hidden="1" x14ac:dyDescent="0.2">
      <c r="BC44215" s="6"/>
    </row>
    <row r="44216" spans="55:55" hidden="1" x14ac:dyDescent="0.2">
      <c r="BC44216" s="6"/>
    </row>
    <row r="44217" spans="55:55" hidden="1" x14ac:dyDescent="0.2">
      <c r="BC44217" s="6"/>
    </row>
    <row r="44218" spans="55:55" hidden="1" x14ac:dyDescent="0.2">
      <c r="BC44218" s="6"/>
    </row>
    <row r="44219" spans="55:55" hidden="1" x14ac:dyDescent="0.2">
      <c r="BC44219" s="6"/>
    </row>
    <row r="44220" spans="55:55" hidden="1" x14ac:dyDescent="0.2">
      <c r="BC44220" s="6"/>
    </row>
    <row r="44221" spans="55:55" hidden="1" x14ac:dyDescent="0.2">
      <c r="BC44221" s="6"/>
    </row>
    <row r="44222" spans="55:55" hidden="1" x14ac:dyDescent="0.2">
      <c r="BC44222" s="6"/>
    </row>
    <row r="44223" spans="55:55" hidden="1" x14ac:dyDescent="0.2">
      <c r="BC44223" s="6"/>
    </row>
    <row r="44224" spans="55:55" hidden="1" x14ac:dyDescent="0.2">
      <c r="BC44224" s="6"/>
    </row>
    <row r="44225" spans="55:55" hidden="1" x14ac:dyDescent="0.2">
      <c r="BC44225" s="6"/>
    </row>
    <row r="44226" spans="55:55" hidden="1" x14ac:dyDescent="0.2">
      <c r="BC44226" s="6"/>
    </row>
    <row r="44227" spans="55:55" hidden="1" x14ac:dyDescent="0.2">
      <c r="BC44227" s="6"/>
    </row>
    <row r="44228" spans="55:55" hidden="1" x14ac:dyDescent="0.2">
      <c r="BC44228" s="6"/>
    </row>
    <row r="44229" spans="55:55" hidden="1" x14ac:dyDescent="0.2">
      <c r="BC44229" s="6"/>
    </row>
    <row r="44230" spans="55:55" hidden="1" x14ac:dyDescent="0.2">
      <c r="BC44230" s="6"/>
    </row>
    <row r="44231" spans="55:55" hidden="1" x14ac:dyDescent="0.2">
      <c r="BC44231" s="6"/>
    </row>
    <row r="44232" spans="55:55" hidden="1" x14ac:dyDescent="0.2">
      <c r="BC44232" s="6"/>
    </row>
    <row r="44233" spans="55:55" hidden="1" x14ac:dyDescent="0.2">
      <c r="BC44233" s="6"/>
    </row>
    <row r="44234" spans="55:55" hidden="1" x14ac:dyDescent="0.2">
      <c r="BC44234" s="6"/>
    </row>
    <row r="44235" spans="55:55" hidden="1" x14ac:dyDescent="0.2">
      <c r="BC44235" s="6"/>
    </row>
    <row r="44236" spans="55:55" hidden="1" x14ac:dyDescent="0.2">
      <c r="BC44236" s="6"/>
    </row>
    <row r="44237" spans="55:55" hidden="1" x14ac:dyDescent="0.2">
      <c r="BC44237" s="6"/>
    </row>
    <row r="44238" spans="55:55" hidden="1" x14ac:dyDescent="0.2">
      <c r="BC44238" s="6"/>
    </row>
    <row r="44239" spans="55:55" hidden="1" x14ac:dyDescent="0.2">
      <c r="BC44239" s="6"/>
    </row>
    <row r="44240" spans="55:55" hidden="1" x14ac:dyDescent="0.2">
      <c r="BC44240" s="6"/>
    </row>
    <row r="44241" spans="55:55" hidden="1" x14ac:dyDescent="0.2">
      <c r="BC44241" s="6"/>
    </row>
    <row r="44242" spans="55:55" hidden="1" x14ac:dyDescent="0.2">
      <c r="BC44242" s="6"/>
    </row>
    <row r="44243" spans="55:55" hidden="1" x14ac:dyDescent="0.2">
      <c r="BC44243" s="6"/>
    </row>
    <row r="44244" spans="55:55" hidden="1" x14ac:dyDescent="0.2">
      <c r="BC44244" s="6"/>
    </row>
    <row r="44245" spans="55:55" hidden="1" x14ac:dyDescent="0.2">
      <c r="BC44245" s="6"/>
    </row>
    <row r="44246" spans="55:55" hidden="1" x14ac:dyDescent="0.2">
      <c r="BC44246" s="6"/>
    </row>
    <row r="44247" spans="55:55" hidden="1" x14ac:dyDescent="0.2">
      <c r="BC44247" s="6"/>
    </row>
    <row r="44248" spans="55:55" hidden="1" x14ac:dyDescent="0.2">
      <c r="BC44248" s="6"/>
    </row>
    <row r="44249" spans="55:55" hidden="1" x14ac:dyDescent="0.2">
      <c r="BC44249" s="6"/>
    </row>
    <row r="44250" spans="55:55" hidden="1" x14ac:dyDescent="0.2">
      <c r="BC44250" s="6"/>
    </row>
    <row r="44251" spans="55:55" hidden="1" x14ac:dyDescent="0.2">
      <c r="BC44251" s="6"/>
    </row>
    <row r="44252" spans="55:55" hidden="1" x14ac:dyDescent="0.2">
      <c r="BC44252" s="6"/>
    </row>
    <row r="44253" spans="55:55" hidden="1" x14ac:dyDescent="0.2">
      <c r="BC44253" s="6"/>
    </row>
    <row r="44254" spans="55:55" hidden="1" x14ac:dyDescent="0.2">
      <c r="BC44254" s="6"/>
    </row>
    <row r="44255" spans="55:55" hidden="1" x14ac:dyDescent="0.2">
      <c r="BC44255" s="6"/>
    </row>
    <row r="44256" spans="55:55" hidden="1" x14ac:dyDescent="0.2">
      <c r="BC44256" s="6"/>
    </row>
    <row r="44257" spans="55:55" hidden="1" x14ac:dyDescent="0.2">
      <c r="BC44257" s="6"/>
    </row>
    <row r="44258" spans="55:55" hidden="1" x14ac:dyDescent="0.2">
      <c r="BC44258" s="6"/>
    </row>
    <row r="44259" spans="55:55" hidden="1" x14ac:dyDescent="0.2">
      <c r="BC44259" s="6"/>
    </row>
    <row r="44260" spans="55:55" hidden="1" x14ac:dyDescent="0.2">
      <c r="BC44260" s="6"/>
    </row>
    <row r="44261" spans="55:55" hidden="1" x14ac:dyDescent="0.2">
      <c r="BC44261" s="6"/>
    </row>
    <row r="44262" spans="55:55" hidden="1" x14ac:dyDescent="0.2">
      <c r="BC44262" s="6"/>
    </row>
    <row r="44263" spans="55:55" hidden="1" x14ac:dyDescent="0.2">
      <c r="BC44263" s="6"/>
    </row>
    <row r="44264" spans="55:55" hidden="1" x14ac:dyDescent="0.2">
      <c r="BC44264" s="6"/>
    </row>
    <row r="44265" spans="55:55" hidden="1" x14ac:dyDescent="0.2">
      <c r="BC44265" s="6"/>
    </row>
    <row r="44266" spans="55:55" hidden="1" x14ac:dyDescent="0.2">
      <c r="BC44266" s="6"/>
    </row>
    <row r="44267" spans="55:55" hidden="1" x14ac:dyDescent="0.2">
      <c r="BC44267" s="6"/>
    </row>
    <row r="44268" spans="55:55" hidden="1" x14ac:dyDescent="0.2">
      <c r="BC44268" s="6"/>
    </row>
    <row r="44269" spans="55:55" hidden="1" x14ac:dyDescent="0.2">
      <c r="BC44269" s="6"/>
    </row>
    <row r="44270" spans="55:55" hidden="1" x14ac:dyDescent="0.2">
      <c r="BC44270" s="6"/>
    </row>
    <row r="44271" spans="55:55" hidden="1" x14ac:dyDescent="0.2">
      <c r="BC44271" s="6"/>
    </row>
    <row r="44272" spans="55:55" hidden="1" x14ac:dyDescent="0.2">
      <c r="BC44272" s="6"/>
    </row>
    <row r="44273" spans="55:55" hidden="1" x14ac:dyDescent="0.2">
      <c r="BC44273" s="6"/>
    </row>
    <row r="44274" spans="55:55" hidden="1" x14ac:dyDescent="0.2">
      <c r="BC44274" s="6"/>
    </row>
    <row r="44275" spans="55:55" hidden="1" x14ac:dyDescent="0.2">
      <c r="BC44275" s="6"/>
    </row>
    <row r="44276" spans="55:55" hidden="1" x14ac:dyDescent="0.2">
      <c r="BC44276" s="6"/>
    </row>
    <row r="44277" spans="55:55" hidden="1" x14ac:dyDescent="0.2">
      <c r="BC44277" s="6"/>
    </row>
    <row r="44278" spans="55:55" hidden="1" x14ac:dyDescent="0.2">
      <c r="BC44278" s="6"/>
    </row>
    <row r="44279" spans="55:55" hidden="1" x14ac:dyDescent="0.2">
      <c r="BC44279" s="6"/>
    </row>
    <row r="44280" spans="55:55" hidden="1" x14ac:dyDescent="0.2">
      <c r="BC44280" s="6"/>
    </row>
    <row r="44281" spans="55:55" hidden="1" x14ac:dyDescent="0.2">
      <c r="BC44281" s="6"/>
    </row>
    <row r="44282" spans="55:55" hidden="1" x14ac:dyDescent="0.2">
      <c r="BC44282" s="6"/>
    </row>
    <row r="44283" spans="55:55" hidden="1" x14ac:dyDescent="0.2">
      <c r="BC44283" s="6"/>
    </row>
    <row r="44284" spans="55:55" hidden="1" x14ac:dyDescent="0.2">
      <c r="BC44284" s="6"/>
    </row>
    <row r="44285" spans="55:55" hidden="1" x14ac:dyDescent="0.2">
      <c r="BC44285" s="6"/>
    </row>
    <row r="44286" spans="55:55" hidden="1" x14ac:dyDescent="0.2">
      <c r="BC44286" s="6"/>
    </row>
    <row r="44287" spans="55:55" hidden="1" x14ac:dyDescent="0.2">
      <c r="BC44287" s="6"/>
    </row>
    <row r="44288" spans="55:55" hidden="1" x14ac:dyDescent="0.2">
      <c r="BC44288" s="6"/>
    </row>
    <row r="44289" spans="55:55" hidden="1" x14ac:dyDescent="0.2">
      <c r="BC44289" s="6"/>
    </row>
    <row r="44290" spans="55:55" hidden="1" x14ac:dyDescent="0.2">
      <c r="BC44290" s="6"/>
    </row>
    <row r="44291" spans="55:55" hidden="1" x14ac:dyDescent="0.2">
      <c r="BC44291" s="6"/>
    </row>
    <row r="44292" spans="55:55" hidden="1" x14ac:dyDescent="0.2">
      <c r="BC44292" s="6"/>
    </row>
    <row r="44293" spans="55:55" hidden="1" x14ac:dyDescent="0.2">
      <c r="BC44293" s="6"/>
    </row>
    <row r="44294" spans="55:55" hidden="1" x14ac:dyDescent="0.2">
      <c r="BC44294" s="6"/>
    </row>
    <row r="44295" spans="55:55" hidden="1" x14ac:dyDescent="0.2">
      <c r="BC44295" s="6"/>
    </row>
    <row r="44296" spans="55:55" hidden="1" x14ac:dyDescent="0.2">
      <c r="BC44296" s="6"/>
    </row>
    <row r="44297" spans="55:55" hidden="1" x14ac:dyDescent="0.2">
      <c r="BC44297" s="6"/>
    </row>
    <row r="44298" spans="55:55" hidden="1" x14ac:dyDescent="0.2">
      <c r="BC44298" s="6"/>
    </row>
    <row r="44299" spans="55:55" hidden="1" x14ac:dyDescent="0.2">
      <c r="BC44299" s="6"/>
    </row>
    <row r="44300" spans="55:55" hidden="1" x14ac:dyDescent="0.2">
      <c r="BC44300" s="6"/>
    </row>
    <row r="44301" spans="55:55" hidden="1" x14ac:dyDescent="0.2">
      <c r="BC44301" s="6"/>
    </row>
    <row r="44302" spans="55:55" hidden="1" x14ac:dyDescent="0.2">
      <c r="BC44302" s="6"/>
    </row>
    <row r="44303" spans="55:55" hidden="1" x14ac:dyDescent="0.2">
      <c r="BC44303" s="6"/>
    </row>
    <row r="44304" spans="55:55" hidden="1" x14ac:dyDescent="0.2">
      <c r="BC44304" s="6"/>
    </row>
    <row r="44305" spans="55:55" hidden="1" x14ac:dyDescent="0.2">
      <c r="BC44305" s="6"/>
    </row>
    <row r="44306" spans="55:55" hidden="1" x14ac:dyDescent="0.2">
      <c r="BC44306" s="6"/>
    </row>
    <row r="44307" spans="55:55" hidden="1" x14ac:dyDescent="0.2">
      <c r="BC44307" s="6"/>
    </row>
    <row r="44308" spans="55:55" hidden="1" x14ac:dyDescent="0.2">
      <c r="BC44308" s="6"/>
    </row>
    <row r="44309" spans="55:55" hidden="1" x14ac:dyDescent="0.2">
      <c r="BC44309" s="6"/>
    </row>
    <row r="44310" spans="55:55" hidden="1" x14ac:dyDescent="0.2">
      <c r="BC44310" s="6"/>
    </row>
    <row r="44311" spans="55:55" hidden="1" x14ac:dyDescent="0.2">
      <c r="BC44311" s="6"/>
    </row>
    <row r="44312" spans="55:55" hidden="1" x14ac:dyDescent="0.2">
      <c r="BC44312" s="6"/>
    </row>
    <row r="44313" spans="55:55" hidden="1" x14ac:dyDescent="0.2">
      <c r="BC44313" s="6"/>
    </row>
    <row r="44314" spans="55:55" hidden="1" x14ac:dyDescent="0.2">
      <c r="BC44314" s="6"/>
    </row>
    <row r="44315" spans="55:55" hidden="1" x14ac:dyDescent="0.2">
      <c r="BC44315" s="6"/>
    </row>
    <row r="44316" spans="55:55" hidden="1" x14ac:dyDescent="0.2">
      <c r="BC44316" s="6"/>
    </row>
    <row r="44317" spans="55:55" hidden="1" x14ac:dyDescent="0.2">
      <c r="BC44317" s="6"/>
    </row>
    <row r="44318" spans="55:55" hidden="1" x14ac:dyDescent="0.2">
      <c r="BC44318" s="6"/>
    </row>
    <row r="44319" spans="55:55" hidden="1" x14ac:dyDescent="0.2">
      <c r="BC44319" s="6"/>
    </row>
    <row r="44320" spans="55:55" hidden="1" x14ac:dyDescent="0.2">
      <c r="BC44320" s="6"/>
    </row>
    <row r="44321" spans="55:55" hidden="1" x14ac:dyDescent="0.2">
      <c r="BC44321" s="6"/>
    </row>
    <row r="44322" spans="55:55" hidden="1" x14ac:dyDescent="0.2">
      <c r="BC44322" s="6"/>
    </row>
    <row r="44323" spans="55:55" hidden="1" x14ac:dyDescent="0.2">
      <c r="BC44323" s="6"/>
    </row>
    <row r="44324" spans="55:55" hidden="1" x14ac:dyDescent="0.2">
      <c r="BC44324" s="6"/>
    </row>
    <row r="44325" spans="55:55" hidden="1" x14ac:dyDescent="0.2">
      <c r="BC44325" s="6"/>
    </row>
    <row r="44326" spans="55:55" hidden="1" x14ac:dyDescent="0.2">
      <c r="BC44326" s="6"/>
    </row>
    <row r="44327" spans="55:55" hidden="1" x14ac:dyDescent="0.2">
      <c r="BC44327" s="6"/>
    </row>
    <row r="44328" spans="55:55" hidden="1" x14ac:dyDescent="0.2">
      <c r="BC44328" s="6"/>
    </row>
    <row r="44329" spans="55:55" hidden="1" x14ac:dyDescent="0.2">
      <c r="BC44329" s="6"/>
    </row>
    <row r="44330" spans="55:55" hidden="1" x14ac:dyDescent="0.2">
      <c r="BC44330" s="6"/>
    </row>
    <row r="44331" spans="55:55" hidden="1" x14ac:dyDescent="0.2">
      <c r="BC44331" s="6"/>
    </row>
    <row r="44332" spans="55:55" hidden="1" x14ac:dyDescent="0.2">
      <c r="BC44332" s="6"/>
    </row>
    <row r="44333" spans="55:55" hidden="1" x14ac:dyDescent="0.2">
      <c r="BC44333" s="6"/>
    </row>
    <row r="44334" spans="55:55" hidden="1" x14ac:dyDescent="0.2">
      <c r="BC44334" s="6"/>
    </row>
    <row r="44335" spans="55:55" hidden="1" x14ac:dyDescent="0.2">
      <c r="BC44335" s="6"/>
    </row>
    <row r="44336" spans="55:55" hidden="1" x14ac:dyDescent="0.2">
      <c r="BC44336" s="6"/>
    </row>
    <row r="44337" spans="55:55" hidden="1" x14ac:dyDescent="0.2">
      <c r="BC44337" s="6"/>
    </row>
    <row r="44338" spans="55:55" hidden="1" x14ac:dyDescent="0.2">
      <c r="BC44338" s="6"/>
    </row>
    <row r="44339" spans="55:55" hidden="1" x14ac:dyDescent="0.2">
      <c r="BC44339" s="6"/>
    </row>
    <row r="44340" spans="55:55" hidden="1" x14ac:dyDescent="0.2">
      <c r="BC44340" s="6"/>
    </row>
    <row r="44341" spans="55:55" hidden="1" x14ac:dyDescent="0.2">
      <c r="BC44341" s="6"/>
    </row>
    <row r="44342" spans="55:55" hidden="1" x14ac:dyDescent="0.2">
      <c r="BC44342" s="6"/>
    </row>
    <row r="44343" spans="55:55" hidden="1" x14ac:dyDescent="0.2">
      <c r="BC44343" s="6"/>
    </row>
    <row r="44344" spans="55:55" hidden="1" x14ac:dyDescent="0.2">
      <c r="BC44344" s="6"/>
    </row>
    <row r="44345" spans="55:55" hidden="1" x14ac:dyDescent="0.2">
      <c r="BC44345" s="6"/>
    </row>
    <row r="44346" spans="55:55" hidden="1" x14ac:dyDescent="0.2">
      <c r="BC44346" s="6"/>
    </row>
    <row r="44347" spans="55:55" hidden="1" x14ac:dyDescent="0.2">
      <c r="BC44347" s="6"/>
    </row>
    <row r="44348" spans="55:55" hidden="1" x14ac:dyDescent="0.2">
      <c r="BC44348" s="6"/>
    </row>
    <row r="44349" spans="55:55" hidden="1" x14ac:dyDescent="0.2">
      <c r="BC44349" s="6"/>
    </row>
    <row r="44350" spans="55:55" hidden="1" x14ac:dyDescent="0.2">
      <c r="BC44350" s="6"/>
    </row>
    <row r="44351" spans="55:55" hidden="1" x14ac:dyDescent="0.2">
      <c r="BC44351" s="6"/>
    </row>
    <row r="44352" spans="55:55" hidden="1" x14ac:dyDescent="0.2">
      <c r="BC44352" s="6"/>
    </row>
    <row r="44353" spans="55:55" hidden="1" x14ac:dyDescent="0.2">
      <c r="BC44353" s="6"/>
    </row>
    <row r="44354" spans="55:55" hidden="1" x14ac:dyDescent="0.2">
      <c r="BC44354" s="6"/>
    </row>
    <row r="44355" spans="55:55" hidden="1" x14ac:dyDescent="0.2">
      <c r="BC44355" s="6"/>
    </row>
    <row r="44356" spans="55:55" hidden="1" x14ac:dyDescent="0.2">
      <c r="BC44356" s="6"/>
    </row>
    <row r="44357" spans="55:55" hidden="1" x14ac:dyDescent="0.2">
      <c r="BC44357" s="6"/>
    </row>
    <row r="44358" spans="55:55" hidden="1" x14ac:dyDescent="0.2">
      <c r="BC44358" s="6"/>
    </row>
    <row r="44359" spans="55:55" hidden="1" x14ac:dyDescent="0.2">
      <c r="BC44359" s="6"/>
    </row>
    <row r="44360" spans="55:55" hidden="1" x14ac:dyDescent="0.2">
      <c r="BC44360" s="6"/>
    </row>
    <row r="44361" spans="55:55" hidden="1" x14ac:dyDescent="0.2">
      <c r="BC44361" s="6"/>
    </row>
    <row r="44362" spans="55:55" hidden="1" x14ac:dyDescent="0.2">
      <c r="BC44362" s="6"/>
    </row>
    <row r="44363" spans="55:55" hidden="1" x14ac:dyDescent="0.2">
      <c r="BC44363" s="6"/>
    </row>
    <row r="44364" spans="55:55" hidden="1" x14ac:dyDescent="0.2">
      <c r="BC44364" s="6"/>
    </row>
    <row r="44365" spans="55:55" hidden="1" x14ac:dyDescent="0.2">
      <c r="BC44365" s="6"/>
    </row>
    <row r="44366" spans="55:55" hidden="1" x14ac:dyDescent="0.2">
      <c r="BC44366" s="6"/>
    </row>
    <row r="44367" spans="55:55" hidden="1" x14ac:dyDescent="0.2">
      <c r="BC44367" s="6"/>
    </row>
    <row r="44368" spans="55:55" hidden="1" x14ac:dyDescent="0.2">
      <c r="BC44368" s="6"/>
    </row>
    <row r="44369" spans="55:55" hidden="1" x14ac:dyDescent="0.2">
      <c r="BC44369" s="6"/>
    </row>
    <row r="44370" spans="55:55" hidden="1" x14ac:dyDescent="0.2">
      <c r="BC44370" s="6"/>
    </row>
    <row r="44371" spans="55:55" hidden="1" x14ac:dyDescent="0.2">
      <c r="BC44371" s="6"/>
    </row>
    <row r="44372" spans="55:55" hidden="1" x14ac:dyDescent="0.2">
      <c r="BC44372" s="6"/>
    </row>
    <row r="44373" spans="55:55" hidden="1" x14ac:dyDescent="0.2">
      <c r="BC44373" s="6"/>
    </row>
    <row r="44374" spans="55:55" hidden="1" x14ac:dyDescent="0.2">
      <c r="BC44374" s="6"/>
    </row>
    <row r="44375" spans="55:55" hidden="1" x14ac:dyDescent="0.2">
      <c r="BC44375" s="6"/>
    </row>
    <row r="44376" spans="55:55" hidden="1" x14ac:dyDescent="0.2">
      <c r="BC44376" s="6"/>
    </row>
    <row r="44377" spans="55:55" hidden="1" x14ac:dyDescent="0.2">
      <c r="BC44377" s="6"/>
    </row>
    <row r="44378" spans="55:55" hidden="1" x14ac:dyDescent="0.2">
      <c r="BC44378" s="6"/>
    </row>
    <row r="44379" spans="55:55" hidden="1" x14ac:dyDescent="0.2">
      <c r="BC44379" s="6"/>
    </row>
    <row r="44380" spans="55:55" hidden="1" x14ac:dyDescent="0.2">
      <c r="BC44380" s="6"/>
    </row>
    <row r="44381" spans="55:55" hidden="1" x14ac:dyDescent="0.2">
      <c r="BC44381" s="6"/>
    </row>
    <row r="44382" spans="55:55" hidden="1" x14ac:dyDescent="0.2">
      <c r="BC44382" s="6"/>
    </row>
    <row r="44383" spans="55:55" hidden="1" x14ac:dyDescent="0.2">
      <c r="BC44383" s="6"/>
    </row>
    <row r="44384" spans="55:55" hidden="1" x14ac:dyDescent="0.2">
      <c r="BC44384" s="6"/>
    </row>
    <row r="44385" spans="55:55" hidden="1" x14ac:dyDescent="0.2">
      <c r="BC44385" s="6"/>
    </row>
    <row r="44386" spans="55:55" hidden="1" x14ac:dyDescent="0.2">
      <c r="BC44386" s="6"/>
    </row>
    <row r="44387" spans="55:55" hidden="1" x14ac:dyDescent="0.2">
      <c r="BC44387" s="6"/>
    </row>
    <row r="44388" spans="55:55" hidden="1" x14ac:dyDescent="0.2">
      <c r="BC44388" s="6"/>
    </row>
    <row r="44389" spans="55:55" hidden="1" x14ac:dyDescent="0.2">
      <c r="BC44389" s="6"/>
    </row>
    <row r="44390" spans="55:55" hidden="1" x14ac:dyDescent="0.2">
      <c r="BC44390" s="6"/>
    </row>
    <row r="44391" spans="55:55" hidden="1" x14ac:dyDescent="0.2">
      <c r="BC44391" s="6"/>
    </row>
    <row r="44392" spans="55:55" hidden="1" x14ac:dyDescent="0.2">
      <c r="BC44392" s="6"/>
    </row>
    <row r="44393" spans="55:55" hidden="1" x14ac:dyDescent="0.2">
      <c r="BC44393" s="6"/>
    </row>
    <row r="44394" spans="55:55" hidden="1" x14ac:dyDescent="0.2">
      <c r="BC44394" s="6"/>
    </row>
    <row r="44395" spans="55:55" hidden="1" x14ac:dyDescent="0.2">
      <c r="BC44395" s="6"/>
    </row>
    <row r="44396" spans="55:55" hidden="1" x14ac:dyDescent="0.2">
      <c r="BC44396" s="6"/>
    </row>
    <row r="44397" spans="55:55" hidden="1" x14ac:dyDescent="0.2">
      <c r="BC44397" s="6"/>
    </row>
    <row r="44398" spans="55:55" hidden="1" x14ac:dyDescent="0.2">
      <c r="BC44398" s="6"/>
    </row>
    <row r="44399" spans="55:55" hidden="1" x14ac:dyDescent="0.2">
      <c r="BC44399" s="6"/>
    </row>
    <row r="44400" spans="55:55" hidden="1" x14ac:dyDescent="0.2">
      <c r="BC44400" s="6"/>
    </row>
    <row r="44401" spans="55:55" hidden="1" x14ac:dyDescent="0.2">
      <c r="BC44401" s="6"/>
    </row>
    <row r="44402" spans="55:55" hidden="1" x14ac:dyDescent="0.2">
      <c r="BC44402" s="6"/>
    </row>
    <row r="44403" spans="55:55" hidden="1" x14ac:dyDescent="0.2">
      <c r="BC44403" s="6"/>
    </row>
    <row r="44404" spans="55:55" hidden="1" x14ac:dyDescent="0.2">
      <c r="BC44404" s="6"/>
    </row>
    <row r="44405" spans="55:55" hidden="1" x14ac:dyDescent="0.2">
      <c r="BC44405" s="6"/>
    </row>
    <row r="44406" spans="55:55" hidden="1" x14ac:dyDescent="0.2">
      <c r="BC44406" s="6"/>
    </row>
    <row r="44407" spans="55:55" hidden="1" x14ac:dyDescent="0.2">
      <c r="BC44407" s="6"/>
    </row>
    <row r="44408" spans="55:55" hidden="1" x14ac:dyDescent="0.2">
      <c r="BC44408" s="6"/>
    </row>
    <row r="44409" spans="55:55" hidden="1" x14ac:dyDescent="0.2">
      <c r="BC44409" s="6"/>
    </row>
    <row r="44410" spans="55:55" hidden="1" x14ac:dyDescent="0.2">
      <c r="BC44410" s="6"/>
    </row>
    <row r="44411" spans="55:55" hidden="1" x14ac:dyDescent="0.2">
      <c r="BC44411" s="6"/>
    </row>
    <row r="44412" spans="55:55" hidden="1" x14ac:dyDescent="0.2">
      <c r="BC44412" s="6"/>
    </row>
    <row r="44413" spans="55:55" hidden="1" x14ac:dyDescent="0.2">
      <c r="BC44413" s="6"/>
    </row>
    <row r="44414" spans="55:55" hidden="1" x14ac:dyDescent="0.2">
      <c r="BC44414" s="6"/>
    </row>
    <row r="44415" spans="55:55" hidden="1" x14ac:dyDescent="0.2">
      <c r="BC44415" s="6"/>
    </row>
    <row r="44416" spans="55:55" hidden="1" x14ac:dyDescent="0.2">
      <c r="BC44416" s="6"/>
    </row>
    <row r="44417" spans="55:55" hidden="1" x14ac:dyDescent="0.2">
      <c r="BC44417" s="6"/>
    </row>
    <row r="44418" spans="55:55" hidden="1" x14ac:dyDescent="0.2">
      <c r="BC44418" s="6"/>
    </row>
    <row r="44419" spans="55:55" hidden="1" x14ac:dyDescent="0.2">
      <c r="BC44419" s="6"/>
    </row>
    <row r="44420" spans="55:55" hidden="1" x14ac:dyDescent="0.2">
      <c r="BC44420" s="6"/>
    </row>
    <row r="44421" spans="55:55" hidden="1" x14ac:dyDescent="0.2">
      <c r="BC44421" s="6"/>
    </row>
    <row r="44422" spans="55:55" hidden="1" x14ac:dyDescent="0.2">
      <c r="BC44422" s="6"/>
    </row>
    <row r="44423" spans="55:55" hidden="1" x14ac:dyDescent="0.2">
      <c r="BC44423" s="6"/>
    </row>
    <row r="44424" spans="55:55" hidden="1" x14ac:dyDescent="0.2">
      <c r="BC44424" s="6"/>
    </row>
    <row r="44425" spans="55:55" hidden="1" x14ac:dyDescent="0.2">
      <c r="BC44425" s="6"/>
    </row>
    <row r="44426" spans="55:55" hidden="1" x14ac:dyDescent="0.2">
      <c r="BC44426" s="6"/>
    </row>
    <row r="44427" spans="55:55" hidden="1" x14ac:dyDescent="0.2">
      <c r="BC44427" s="6"/>
    </row>
    <row r="44428" spans="55:55" hidden="1" x14ac:dyDescent="0.2">
      <c r="BC44428" s="6"/>
    </row>
    <row r="44429" spans="55:55" hidden="1" x14ac:dyDescent="0.2">
      <c r="BC44429" s="6"/>
    </row>
    <row r="44430" spans="55:55" hidden="1" x14ac:dyDescent="0.2">
      <c r="BC44430" s="6"/>
    </row>
    <row r="44431" spans="55:55" hidden="1" x14ac:dyDescent="0.2">
      <c r="BC44431" s="6"/>
    </row>
    <row r="44432" spans="55:55" hidden="1" x14ac:dyDescent="0.2">
      <c r="BC44432" s="6"/>
    </row>
    <row r="44433" spans="55:55" hidden="1" x14ac:dyDescent="0.2">
      <c r="BC44433" s="6"/>
    </row>
    <row r="44434" spans="55:55" hidden="1" x14ac:dyDescent="0.2">
      <c r="BC44434" s="6"/>
    </row>
    <row r="44435" spans="55:55" hidden="1" x14ac:dyDescent="0.2">
      <c r="BC44435" s="6"/>
    </row>
    <row r="44436" spans="55:55" hidden="1" x14ac:dyDescent="0.2">
      <c r="BC44436" s="6"/>
    </row>
    <row r="44437" spans="55:55" hidden="1" x14ac:dyDescent="0.2">
      <c r="BC44437" s="6"/>
    </row>
    <row r="44438" spans="55:55" hidden="1" x14ac:dyDescent="0.2">
      <c r="BC44438" s="6"/>
    </row>
    <row r="44439" spans="55:55" hidden="1" x14ac:dyDescent="0.2">
      <c r="BC44439" s="6"/>
    </row>
    <row r="44440" spans="55:55" hidden="1" x14ac:dyDescent="0.2">
      <c r="BC44440" s="6"/>
    </row>
    <row r="44441" spans="55:55" hidden="1" x14ac:dyDescent="0.2">
      <c r="BC44441" s="6"/>
    </row>
    <row r="44442" spans="55:55" hidden="1" x14ac:dyDescent="0.2">
      <c r="BC44442" s="6"/>
    </row>
    <row r="44443" spans="55:55" hidden="1" x14ac:dyDescent="0.2">
      <c r="BC44443" s="6"/>
    </row>
    <row r="44444" spans="55:55" hidden="1" x14ac:dyDescent="0.2">
      <c r="BC44444" s="6"/>
    </row>
    <row r="44445" spans="55:55" hidden="1" x14ac:dyDescent="0.2">
      <c r="BC44445" s="6"/>
    </row>
    <row r="44446" spans="55:55" hidden="1" x14ac:dyDescent="0.2">
      <c r="BC44446" s="6"/>
    </row>
    <row r="44447" spans="55:55" hidden="1" x14ac:dyDescent="0.2">
      <c r="BC44447" s="6"/>
    </row>
    <row r="44448" spans="55:55" hidden="1" x14ac:dyDescent="0.2">
      <c r="BC44448" s="6"/>
    </row>
    <row r="44449" spans="55:55" hidden="1" x14ac:dyDescent="0.2">
      <c r="BC44449" s="6"/>
    </row>
    <row r="44450" spans="55:55" hidden="1" x14ac:dyDescent="0.2">
      <c r="BC44450" s="6"/>
    </row>
    <row r="44451" spans="55:55" hidden="1" x14ac:dyDescent="0.2">
      <c r="BC44451" s="6"/>
    </row>
    <row r="44452" spans="55:55" hidden="1" x14ac:dyDescent="0.2">
      <c r="BC44452" s="6"/>
    </row>
    <row r="44453" spans="55:55" hidden="1" x14ac:dyDescent="0.2">
      <c r="BC44453" s="6"/>
    </row>
    <row r="44454" spans="55:55" hidden="1" x14ac:dyDescent="0.2">
      <c r="BC44454" s="6"/>
    </row>
    <row r="44455" spans="55:55" hidden="1" x14ac:dyDescent="0.2">
      <c r="BC44455" s="6"/>
    </row>
    <row r="44456" spans="55:55" hidden="1" x14ac:dyDescent="0.2">
      <c r="BC44456" s="6"/>
    </row>
    <row r="44457" spans="55:55" hidden="1" x14ac:dyDescent="0.2">
      <c r="BC44457" s="6"/>
    </row>
    <row r="44458" spans="55:55" hidden="1" x14ac:dyDescent="0.2">
      <c r="BC44458" s="6"/>
    </row>
    <row r="44459" spans="55:55" hidden="1" x14ac:dyDescent="0.2">
      <c r="BC44459" s="6"/>
    </row>
    <row r="44460" spans="55:55" hidden="1" x14ac:dyDescent="0.2">
      <c r="BC44460" s="6"/>
    </row>
    <row r="44461" spans="55:55" hidden="1" x14ac:dyDescent="0.2">
      <c r="BC44461" s="6"/>
    </row>
    <row r="44462" spans="55:55" hidden="1" x14ac:dyDescent="0.2">
      <c r="BC44462" s="6"/>
    </row>
    <row r="44463" spans="55:55" hidden="1" x14ac:dyDescent="0.2">
      <c r="BC44463" s="6"/>
    </row>
    <row r="44464" spans="55:55" hidden="1" x14ac:dyDescent="0.2">
      <c r="BC44464" s="6"/>
    </row>
    <row r="44465" spans="55:55" hidden="1" x14ac:dyDescent="0.2">
      <c r="BC44465" s="6"/>
    </row>
    <row r="44466" spans="55:55" hidden="1" x14ac:dyDescent="0.2">
      <c r="BC44466" s="6"/>
    </row>
    <row r="44467" spans="55:55" hidden="1" x14ac:dyDescent="0.2">
      <c r="BC44467" s="6"/>
    </row>
    <row r="44468" spans="55:55" hidden="1" x14ac:dyDescent="0.2">
      <c r="BC44468" s="6"/>
    </row>
    <row r="44469" spans="55:55" hidden="1" x14ac:dyDescent="0.2">
      <c r="BC44469" s="6"/>
    </row>
    <row r="44470" spans="55:55" hidden="1" x14ac:dyDescent="0.2">
      <c r="BC44470" s="6"/>
    </row>
    <row r="44471" spans="55:55" hidden="1" x14ac:dyDescent="0.2">
      <c r="BC44471" s="6"/>
    </row>
    <row r="44472" spans="55:55" hidden="1" x14ac:dyDescent="0.2">
      <c r="BC44472" s="6"/>
    </row>
    <row r="44473" spans="55:55" hidden="1" x14ac:dyDescent="0.2">
      <c r="BC44473" s="6"/>
    </row>
    <row r="44474" spans="55:55" hidden="1" x14ac:dyDescent="0.2">
      <c r="BC44474" s="6"/>
    </row>
    <row r="44475" spans="55:55" hidden="1" x14ac:dyDescent="0.2">
      <c r="BC44475" s="6"/>
    </row>
    <row r="44476" spans="55:55" hidden="1" x14ac:dyDescent="0.2">
      <c r="BC44476" s="6"/>
    </row>
    <row r="44477" spans="55:55" hidden="1" x14ac:dyDescent="0.2">
      <c r="BC44477" s="6"/>
    </row>
    <row r="44478" spans="55:55" hidden="1" x14ac:dyDescent="0.2">
      <c r="BC44478" s="6"/>
    </row>
    <row r="44479" spans="55:55" hidden="1" x14ac:dyDescent="0.2">
      <c r="BC44479" s="6"/>
    </row>
    <row r="44480" spans="55:55" hidden="1" x14ac:dyDescent="0.2">
      <c r="BC44480" s="6"/>
    </row>
    <row r="44481" spans="55:55" hidden="1" x14ac:dyDescent="0.2">
      <c r="BC44481" s="6"/>
    </row>
    <row r="44482" spans="55:55" hidden="1" x14ac:dyDescent="0.2">
      <c r="BC44482" s="6"/>
    </row>
    <row r="44483" spans="55:55" hidden="1" x14ac:dyDescent="0.2">
      <c r="BC44483" s="6"/>
    </row>
    <row r="44484" spans="55:55" hidden="1" x14ac:dyDescent="0.2">
      <c r="BC44484" s="6"/>
    </row>
    <row r="44485" spans="55:55" hidden="1" x14ac:dyDescent="0.2">
      <c r="BC44485" s="6"/>
    </row>
    <row r="44486" spans="55:55" hidden="1" x14ac:dyDescent="0.2">
      <c r="BC44486" s="6"/>
    </row>
    <row r="44487" spans="55:55" hidden="1" x14ac:dyDescent="0.2">
      <c r="BC44487" s="6"/>
    </row>
    <row r="44488" spans="55:55" hidden="1" x14ac:dyDescent="0.2">
      <c r="BC44488" s="6"/>
    </row>
    <row r="44489" spans="55:55" hidden="1" x14ac:dyDescent="0.2">
      <c r="BC44489" s="6"/>
    </row>
    <row r="44490" spans="55:55" hidden="1" x14ac:dyDescent="0.2">
      <c r="BC44490" s="6"/>
    </row>
    <row r="44491" spans="55:55" hidden="1" x14ac:dyDescent="0.2">
      <c r="BC44491" s="6"/>
    </row>
    <row r="44492" spans="55:55" hidden="1" x14ac:dyDescent="0.2">
      <c r="BC44492" s="6"/>
    </row>
    <row r="44493" spans="55:55" hidden="1" x14ac:dyDescent="0.2">
      <c r="BC44493" s="6"/>
    </row>
    <row r="44494" spans="55:55" hidden="1" x14ac:dyDescent="0.2">
      <c r="BC44494" s="6"/>
    </row>
    <row r="44495" spans="55:55" hidden="1" x14ac:dyDescent="0.2">
      <c r="BC44495" s="6"/>
    </row>
    <row r="44496" spans="55:55" hidden="1" x14ac:dyDescent="0.2">
      <c r="BC44496" s="6"/>
    </row>
    <row r="44497" spans="55:55" hidden="1" x14ac:dyDescent="0.2">
      <c r="BC44497" s="6"/>
    </row>
    <row r="44498" spans="55:55" hidden="1" x14ac:dyDescent="0.2">
      <c r="BC44498" s="6"/>
    </row>
    <row r="44499" spans="55:55" hidden="1" x14ac:dyDescent="0.2">
      <c r="BC44499" s="6"/>
    </row>
    <row r="44500" spans="55:55" hidden="1" x14ac:dyDescent="0.2">
      <c r="BC44500" s="6"/>
    </row>
    <row r="44501" spans="55:55" hidden="1" x14ac:dyDescent="0.2">
      <c r="BC44501" s="6"/>
    </row>
    <row r="44502" spans="55:55" hidden="1" x14ac:dyDescent="0.2">
      <c r="BC44502" s="6"/>
    </row>
    <row r="44503" spans="55:55" hidden="1" x14ac:dyDescent="0.2">
      <c r="BC44503" s="6"/>
    </row>
    <row r="44504" spans="55:55" hidden="1" x14ac:dyDescent="0.2">
      <c r="BC44504" s="6"/>
    </row>
    <row r="44505" spans="55:55" hidden="1" x14ac:dyDescent="0.2">
      <c r="BC44505" s="6"/>
    </row>
    <row r="44506" spans="55:55" hidden="1" x14ac:dyDescent="0.2">
      <c r="BC44506" s="6"/>
    </row>
    <row r="44507" spans="55:55" hidden="1" x14ac:dyDescent="0.2">
      <c r="BC44507" s="6"/>
    </row>
    <row r="44508" spans="55:55" hidden="1" x14ac:dyDescent="0.2">
      <c r="BC44508" s="6"/>
    </row>
    <row r="44509" spans="55:55" hidden="1" x14ac:dyDescent="0.2">
      <c r="BC44509" s="6"/>
    </row>
    <row r="44510" spans="55:55" hidden="1" x14ac:dyDescent="0.2">
      <c r="BC44510" s="6"/>
    </row>
    <row r="44511" spans="55:55" hidden="1" x14ac:dyDescent="0.2">
      <c r="BC44511" s="6"/>
    </row>
    <row r="44512" spans="55:55" hidden="1" x14ac:dyDescent="0.2">
      <c r="BC44512" s="6"/>
    </row>
    <row r="44513" spans="55:55" hidden="1" x14ac:dyDescent="0.2">
      <c r="BC44513" s="6"/>
    </row>
    <row r="44514" spans="55:55" hidden="1" x14ac:dyDescent="0.2">
      <c r="BC44514" s="6"/>
    </row>
    <row r="44515" spans="55:55" hidden="1" x14ac:dyDescent="0.2">
      <c r="BC44515" s="6"/>
    </row>
    <row r="44516" spans="55:55" hidden="1" x14ac:dyDescent="0.2">
      <c r="BC44516" s="6"/>
    </row>
    <row r="44517" spans="55:55" hidden="1" x14ac:dyDescent="0.2">
      <c r="BC44517" s="6"/>
    </row>
    <row r="44518" spans="55:55" hidden="1" x14ac:dyDescent="0.2">
      <c r="BC44518" s="6"/>
    </row>
    <row r="44519" spans="55:55" hidden="1" x14ac:dyDescent="0.2">
      <c r="BC44519" s="6"/>
    </row>
    <row r="44520" spans="55:55" hidden="1" x14ac:dyDescent="0.2">
      <c r="BC44520" s="6"/>
    </row>
    <row r="44521" spans="55:55" hidden="1" x14ac:dyDescent="0.2">
      <c r="BC44521" s="6"/>
    </row>
    <row r="44522" spans="55:55" hidden="1" x14ac:dyDescent="0.2">
      <c r="BC44522" s="6"/>
    </row>
    <row r="44523" spans="55:55" hidden="1" x14ac:dyDescent="0.2">
      <c r="BC44523" s="6"/>
    </row>
    <row r="44524" spans="55:55" hidden="1" x14ac:dyDescent="0.2">
      <c r="BC44524" s="6"/>
    </row>
    <row r="44525" spans="55:55" hidden="1" x14ac:dyDescent="0.2">
      <c r="BC44525" s="6"/>
    </row>
    <row r="44526" spans="55:55" hidden="1" x14ac:dyDescent="0.2">
      <c r="BC44526" s="6"/>
    </row>
    <row r="44527" spans="55:55" hidden="1" x14ac:dyDescent="0.2">
      <c r="BC44527" s="6"/>
    </row>
    <row r="44528" spans="55:55" hidden="1" x14ac:dyDescent="0.2">
      <c r="BC44528" s="6"/>
    </row>
    <row r="44529" spans="55:55" hidden="1" x14ac:dyDescent="0.2">
      <c r="BC44529" s="6"/>
    </row>
    <row r="44530" spans="55:55" hidden="1" x14ac:dyDescent="0.2">
      <c r="BC44530" s="6"/>
    </row>
    <row r="44531" spans="55:55" hidden="1" x14ac:dyDescent="0.2">
      <c r="BC44531" s="6"/>
    </row>
    <row r="44532" spans="55:55" hidden="1" x14ac:dyDescent="0.2">
      <c r="BC44532" s="6"/>
    </row>
    <row r="44533" spans="55:55" hidden="1" x14ac:dyDescent="0.2">
      <c r="BC44533" s="6"/>
    </row>
    <row r="44534" spans="55:55" hidden="1" x14ac:dyDescent="0.2">
      <c r="BC44534" s="6"/>
    </row>
    <row r="44535" spans="55:55" hidden="1" x14ac:dyDescent="0.2">
      <c r="BC44535" s="6"/>
    </row>
    <row r="44536" spans="55:55" hidden="1" x14ac:dyDescent="0.2">
      <c r="BC44536" s="6"/>
    </row>
    <row r="44537" spans="55:55" hidden="1" x14ac:dyDescent="0.2">
      <c r="BC44537" s="6"/>
    </row>
    <row r="44538" spans="55:55" hidden="1" x14ac:dyDescent="0.2">
      <c r="BC44538" s="6"/>
    </row>
    <row r="44539" spans="55:55" hidden="1" x14ac:dyDescent="0.2">
      <c r="BC44539" s="6"/>
    </row>
    <row r="44540" spans="55:55" hidden="1" x14ac:dyDescent="0.2">
      <c r="BC44540" s="6"/>
    </row>
    <row r="44541" spans="55:55" hidden="1" x14ac:dyDescent="0.2">
      <c r="BC44541" s="6"/>
    </row>
    <row r="44542" spans="55:55" hidden="1" x14ac:dyDescent="0.2">
      <c r="BC44542" s="6"/>
    </row>
    <row r="44543" spans="55:55" hidden="1" x14ac:dyDescent="0.2">
      <c r="BC44543" s="6"/>
    </row>
    <row r="44544" spans="55:55" hidden="1" x14ac:dyDescent="0.2">
      <c r="BC44544" s="6"/>
    </row>
    <row r="44545" spans="55:55" hidden="1" x14ac:dyDescent="0.2">
      <c r="BC44545" s="6"/>
    </row>
    <row r="44546" spans="55:55" hidden="1" x14ac:dyDescent="0.2">
      <c r="BC44546" s="6"/>
    </row>
    <row r="44547" spans="55:55" hidden="1" x14ac:dyDescent="0.2">
      <c r="BC44547" s="6"/>
    </row>
    <row r="44548" spans="55:55" hidden="1" x14ac:dyDescent="0.2">
      <c r="BC44548" s="6"/>
    </row>
    <row r="44549" spans="55:55" hidden="1" x14ac:dyDescent="0.2">
      <c r="BC44549" s="6"/>
    </row>
    <row r="44550" spans="55:55" hidden="1" x14ac:dyDescent="0.2">
      <c r="BC44550" s="6"/>
    </row>
    <row r="44551" spans="55:55" hidden="1" x14ac:dyDescent="0.2">
      <c r="BC44551" s="6"/>
    </row>
    <row r="44552" spans="55:55" hidden="1" x14ac:dyDescent="0.2">
      <c r="BC44552" s="6"/>
    </row>
    <row r="44553" spans="55:55" hidden="1" x14ac:dyDescent="0.2">
      <c r="BC44553" s="6"/>
    </row>
    <row r="44554" spans="55:55" hidden="1" x14ac:dyDescent="0.2">
      <c r="BC44554" s="6"/>
    </row>
    <row r="44555" spans="55:55" hidden="1" x14ac:dyDescent="0.2">
      <c r="BC44555" s="6"/>
    </row>
    <row r="44556" spans="55:55" hidden="1" x14ac:dyDescent="0.2">
      <c r="BC44556" s="6"/>
    </row>
    <row r="44557" spans="55:55" hidden="1" x14ac:dyDescent="0.2">
      <c r="BC44557" s="6"/>
    </row>
    <row r="44558" spans="55:55" hidden="1" x14ac:dyDescent="0.2">
      <c r="BC44558" s="6"/>
    </row>
    <row r="44559" spans="55:55" hidden="1" x14ac:dyDescent="0.2">
      <c r="BC44559" s="6"/>
    </row>
    <row r="44560" spans="55:55" hidden="1" x14ac:dyDescent="0.2">
      <c r="BC44560" s="6"/>
    </row>
    <row r="44561" spans="55:55" hidden="1" x14ac:dyDescent="0.2">
      <c r="BC44561" s="6"/>
    </row>
    <row r="44562" spans="55:55" hidden="1" x14ac:dyDescent="0.2">
      <c r="BC44562" s="6"/>
    </row>
    <row r="44563" spans="55:55" hidden="1" x14ac:dyDescent="0.2">
      <c r="BC44563" s="6"/>
    </row>
    <row r="44564" spans="55:55" hidden="1" x14ac:dyDescent="0.2">
      <c r="BC44564" s="6"/>
    </row>
    <row r="44565" spans="55:55" hidden="1" x14ac:dyDescent="0.2">
      <c r="BC44565" s="6"/>
    </row>
    <row r="44566" spans="55:55" hidden="1" x14ac:dyDescent="0.2">
      <c r="BC44566" s="6"/>
    </row>
    <row r="44567" spans="55:55" hidden="1" x14ac:dyDescent="0.2">
      <c r="BC44567" s="6"/>
    </row>
    <row r="44568" spans="55:55" hidden="1" x14ac:dyDescent="0.2">
      <c r="BC44568" s="6"/>
    </row>
    <row r="44569" spans="55:55" hidden="1" x14ac:dyDescent="0.2">
      <c r="BC44569" s="6"/>
    </row>
    <row r="44570" spans="55:55" hidden="1" x14ac:dyDescent="0.2">
      <c r="BC44570" s="6"/>
    </row>
    <row r="44571" spans="55:55" hidden="1" x14ac:dyDescent="0.2">
      <c r="BC44571" s="6"/>
    </row>
    <row r="44572" spans="55:55" hidden="1" x14ac:dyDescent="0.2">
      <c r="BC44572" s="6"/>
    </row>
    <row r="44573" spans="55:55" hidden="1" x14ac:dyDescent="0.2">
      <c r="BC44573" s="6"/>
    </row>
    <row r="44574" spans="55:55" hidden="1" x14ac:dyDescent="0.2">
      <c r="BC44574" s="6"/>
    </row>
    <row r="44575" spans="55:55" hidden="1" x14ac:dyDescent="0.2">
      <c r="BC44575" s="6"/>
    </row>
    <row r="44576" spans="55:55" hidden="1" x14ac:dyDescent="0.2">
      <c r="BC44576" s="6"/>
    </row>
    <row r="44577" spans="55:55" hidden="1" x14ac:dyDescent="0.2">
      <c r="BC44577" s="6"/>
    </row>
    <row r="44578" spans="55:55" hidden="1" x14ac:dyDescent="0.2">
      <c r="BC44578" s="6"/>
    </row>
    <row r="44579" spans="55:55" hidden="1" x14ac:dyDescent="0.2">
      <c r="BC44579" s="6"/>
    </row>
    <row r="44580" spans="55:55" hidden="1" x14ac:dyDescent="0.2">
      <c r="BC44580" s="6"/>
    </row>
    <row r="44581" spans="55:55" hidden="1" x14ac:dyDescent="0.2">
      <c r="BC44581" s="6"/>
    </row>
    <row r="44582" spans="55:55" hidden="1" x14ac:dyDescent="0.2">
      <c r="BC44582" s="6"/>
    </row>
    <row r="44583" spans="55:55" hidden="1" x14ac:dyDescent="0.2">
      <c r="BC44583" s="6"/>
    </row>
    <row r="44584" spans="55:55" hidden="1" x14ac:dyDescent="0.2">
      <c r="BC44584" s="6"/>
    </row>
    <row r="44585" spans="55:55" hidden="1" x14ac:dyDescent="0.2">
      <c r="BC44585" s="6"/>
    </row>
    <row r="44586" spans="55:55" hidden="1" x14ac:dyDescent="0.2">
      <c r="BC44586" s="6"/>
    </row>
    <row r="44587" spans="55:55" hidden="1" x14ac:dyDescent="0.2">
      <c r="BC44587" s="6"/>
    </row>
    <row r="44588" spans="55:55" hidden="1" x14ac:dyDescent="0.2">
      <c r="BC44588" s="6"/>
    </row>
    <row r="44589" spans="55:55" hidden="1" x14ac:dyDescent="0.2">
      <c r="BC44589" s="6"/>
    </row>
    <row r="44590" spans="55:55" hidden="1" x14ac:dyDescent="0.2">
      <c r="BC44590" s="6"/>
    </row>
    <row r="44591" spans="55:55" hidden="1" x14ac:dyDescent="0.2">
      <c r="BC44591" s="6"/>
    </row>
    <row r="44592" spans="55:55" hidden="1" x14ac:dyDescent="0.2">
      <c r="BC44592" s="6"/>
    </row>
    <row r="44593" spans="55:55" hidden="1" x14ac:dyDescent="0.2">
      <c r="BC44593" s="6"/>
    </row>
    <row r="44594" spans="55:55" hidden="1" x14ac:dyDescent="0.2">
      <c r="BC44594" s="6"/>
    </row>
    <row r="44595" spans="55:55" hidden="1" x14ac:dyDescent="0.2">
      <c r="BC44595" s="6"/>
    </row>
    <row r="44596" spans="55:55" hidden="1" x14ac:dyDescent="0.2">
      <c r="BC44596" s="6"/>
    </row>
    <row r="44597" spans="55:55" hidden="1" x14ac:dyDescent="0.2">
      <c r="BC44597" s="6"/>
    </row>
    <row r="44598" spans="55:55" hidden="1" x14ac:dyDescent="0.2">
      <c r="BC44598" s="6"/>
    </row>
    <row r="44599" spans="55:55" hidden="1" x14ac:dyDescent="0.2">
      <c r="BC44599" s="6"/>
    </row>
    <row r="44600" spans="55:55" hidden="1" x14ac:dyDescent="0.2">
      <c r="BC44600" s="6"/>
    </row>
    <row r="44601" spans="55:55" hidden="1" x14ac:dyDescent="0.2">
      <c r="BC44601" s="6"/>
    </row>
    <row r="44602" spans="55:55" hidden="1" x14ac:dyDescent="0.2">
      <c r="BC44602" s="6"/>
    </row>
    <row r="44603" spans="55:55" hidden="1" x14ac:dyDescent="0.2">
      <c r="BC44603" s="6"/>
    </row>
    <row r="44604" spans="55:55" hidden="1" x14ac:dyDescent="0.2">
      <c r="BC44604" s="6"/>
    </row>
    <row r="44605" spans="55:55" hidden="1" x14ac:dyDescent="0.2">
      <c r="BC44605" s="6"/>
    </row>
    <row r="44606" spans="55:55" hidden="1" x14ac:dyDescent="0.2">
      <c r="BC44606" s="6"/>
    </row>
    <row r="44607" spans="55:55" hidden="1" x14ac:dyDescent="0.2">
      <c r="BC44607" s="6"/>
    </row>
    <row r="44608" spans="55:55" hidden="1" x14ac:dyDescent="0.2">
      <c r="BC44608" s="6"/>
    </row>
    <row r="44609" spans="55:55" hidden="1" x14ac:dyDescent="0.2">
      <c r="BC44609" s="6"/>
    </row>
    <row r="44610" spans="55:55" hidden="1" x14ac:dyDescent="0.2">
      <c r="BC44610" s="6"/>
    </row>
    <row r="44611" spans="55:55" hidden="1" x14ac:dyDescent="0.2">
      <c r="BC44611" s="6"/>
    </row>
    <row r="44612" spans="55:55" hidden="1" x14ac:dyDescent="0.2">
      <c r="BC44612" s="6"/>
    </row>
    <row r="44613" spans="55:55" hidden="1" x14ac:dyDescent="0.2">
      <c r="BC44613" s="6"/>
    </row>
    <row r="44614" spans="55:55" hidden="1" x14ac:dyDescent="0.2">
      <c r="BC44614" s="6"/>
    </row>
    <row r="44615" spans="55:55" hidden="1" x14ac:dyDescent="0.2">
      <c r="BC44615" s="6"/>
    </row>
    <row r="44616" spans="55:55" hidden="1" x14ac:dyDescent="0.2">
      <c r="BC44616" s="6"/>
    </row>
    <row r="44617" spans="55:55" hidden="1" x14ac:dyDescent="0.2">
      <c r="BC44617" s="6"/>
    </row>
    <row r="44618" spans="55:55" hidden="1" x14ac:dyDescent="0.2">
      <c r="BC44618" s="6"/>
    </row>
    <row r="44619" spans="55:55" hidden="1" x14ac:dyDescent="0.2">
      <c r="BC44619" s="6"/>
    </row>
    <row r="44620" spans="55:55" hidden="1" x14ac:dyDescent="0.2">
      <c r="BC44620" s="6"/>
    </row>
    <row r="44621" spans="55:55" hidden="1" x14ac:dyDescent="0.2">
      <c r="BC44621" s="6"/>
    </row>
    <row r="44622" spans="55:55" hidden="1" x14ac:dyDescent="0.2">
      <c r="BC44622" s="6"/>
    </row>
    <row r="44623" spans="55:55" hidden="1" x14ac:dyDescent="0.2">
      <c r="BC44623" s="6"/>
    </row>
    <row r="44624" spans="55:55" hidden="1" x14ac:dyDescent="0.2">
      <c r="BC44624" s="6"/>
    </row>
    <row r="44625" spans="55:55" hidden="1" x14ac:dyDescent="0.2">
      <c r="BC44625" s="6"/>
    </row>
    <row r="44626" spans="55:55" hidden="1" x14ac:dyDescent="0.2">
      <c r="BC44626" s="6"/>
    </row>
    <row r="44627" spans="55:55" hidden="1" x14ac:dyDescent="0.2">
      <c r="BC44627" s="6"/>
    </row>
    <row r="44628" spans="55:55" hidden="1" x14ac:dyDescent="0.2">
      <c r="BC44628" s="6"/>
    </row>
    <row r="44629" spans="55:55" hidden="1" x14ac:dyDescent="0.2">
      <c r="BC44629" s="6"/>
    </row>
    <row r="44630" spans="55:55" hidden="1" x14ac:dyDescent="0.2">
      <c r="BC44630" s="6"/>
    </row>
    <row r="44631" spans="55:55" hidden="1" x14ac:dyDescent="0.2">
      <c r="BC44631" s="6"/>
    </row>
    <row r="44632" spans="55:55" hidden="1" x14ac:dyDescent="0.2">
      <c r="BC44632" s="6"/>
    </row>
    <row r="44633" spans="55:55" hidden="1" x14ac:dyDescent="0.2">
      <c r="BC44633" s="6"/>
    </row>
    <row r="44634" spans="55:55" hidden="1" x14ac:dyDescent="0.2">
      <c r="BC44634" s="6"/>
    </row>
    <row r="44635" spans="55:55" hidden="1" x14ac:dyDescent="0.2">
      <c r="BC44635" s="6"/>
    </row>
    <row r="44636" spans="55:55" hidden="1" x14ac:dyDescent="0.2">
      <c r="BC44636" s="6"/>
    </row>
    <row r="44637" spans="55:55" hidden="1" x14ac:dyDescent="0.2">
      <c r="BC44637" s="6"/>
    </row>
    <row r="44638" spans="55:55" hidden="1" x14ac:dyDescent="0.2">
      <c r="BC44638" s="6"/>
    </row>
    <row r="44639" spans="55:55" hidden="1" x14ac:dyDescent="0.2">
      <c r="BC44639" s="6"/>
    </row>
    <row r="44640" spans="55:55" hidden="1" x14ac:dyDescent="0.2">
      <c r="BC44640" s="6"/>
    </row>
    <row r="44641" spans="55:55" hidden="1" x14ac:dyDescent="0.2">
      <c r="BC44641" s="6"/>
    </row>
    <row r="44642" spans="55:55" hidden="1" x14ac:dyDescent="0.2">
      <c r="BC44642" s="6"/>
    </row>
    <row r="44643" spans="55:55" hidden="1" x14ac:dyDescent="0.2">
      <c r="BC44643" s="6"/>
    </row>
    <row r="44644" spans="55:55" hidden="1" x14ac:dyDescent="0.2">
      <c r="BC44644" s="6"/>
    </row>
    <row r="44645" spans="55:55" hidden="1" x14ac:dyDescent="0.2">
      <c r="BC44645" s="6"/>
    </row>
    <row r="44646" spans="55:55" hidden="1" x14ac:dyDescent="0.2">
      <c r="BC44646" s="6"/>
    </row>
    <row r="44647" spans="55:55" hidden="1" x14ac:dyDescent="0.2">
      <c r="BC44647" s="6"/>
    </row>
    <row r="44648" spans="55:55" hidden="1" x14ac:dyDescent="0.2">
      <c r="BC44648" s="6"/>
    </row>
    <row r="44649" spans="55:55" hidden="1" x14ac:dyDescent="0.2">
      <c r="BC44649" s="6"/>
    </row>
    <row r="44650" spans="55:55" hidden="1" x14ac:dyDescent="0.2">
      <c r="BC44650" s="6"/>
    </row>
    <row r="44651" spans="55:55" hidden="1" x14ac:dyDescent="0.2">
      <c r="BC44651" s="6"/>
    </row>
    <row r="44652" spans="55:55" hidden="1" x14ac:dyDescent="0.2">
      <c r="BC44652" s="6"/>
    </row>
    <row r="44653" spans="55:55" hidden="1" x14ac:dyDescent="0.2">
      <c r="BC44653" s="6"/>
    </row>
    <row r="44654" spans="55:55" hidden="1" x14ac:dyDescent="0.2">
      <c r="BC44654" s="6"/>
    </row>
    <row r="44655" spans="55:55" hidden="1" x14ac:dyDescent="0.2">
      <c r="BC44655" s="6"/>
    </row>
    <row r="44656" spans="55:55" hidden="1" x14ac:dyDescent="0.2">
      <c r="BC44656" s="6"/>
    </row>
    <row r="44657" spans="55:55" hidden="1" x14ac:dyDescent="0.2">
      <c r="BC44657" s="6"/>
    </row>
    <row r="44658" spans="55:55" hidden="1" x14ac:dyDescent="0.2">
      <c r="BC44658" s="6"/>
    </row>
    <row r="44659" spans="55:55" hidden="1" x14ac:dyDescent="0.2">
      <c r="BC44659" s="6"/>
    </row>
    <row r="44660" spans="55:55" hidden="1" x14ac:dyDescent="0.2">
      <c r="BC44660" s="6"/>
    </row>
    <row r="44661" spans="55:55" hidden="1" x14ac:dyDescent="0.2">
      <c r="BC44661" s="6"/>
    </row>
    <row r="44662" spans="55:55" hidden="1" x14ac:dyDescent="0.2">
      <c r="BC44662" s="6"/>
    </row>
    <row r="44663" spans="55:55" hidden="1" x14ac:dyDescent="0.2">
      <c r="BC44663" s="6"/>
    </row>
    <row r="44664" spans="55:55" hidden="1" x14ac:dyDescent="0.2">
      <c r="BC44664" s="6"/>
    </row>
    <row r="44665" spans="55:55" hidden="1" x14ac:dyDescent="0.2">
      <c r="BC44665" s="6"/>
    </row>
    <row r="44666" spans="55:55" hidden="1" x14ac:dyDescent="0.2">
      <c r="BC44666" s="6"/>
    </row>
    <row r="44667" spans="55:55" hidden="1" x14ac:dyDescent="0.2">
      <c r="BC44667" s="6"/>
    </row>
    <row r="44668" spans="55:55" hidden="1" x14ac:dyDescent="0.2">
      <c r="BC44668" s="6"/>
    </row>
    <row r="44669" spans="55:55" hidden="1" x14ac:dyDescent="0.2">
      <c r="BC44669" s="6"/>
    </row>
    <row r="44670" spans="55:55" hidden="1" x14ac:dyDescent="0.2">
      <c r="BC44670" s="6"/>
    </row>
    <row r="44671" spans="55:55" hidden="1" x14ac:dyDescent="0.2">
      <c r="BC44671" s="6"/>
    </row>
    <row r="44672" spans="55:55" hidden="1" x14ac:dyDescent="0.2">
      <c r="BC44672" s="6"/>
    </row>
    <row r="44673" spans="55:55" hidden="1" x14ac:dyDescent="0.2">
      <c r="BC44673" s="6"/>
    </row>
    <row r="44674" spans="55:55" hidden="1" x14ac:dyDescent="0.2">
      <c r="BC44674" s="6"/>
    </row>
    <row r="44675" spans="55:55" hidden="1" x14ac:dyDescent="0.2">
      <c r="BC44675" s="6"/>
    </row>
    <row r="44676" spans="55:55" hidden="1" x14ac:dyDescent="0.2">
      <c r="BC44676" s="6"/>
    </row>
    <row r="44677" spans="55:55" hidden="1" x14ac:dyDescent="0.2">
      <c r="BC44677" s="6"/>
    </row>
    <row r="44678" spans="55:55" hidden="1" x14ac:dyDescent="0.2">
      <c r="BC44678" s="6"/>
    </row>
    <row r="44679" spans="55:55" hidden="1" x14ac:dyDescent="0.2">
      <c r="BC44679" s="6"/>
    </row>
    <row r="44680" spans="55:55" hidden="1" x14ac:dyDescent="0.2">
      <c r="BC44680" s="6"/>
    </row>
    <row r="44681" spans="55:55" hidden="1" x14ac:dyDescent="0.2">
      <c r="BC44681" s="6"/>
    </row>
    <row r="44682" spans="55:55" hidden="1" x14ac:dyDescent="0.2">
      <c r="BC44682" s="6"/>
    </row>
    <row r="44683" spans="55:55" hidden="1" x14ac:dyDescent="0.2">
      <c r="BC44683" s="6"/>
    </row>
    <row r="44684" spans="55:55" hidden="1" x14ac:dyDescent="0.2">
      <c r="BC44684" s="6"/>
    </row>
    <row r="44685" spans="55:55" hidden="1" x14ac:dyDescent="0.2">
      <c r="BC44685" s="6"/>
    </row>
    <row r="44686" spans="55:55" hidden="1" x14ac:dyDescent="0.2">
      <c r="BC44686" s="6"/>
    </row>
    <row r="44687" spans="55:55" hidden="1" x14ac:dyDescent="0.2">
      <c r="BC44687" s="6"/>
    </row>
    <row r="44688" spans="55:55" hidden="1" x14ac:dyDescent="0.2">
      <c r="BC44688" s="6"/>
    </row>
    <row r="44689" spans="55:55" hidden="1" x14ac:dyDescent="0.2">
      <c r="BC44689" s="6"/>
    </row>
    <row r="44690" spans="55:55" hidden="1" x14ac:dyDescent="0.2">
      <c r="BC44690" s="6"/>
    </row>
    <row r="44691" spans="55:55" hidden="1" x14ac:dyDescent="0.2">
      <c r="BC44691" s="6"/>
    </row>
    <row r="44692" spans="55:55" hidden="1" x14ac:dyDescent="0.2">
      <c r="BC44692" s="6"/>
    </row>
    <row r="44693" spans="55:55" hidden="1" x14ac:dyDescent="0.2">
      <c r="BC44693" s="6"/>
    </row>
    <row r="44694" spans="55:55" hidden="1" x14ac:dyDescent="0.2">
      <c r="BC44694" s="6"/>
    </row>
    <row r="44695" spans="55:55" hidden="1" x14ac:dyDescent="0.2">
      <c r="BC44695" s="6"/>
    </row>
    <row r="44696" spans="55:55" hidden="1" x14ac:dyDescent="0.2">
      <c r="BC44696" s="6"/>
    </row>
    <row r="44697" spans="55:55" hidden="1" x14ac:dyDescent="0.2">
      <c r="BC44697" s="6"/>
    </row>
    <row r="44698" spans="55:55" hidden="1" x14ac:dyDescent="0.2">
      <c r="BC44698" s="6"/>
    </row>
    <row r="44699" spans="55:55" hidden="1" x14ac:dyDescent="0.2">
      <c r="BC44699" s="6"/>
    </row>
    <row r="44700" spans="55:55" hidden="1" x14ac:dyDescent="0.2">
      <c r="BC44700" s="6"/>
    </row>
    <row r="44701" spans="55:55" hidden="1" x14ac:dyDescent="0.2">
      <c r="BC44701" s="6"/>
    </row>
    <row r="44702" spans="55:55" hidden="1" x14ac:dyDescent="0.2">
      <c r="BC44702" s="6"/>
    </row>
    <row r="44703" spans="55:55" hidden="1" x14ac:dyDescent="0.2">
      <c r="BC44703" s="6"/>
    </row>
    <row r="44704" spans="55:55" hidden="1" x14ac:dyDescent="0.2">
      <c r="BC44704" s="6"/>
    </row>
    <row r="44705" spans="55:55" hidden="1" x14ac:dyDescent="0.2">
      <c r="BC44705" s="6"/>
    </row>
    <row r="44706" spans="55:55" hidden="1" x14ac:dyDescent="0.2">
      <c r="BC44706" s="6"/>
    </row>
    <row r="44707" spans="55:55" hidden="1" x14ac:dyDescent="0.2">
      <c r="BC44707" s="6"/>
    </row>
    <row r="44708" spans="55:55" hidden="1" x14ac:dyDescent="0.2">
      <c r="BC44708" s="6"/>
    </row>
    <row r="44709" spans="55:55" hidden="1" x14ac:dyDescent="0.2">
      <c r="BC44709" s="6"/>
    </row>
    <row r="44710" spans="55:55" hidden="1" x14ac:dyDescent="0.2">
      <c r="BC44710" s="6"/>
    </row>
    <row r="44711" spans="55:55" hidden="1" x14ac:dyDescent="0.2">
      <c r="BC44711" s="6"/>
    </row>
    <row r="44712" spans="55:55" hidden="1" x14ac:dyDescent="0.2">
      <c r="BC44712" s="6"/>
    </row>
    <row r="44713" spans="55:55" hidden="1" x14ac:dyDescent="0.2">
      <c r="BC44713" s="6"/>
    </row>
    <row r="44714" spans="55:55" hidden="1" x14ac:dyDescent="0.2">
      <c r="BC44714" s="6"/>
    </row>
    <row r="44715" spans="55:55" hidden="1" x14ac:dyDescent="0.2">
      <c r="BC44715" s="6"/>
    </row>
    <row r="44716" spans="55:55" hidden="1" x14ac:dyDescent="0.2">
      <c r="BC44716" s="6"/>
    </row>
    <row r="44717" spans="55:55" hidden="1" x14ac:dyDescent="0.2">
      <c r="BC44717" s="6"/>
    </row>
    <row r="44718" spans="55:55" hidden="1" x14ac:dyDescent="0.2">
      <c r="BC44718" s="6"/>
    </row>
    <row r="44719" spans="55:55" hidden="1" x14ac:dyDescent="0.2">
      <c r="BC44719" s="6"/>
    </row>
    <row r="44720" spans="55:55" hidden="1" x14ac:dyDescent="0.2">
      <c r="BC44720" s="6"/>
    </row>
    <row r="44721" spans="55:55" hidden="1" x14ac:dyDescent="0.2">
      <c r="BC44721" s="6"/>
    </row>
    <row r="44722" spans="55:55" hidden="1" x14ac:dyDescent="0.2">
      <c r="BC44722" s="6"/>
    </row>
    <row r="44723" spans="55:55" hidden="1" x14ac:dyDescent="0.2">
      <c r="BC44723" s="6"/>
    </row>
    <row r="44724" spans="55:55" hidden="1" x14ac:dyDescent="0.2">
      <c r="BC44724" s="6"/>
    </row>
    <row r="44725" spans="55:55" hidden="1" x14ac:dyDescent="0.2">
      <c r="BC44725" s="6"/>
    </row>
    <row r="44726" spans="55:55" hidden="1" x14ac:dyDescent="0.2">
      <c r="BC44726" s="6"/>
    </row>
    <row r="44727" spans="55:55" hidden="1" x14ac:dyDescent="0.2">
      <c r="BC44727" s="6"/>
    </row>
    <row r="44728" spans="55:55" hidden="1" x14ac:dyDescent="0.2">
      <c r="BC44728" s="6"/>
    </row>
    <row r="44729" spans="55:55" hidden="1" x14ac:dyDescent="0.2">
      <c r="BC44729" s="6"/>
    </row>
    <row r="44730" spans="55:55" hidden="1" x14ac:dyDescent="0.2">
      <c r="BC44730" s="6"/>
    </row>
    <row r="44731" spans="55:55" hidden="1" x14ac:dyDescent="0.2">
      <c r="BC44731" s="6"/>
    </row>
    <row r="44732" spans="55:55" hidden="1" x14ac:dyDescent="0.2">
      <c r="BC44732" s="6"/>
    </row>
    <row r="44733" spans="55:55" hidden="1" x14ac:dyDescent="0.2">
      <c r="BC44733" s="6"/>
    </row>
    <row r="44734" spans="55:55" hidden="1" x14ac:dyDescent="0.2">
      <c r="BC44734" s="6"/>
    </row>
    <row r="44735" spans="55:55" hidden="1" x14ac:dyDescent="0.2">
      <c r="BC44735" s="6"/>
    </row>
    <row r="44736" spans="55:55" hidden="1" x14ac:dyDescent="0.2">
      <c r="BC44736" s="6"/>
    </row>
    <row r="44737" spans="55:55" hidden="1" x14ac:dyDescent="0.2">
      <c r="BC44737" s="6"/>
    </row>
    <row r="44738" spans="55:55" hidden="1" x14ac:dyDescent="0.2">
      <c r="BC44738" s="6"/>
    </row>
    <row r="44739" spans="55:55" hidden="1" x14ac:dyDescent="0.2">
      <c r="BC44739" s="6"/>
    </row>
    <row r="44740" spans="55:55" hidden="1" x14ac:dyDescent="0.2">
      <c r="BC44740" s="6"/>
    </row>
    <row r="44741" spans="55:55" hidden="1" x14ac:dyDescent="0.2">
      <c r="BC44741" s="6"/>
    </row>
    <row r="44742" spans="55:55" hidden="1" x14ac:dyDescent="0.2">
      <c r="BC44742" s="6"/>
    </row>
    <row r="44743" spans="55:55" hidden="1" x14ac:dyDescent="0.2">
      <c r="BC44743" s="6"/>
    </row>
    <row r="44744" spans="55:55" hidden="1" x14ac:dyDescent="0.2">
      <c r="BC44744" s="6"/>
    </row>
    <row r="44745" spans="55:55" hidden="1" x14ac:dyDescent="0.2">
      <c r="BC44745" s="6"/>
    </row>
    <row r="44746" spans="55:55" hidden="1" x14ac:dyDescent="0.2">
      <c r="BC44746" s="6"/>
    </row>
    <row r="44747" spans="55:55" hidden="1" x14ac:dyDescent="0.2">
      <c r="BC44747" s="6"/>
    </row>
    <row r="44748" spans="55:55" hidden="1" x14ac:dyDescent="0.2">
      <c r="BC44748" s="6"/>
    </row>
    <row r="44749" spans="55:55" hidden="1" x14ac:dyDescent="0.2">
      <c r="BC44749" s="6"/>
    </row>
    <row r="44750" spans="55:55" hidden="1" x14ac:dyDescent="0.2">
      <c r="BC44750" s="6"/>
    </row>
    <row r="44751" spans="55:55" hidden="1" x14ac:dyDescent="0.2">
      <c r="BC44751" s="6"/>
    </row>
    <row r="44752" spans="55:55" hidden="1" x14ac:dyDescent="0.2">
      <c r="BC44752" s="6"/>
    </row>
    <row r="44753" spans="55:55" hidden="1" x14ac:dyDescent="0.2">
      <c r="BC44753" s="6"/>
    </row>
    <row r="44754" spans="55:55" hidden="1" x14ac:dyDescent="0.2">
      <c r="BC44754" s="6"/>
    </row>
    <row r="44755" spans="55:55" hidden="1" x14ac:dyDescent="0.2">
      <c r="BC44755" s="6"/>
    </row>
    <row r="44756" spans="55:55" hidden="1" x14ac:dyDescent="0.2">
      <c r="BC44756" s="6"/>
    </row>
    <row r="44757" spans="55:55" hidden="1" x14ac:dyDescent="0.2">
      <c r="BC44757" s="6"/>
    </row>
    <row r="44758" spans="55:55" hidden="1" x14ac:dyDescent="0.2">
      <c r="BC44758" s="6"/>
    </row>
    <row r="44759" spans="55:55" hidden="1" x14ac:dyDescent="0.2">
      <c r="BC44759" s="6"/>
    </row>
    <row r="44760" spans="55:55" hidden="1" x14ac:dyDescent="0.2">
      <c r="BC44760" s="6"/>
    </row>
    <row r="44761" spans="55:55" hidden="1" x14ac:dyDescent="0.2">
      <c r="BC44761" s="6"/>
    </row>
    <row r="44762" spans="55:55" hidden="1" x14ac:dyDescent="0.2">
      <c r="BC44762" s="6"/>
    </row>
    <row r="44763" spans="55:55" hidden="1" x14ac:dyDescent="0.2">
      <c r="BC44763" s="6"/>
    </row>
    <row r="44764" spans="55:55" hidden="1" x14ac:dyDescent="0.2">
      <c r="BC44764" s="6"/>
    </row>
    <row r="44765" spans="55:55" hidden="1" x14ac:dyDescent="0.2">
      <c r="BC44765" s="6"/>
    </row>
    <row r="44766" spans="55:55" hidden="1" x14ac:dyDescent="0.2">
      <c r="BC44766" s="6"/>
    </row>
    <row r="44767" spans="55:55" hidden="1" x14ac:dyDescent="0.2">
      <c r="BC44767" s="6"/>
    </row>
    <row r="44768" spans="55:55" hidden="1" x14ac:dyDescent="0.2">
      <c r="BC44768" s="6"/>
    </row>
    <row r="44769" spans="55:55" hidden="1" x14ac:dyDescent="0.2">
      <c r="BC44769" s="6"/>
    </row>
    <row r="44770" spans="55:55" hidden="1" x14ac:dyDescent="0.2">
      <c r="BC44770" s="6"/>
    </row>
    <row r="44771" spans="55:55" hidden="1" x14ac:dyDescent="0.2">
      <c r="BC44771" s="6"/>
    </row>
    <row r="44772" spans="55:55" hidden="1" x14ac:dyDescent="0.2">
      <c r="BC44772" s="6"/>
    </row>
    <row r="44773" spans="55:55" hidden="1" x14ac:dyDescent="0.2">
      <c r="BC44773" s="6"/>
    </row>
    <row r="44774" spans="55:55" hidden="1" x14ac:dyDescent="0.2">
      <c r="BC44774" s="6"/>
    </row>
    <row r="44775" spans="55:55" hidden="1" x14ac:dyDescent="0.2">
      <c r="BC44775" s="6"/>
    </row>
    <row r="44776" spans="55:55" hidden="1" x14ac:dyDescent="0.2">
      <c r="BC44776" s="6"/>
    </row>
    <row r="44777" spans="55:55" hidden="1" x14ac:dyDescent="0.2">
      <c r="BC44777" s="6"/>
    </row>
    <row r="44778" spans="55:55" hidden="1" x14ac:dyDescent="0.2">
      <c r="BC44778" s="6"/>
    </row>
    <row r="44779" spans="55:55" hidden="1" x14ac:dyDescent="0.2">
      <c r="BC44779" s="6"/>
    </row>
    <row r="44780" spans="55:55" hidden="1" x14ac:dyDescent="0.2">
      <c r="BC44780" s="6"/>
    </row>
    <row r="44781" spans="55:55" hidden="1" x14ac:dyDescent="0.2">
      <c r="BC44781" s="6"/>
    </row>
    <row r="44782" spans="55:55" hidden="1" x14ac:dyDescent="0.2">
      <c r="BC44782" s="6"/>
    </row>
    <row r="44783" spans="55:55" hidden="1" x14ac:dyDescent="0.2">
      <c r="BC44783" s="6"/>
    </row>
    <row r="44784" spans="55:55" hidden="1" x14ac:dyDescent="0.2">
      <c r="BC44784" s="6"/>
    </row>
    <row r="44785" spans="55:55" hidden="1" x14ac:dyDescent="0.2">
      <c r="BC44785" s="6"/>
    </row>
    <row r="44786" spans="55:55" hidden="1" x14ac:dyDescent="0.2">
      <c r="BC44786" s="6"/>
    </row>
    <row r="44787" spans="55:55" hidden="1" x14ac:dyDescent="0.2">
      <c r="BC44787" s="6"/>
    </row>
    <row r="44788" spans="55:55" hidden="1" x14ac:dyDescent="0.2">
      <c r="BC44788" s="6"/>
    </row>
    <row r="44789" spans="55:55" hidden="1" x14ac:dyDescent="0.2">
      <c r="BC44789" s="6"/>
    </row>
    <row r="44790" spans="55:55" hidden="1" x14ac:dyDescent="0.2">
      <c r="BC44790" s="6"/>
    </row>
    <row r="44791" spans="55:55" hidden="1" x14ac:dyDescent="0.2">
      <c r="BC44791" s="6"/>
    </row>
    <row r="44792" spans="55:55" hidden="1" x14ac:dyDescent="0.2">
      <c r="BC44792" s="6"/>
    </row>
    <row r="44793" spans="55:55" hidden="1" x14ac:dyDescent="0.2">
      <c r="BC44793" s="6"/>
    </row>
    <row r="44794" spans="55:55" hidden="1" x14ac:dyDescent="0.2">
      <c r="BC44794" s="6"/>
    </row>
    <row r="44795" spans="55:55" hidden="1" x14ac:dyDescent="0.2">
      <c r="BC44795" s="6"/>
    </row>
    <row r="44796" spans="55:55" hidden="1" x14ac:dyDescent="0.2">
      <c r="BC44796" s="6"/>
    </row>
    <row r="44797" spans="55:55" hidden="1" x14ac:dyDescent="0.2">
      <c r="BC44797" s="6"/>
    </row>
    <row r="44798" spans="55:55" hidden="1" x14ac:dyDescent="0.2">
      <c r="BC44798" s="6"/>
    </row>
    <row r="44799" spans="55:55" hidden="1" x14ac:dyDescent="0.2">
      <c r="BC44799" s="6"/>
    </row>
    <row r="44800" spans="55:55" hidden="1" x14ac:dyDescent="0.2">
      <c r="BC44800" s="6"/>
    </row>
    <row r="44801" spans="55:55" hidden="1" x14ac:dyDescent="0.2">
      <c r="BC44801" s="6"/>
    </row>
    <row r="44802" spans="55:55" hidden="1" x14ac:dyDescent="0.2">
      <c r="BC44802" s="6"/>
    </row>
    <row r="44803" spans="55:55" hidden="1" x14ac:dyDescent="0.2">
      <c r="BC44803" s="6"/>
    </row>
    <row r="44804" spans="55:55" hidden="1" x14ac:dyDescent="0.2">
      <c r="BC44804" s="6"/>
    </row>
    <row r="44805" spans="55:55" hidden="1" x14ac:dyDescent="0.2">
      <c r="BC44805" s="6"/>
    </row>
    <row r="44806" spans="55:55" hidden="1" x14ac:dyDescent="0.2">
      <c r="BC44806" s="6"/>
    </row>
    <row r="44807" spans="55:55" hidden="1" x14ac:dyDescent="0.2">
      <c r="BC44807" s="6"/>
    </row>
    <row r="44808" spans="55:55" hidden="1" x14ac:dyDescent="0.2">
      <c r="BC44808" s="6"/>
    </row>
    <row r="44809" spans="55:55" hidden="1" x14ac:dyDescent="0.2">
      <c r="BC44809" s="6"/>
    </row>
    <row r="44810" spans="55:55" hidden="1" x14ac:dyDescent="0.2">
      <c r="BC44810" s="6"/>
    </row>
    <row r="44811" spans="55:55" hidden="1" x14ac:dyDescent="0.2">
      <c r="BC44811" s="6"/>
    </row>
    <row r="44812" spans="55:55" hidden="1" x14ac:dyDescent="0.2">
      <c r="BC44812" s="6"/>
    </row>
    <row r="44813" spans="55:55" hidden="1" x14ac:dyDescent="0.2">
      <c r="BC44813" s="6"/>
    </row>
    <row r="44814" spans="55:55" hidden="1" x14ac:dyDescent="0.2">
      <c r="BC44814" s="6"/>
    </row>
    <row r="44815" spans="55:55" hidden="1" x14ac:dyDescent="0.2">
      <c r="BC44815" s="6"/>
    </row>
    <row r="44816" spans="55:55" hidden="1" x14ac:dyDescent="0.2">
      <c r="BC44816" s="6"/>
    </row>
    <row r="44817" spans="55:55" hidden="1" x14ac:dyDescent="0.2">
      <c r="BC44817" s="6"/>
    </row>
    <row r="44818" spans="55:55" hidden="1" x14ac:dyDescent="0.2">
      <c r="BC44818" s="6"/>
    </row>
    <row r="44819" spans="55:55" hidden="1" x14ac:dyDescent="0.2">
      <c r="BC44819" s="6"/>
    </row>
    <row r="44820" spans="55:55" hidden="1" x14ac:dyDescent="0.2">
      <c r="BC44820" s="6"/>
    </row>
    <row r="44821" spans="55:55" hidden="1" x14ac:dyDescent="0.2">
      <c r="BC44821" s="6"/>
    </row>
    <row r="44822" spans="55:55" hidden="1" x14ac:dyDescent="0.2">
      <c r="BC44822" s="6"/>
    </row>
    <row r="44823" spans="55:55" hidden="1" x14ac:dyDescent="0.2">
      <c r="BC44823" s="6"/>
    </row>
    <row r="44824" spans="55:55" hidden="1" x14ac:dyDescent="0.2">
      <c r="BC44824" s="6"/>
    </row>
    <row r="44825" spans="55:55" hidden="1" x14ac:dyDescent="0.2">
      <c r="BC44825" s="6"/>
    </row>
    <row r="44826" spans="55:55" hidden="1" x14ac:dyDescent="0.2">
      <c r="BC44826" s="6"/>
    </row>
    <row r="44827" spans="55:55" hidden="1" x14ac:dyDescent="0.2">
      <c r="BC44827" s="6"/>
    </row>
    <row r="44828" spans="55:55" hidden="1" x14ac:dyDescent="0.2">
      <c r="BC44828" s="6"/>
    </row>
    <row r="44829" spans="55:55" hidden="1" x14ac:dyDescent="0.2">
      <c r="BC44829" s="6"/>
    </row>
    <row r="44830" spans="55:55" hidden="1" x14ac:dyDescent="0.2">
      <c r="BC44830" s="6"/>
    </row>
    <row r="44831" spans="55:55" hidden="1" x14ac:dyDescent="0.2">
      <c r="BC44831" s="6"/>
    </row>
    <row r="44832" spans="55:55" hidden="1" x14ac:dyDescent="0.2">
      <c r="BC44832" s="6"/>
    </row>
    <row r="44833" spans="55:55" hidden="1" x14ac:dyDescent="0.2">
      <c r="BC44833" s="6"/>
    </row>
    <row r="44834" spans="55:55" hidden="1" x14ac:dyDescent="0.2">
      <c r="BC44834" s="6"/>
    </row>
    <row r="44835" spans="55:55" hidden="1" x14ac:dyDescent="0.2">
      <c r="BC44835" s="6"/>
    </row>
    <row r="44836" spans="55:55" hidden="1" x14ac:dyDescent="0.2">
      <c r="BC44836" s="6"/>
    </row>
    <row r="44837" spans="55:55" hidden="1" x14ac:dyDescent="0.2">
      <c r="BC44837" s="6"/>
    </row>
    <row r="44838" spans="55:55" hidden="1" x14ac:dyDescent="0.2">
      <c r="BC44838" s="6"/>
    </row>
    <row r="44839" spans="55:55" hidden="1" x14ac:dyDescent="0.2">
      <c r="BC44839" s="6"/>
    </row>
    <row r="44840" spans="55:55" hidden="1" x14ac:dyDescent="0.2">
      <c r="BC44840" s="6"/>
    </row>
    <row r="44841" spans="55:55" hidden="1" x14ac:dyDescent="0.2">
      <c r="BC44841" s="6"/>
    </row>
    <row r="44842" spans="55:55" hidden="1" x14ac:dyDescent="0.2">
      <c r="BC44842" s="6"/>
    </row>
    <row r="44843" spans="55:55" hidden="1" x14ac:dyDescent="0.2">
      <c r="BC44843" s="6"/>
    </row>
    <row r="44844" spans="55:55" hidden="1" x14ac:dyDescent="0.2">
      <c r="BC44844" s="6"/>
    </row>
    <row r="44845" spans="55:55" hidden="1" x14ac:dyDescent="0.2">
      <c r="BC44845" s="6"/>
    </row>
    <row r="44846" spans="55:55" hidden="1" x14ac:dyDescent="0.2">
      <c r="BC44846" s="6"/>
    </row>
    <row r="44847" spans="55:55" hidden="1" x14ac:dyDescent="0.2">
      <c r="BC44847" s="6"/>
    </row>
    <row r="44848" spans="55:55" hidden="1" x14ac:dyDescent="0.2">
      <c r="BC44848" s="6"/>
    </row>
    <row r="44849" spans="55:55" hidden="1" x14ac:dyDescent="0.2">
      <c r="BC44849" s="6"/>
    </row>
    <row r="44850" spans="55:55" hidden="1" x14ac:dyDescent="0.2">
      <c r="BC44850" s="6"/>
    </row>
    <row r="44851" spans="55:55" hidden="1" x14ac:dyDescent="0.2">
      <c r="BC44851" s="6"/>
    </row>
    <row r="44852" spans="55:55" hidden="1" x14ac:dyDescent="0.2">
      <c r="BC44852" s="6"/>
    </row>
    <row r="44853" spans="55:55" hidden="1" x14ac:dyDescent="0.2">
      <c r="BC44853" s="6"/>
    </row>
    <row r="44854" spans="55:55" hidden="1" x14ac:dyDescent="0.2">
      <c r="BC44854" s="6"/>
    </row>
    <row r="44855" spans="55:55" hidden="1" x14ac:dyDescent="0.2">
      <c r="BC44855" s="6"/>
    </row>
    <row r="44856" spans="55:55" hidden="1" x14ac:dyDescent="0.2">
      <c r="BC44856" s="6"/>
    </row>
    <row r="44857" spans="55:55" hidden="1" x14ac:dyDescent="0.2">
      <c r="BC44857" s="6"/>
    </row>
    <row r="44858" spans="55:55" hidden="1" x14ac:dyDescent="0.2">
      <c r="BC44858" s="6"/>
    </row>
    <row r="44859" spans="55:55" hidden="1" x14ac:dyDescent="0.2">
      <c r="BC44859" s="6"/>
    </row>
    <row r="44860" spans="55:55" hidden="1" x14ac:dyDescent="0.2">
      <c r="BC44860" s="6"/>
    </row>
    <row r="44861" spans="55:55" hidden="1" x14ac:dyDescent="0.2">
      <c r="BC44861" s="6"/>
    </row>
    <row r="44862" spans="55:55" hidden="1" x14ac:dyDescent="0.2">
      <c r="BC44862" s="6"/>
    </row>
    <row r="44863" spans="55:55" hidden="1" x14ac:dyDescent="0.2">
      <c r="BC44863" s="6"/>
    </row>
    <row r="44864" spans="55:55" hidden="1" x14ac:dyDescent="0.2">
      <c r="BC44864" s="6"/>
    </row>
    <row r="44865" spans="55:55" hidden="1" x14ac:dyDescent="0.2">
      <c r="BC44865" s="6"/>
    </row>
    <row r="44866" spans="55:55" hidden="1" x14ac:dyDescent="0.2">
      <c r="BC44866" s="6"/>
    </row>
    <row r="44867" spans="55:55" hidden="1" x14ac:dyDescent="0.2">
      <c r="BC44867" s="6"/>
    </row>
    <row r="44868" spans="55:55" hidden="1" x14ac:dyDescent="0.2">
      <c r="BC44868" s="6"/>
    </row>
    <row r="44869" spans="55:55" hidden="1" x14ac:dyDescent="0.2">
      <c r="BC44869" s="6"/>
    </row>
    <row r="44870" spans="55:55" hidden="1" x14ac:dyDescent="0.2">
      <c r="BC44870" s="6"/>
    </row>
    <row r="44871" spans="55:55" hidden="1" x14ac:dyDescent="0.2">
      <c r="BC44871" s="6"/>
    </row>
    <row r="44872" spans="55:55" hidden="1" x14ac:dyDescent="0.2">
      <c r="BC44872" s="6"/>
    </row>
    <row r="44873" spans="55:55" hidden="1" x14ac:dyDescent="0.2">
      <c r="BC44873" s="6"/>
    </row>
    <row r="44874" spans="55:55" hidden="1" x14ac:dyDescent="0.2">
      <c r="BC44874" s="6"/>
    </row>
    <row r="44875" spans="55:55" hidden="1" x14ac:dyDescent="0.2">
      <c r="BC44875" s="6"/>
    </row>
    <row r="44876" spans="55:55" hidden="1" x14ac:dyDescent="0.2">
      <c r="BC44876" s="6"/>
    </row>
    <row r="44877" spans="55:55" hidden="1" x14ac:dyDescent="0.2">
      <c r="BC44877" s="6"/>
    </row>
    <row r="44878" spans="55:55" hidden="1" x14ac:dyDescent="0.2">
      <c r="BC44878" s="6"/>
    </row>
    <row r="44879" spans="55:55" hidden="1" x14ac:dyDescent="0.2">
      <c r="BC44879" s="6"/>
    </row>
    <row r="44880" spans="55:55" hidden="1" x14ac:dyDescent="0.2">
      <c r="BC44880" s="6"/>
    </row>
    <row r="44881" spans="55:55" hidden="1" x14ac:dyDescent="0.2">
      <c r="BC44881" s="6"/>
    </row>
    <row r="44882" spans="55:55" hidden="1" x14ac:dyDescent="0.2">
      <c r="BC44882" s="6"/>
    </row>
    <row r="44883" spans="55:55" hidden="1" x14ac:dyDescent="0.2">
      <c r="BC44883" s="6"/>
    </row>
    <row r="44884" spans="55:55" hidden="1" x14ac:dyDescent="0.2">
      <c r="BC44884" s="6"/>
    </row>
    <row r="44885" spans="55:55" hidden="1" x14ac:dyDescent="0.2">
      <c r="BC44885" s="6"/>
    </row>
    <row r="44886" spans="55:55" hidden="1" x14ac:dyDescent="0.2">
      <c r="BC44886" s="6"/>
    </row>
    <row r="44887" spans="55:55" hidden="1" x14ac:dyDescent="0.2">
      <c r="BC44887" s="6"/>
    </row>
    <row r="44888" spans="55:55" hidden="1" x14ac:dyDescent="0.2">
      <c r="BC44888" s="6"/>
    </row>
    <row r="44889" spans="55:55" hidden="1" x14ac:dyDescent="0.2">
      <c r="BC44889" s="6"/>
    </row>
    <row r="44890" spans="55:55" hidden="1" x14ac:dyDescent="0.2">
      <c r="BC44890" s="6"/>
    </row>
    <row r="44891" spans="55:55" hidden="1" x14ac:dyDescent="0.2">
      <c r="BC44891" s="6"/>
    </row>
    <row r="44892" spans="55:55" hidden="1" x14ac:dyDescent="0.2">
      <c r="BC44892" s="6"/>
    </row>
    <row r="44893" spans="55:55" hidden="1" x14ac:dyDescent="0.2">
      <c r="BC44893" s="6"/>
    </row>
    <row r="44894" spans="55:55" hidden="1" x14ac:dyDescent="0.2">
      <c r="BC44894" s="6"/>
    </row>
    <row r="44895" spans="55:55" hidden="1" x14ac:dyDescent="0.2">
      <c r="BC44895" s="6"/>
    </row>
    <row r="44896" spans="55:55" hidden="1" x14ac:dyDescent="0.2">
      <c r="BC44896" s="6"/>
    </row>
    <row r="44897" spans="55:55" hidden="1" x14ac:dyDescent="0.2">
      <c r="BC44897" s="6"/>
    </row>
    <row r="44898" spans="55:55" hidden="1" x14ac:dyDescent="0.2">
      <c r="BC44898" s="6"/>
    </row>
    <row r="44899" spans="55:55" hidden="1" x14ac:dyDescent="0.2">
      <c r="BC44899" s="6"/>
    </row>
    <row r="44900" spans="55:55" hidden="1" x14ac:dyDescent="0.2">
      <c r="BC44900" s="6"/>
    </row>
    <row r="44901" spans="55:55" hidden="1" x14ac:dyDescent="0.2">
      <c r="BC44901" s="6"/>
    </row>
    <row r="44902" spans="55:55" hidden="1" x14ac:dyDescent="0.2">
      <c r="BC44902" s="6"/>
    </row>
    <row r="44903" spans="55:55" hidden="1" x14ac:dyDescent="0.2">
      <c r="BC44903" s="6"/>
    </row>
    <row r="44904" spans="55:55" hidden="1" x14ac:dyDescent="0.2">
      <c r="BC44904" s="6"/>
    </row>
    <row r="44905" spans="55:55" hidden="1" x14ac:dyDescent="0.2">
      <c r="BC44905" s="6"/>
    </row>
    <row r="44906" spans="55:55" hidden="1" x14ac:dyDescent="0.2">
      <c r="BC44906" s="6"/>
    </row>
    <row r="44907" spans="55:55" hidden="1" x14ac:dyDescent="0.2">
      <c r="BC44907" s="6"/>
    </row>
    <row r="44908" spans="55:55" hidden="1" x14ac:dyDescent="0.2">
      <c r="BC44908" s="6"/>
    </row>
    <row r="44909" spans="55:55" hidden="1" x14ac:dyDescent="0.2">
      <c r="BC44909" s="6"/>
    </row>
    <row r="44910" spans="55:55" hidden="1" x14ac:dyDescent="0.2">
      <c r="BC44910" s="6"/>
    </row>
    <row r="44911" spans="55:55" hidden="1" x14ac:dyDescent="0.2">
      <c r="BC44911" s="6"/>
    </row>
    <row r="44912" spans="55:55" hidden="1" x14ac:dyDescent="0.2">
      <c r="BC44912" s="6"/>
    </row>
    <row r="44913" spans="55:55" hidden="1" x14ac:dyDescent="0.2">
      <c r="BC44913" s="6"/>
    </row>
    <row r="44914" spans="55:55" hidden="1" x14ac:dyDescent="0.2">
      <c r="BC44914" s="6"/>
    </row>
    <row r="44915" spans="55:55" hidden="1" x14ac:dyDescent="0.2">
      <c r="BC44915" s="6"/>
    </row>
    <row r="44916" spans="55:55" hidden="1" x14ac:dyDescent="0.2">
      <c r="BC44916" s="6"/>
    </row>
    <row r="44917" spans="55:55" hidden="1" x14ac:dyDescent="0.2">
      <c r="BC44917" s="6"/>
    </row>
    <row r="44918" spans="55:55" hidden="1" x14ac:dyDescent="0.2">
      <c r="BC44918" s="6"/>
    </row>
    <row r="44919" spans="55:55" hidden="1" x14ac:dyDescent="0.2">
      <c r="BC44919" s="6"/>
    </row>
    <row r="44920" spans="55:55" hidden="1" x14ac:dyDescent="0.2">
      <c r="BC44920" s="6"/>
    </row>
    <row r="44921" spans="55:55" hidden="1" x14ac:dyDescent="0.2">
      <c r="BC44921" s="6"/>
    </row>
    <row r="44922" spans="55:55" hidden="1" x14ac:dyDescent="0.2">
      <c r="BC44922" s="6"/>
    </row>
    <row r="44923" spans="55:55" hidden="1" x14ac:dyDescent="0.2">
      <c r="BC44923" s="6"/>
    </row>
    <row r="44924" spans="55:55" hidden="1" x14ac:dyDescent="0.2">
      <c r="BC44924" s="6"/>
    </row>
    <row r="44925" spans="55:55" hidden="1" x14ac:dyDescent="0.2">
      <c r="BC44925" s="6"/>
    </row>
    <row r="44926" spans="55:55" hidden="1" x14ac:dyDescent="0.2">
      <c r="BC44926" s="6"/>
    </row>
    <row r="44927" spans="55:55" hidden="1" x14ac:dyDescent="0.2">
      <c r="BC44927" s="6"/>
    </row>
    <row r="44928" spans="55:55" hidden="1" x14ac:dyDescent="0.2">
      <c r="BC44928" s="6"/>
    </row>
    <row r="44929" spans="55:55" hidden="1" x14ac:dyDescent="0.2">
      <c r="BC44929" s="6"/>
    </row>
    <row r="44930" spans="55:55" hidden="1" x14ac:dyDescent="0.2">
      <c r="BC44930" s="6"/>
    </row>
    <row r="44931" spans="55:55" hidden="1" x14ac:dyDescent="0.2">
      <c r="BC44931" s="6"/>
    </row>
    <row r="44932" spans="55:55" hidden="1" x14ac:dyDescent="0.2">
      <c r="BC44932" s="6"/>
    </row>
    <row r="44933" spans="55:55" hidden="1" x14ac:dyDescent="0.2">
      <c r="BC44933" s="6"/>
    </row>
    <row r="44934" spans="55:55" hidden="1" x14ac:dyDescent="0.2">
      <c r="BC44934" s="6"/>
    </row>
    <row r="44935" spans="55:55" hidden="1" x14ac:dyDescent="0.2">
      <c r="BC44935" s="6"/>
    </row>
    <row r="44936" spans="55:55" hidden="1" x14ac:dyDescent="0.2">
      <c r="BC44936" s="6"/>
    </row>
    <row r="44937" spans="55:55" hidden="1" x14ac:dyDescent="0.2">
      <c r="BC44937" s="6"/>
    </row>
    <row r="44938" spans="55:55" hidden="1" x14ac:dyDescent="0.2">
      <c r="BC44938" s="6"/>
    </row>
    <row r="44939" spans="55:55" hidden="1" x14ac:dyDescent="0.2">
      <c r="BC44939" s="6"/>
    </row>
    <row r="44940" spans="55:55" hidden="1" x14ac:dyDescent="0.2">
      <c r="BC44940" s="6"/>
    </row>
    <row r="44941" spans="55:55" hidden="1" x14ac:dyDescent="0.2">
      <c r="BC44941" s="6"/>
    </row>
    <row r="44942" spans="55:55" hidden="1" x14ac:dyDescent="0.2">
      <c r="BC44942" s="6"/>
    </row>
    <row r="44943" spans="55:55" hidden="1" x14ac:dyDescent="0.2">
      <c r="BC44943" s="6"/>
    </row>
    <row r="44944" spans="55:55" hidden="1" x14ac:dyDescent="0.2">
      <c r="BC44944" s="6"/>
    </row>
    <row r="44945" spans="55:55" hidden="1" x14ac:dyDescent="0.2">
      <c r="BC44945" s="6"/>
    </row>
    <row r="44946" spans="55:55" hidden="1" x14ac:dyDescent="0.2">
      <c r="BC44946" s="6"/>
    </row>
    <row r="44947" spans="55:55" hidden="1" x14ac:dyDescent="0.2">
      <c r="BC44947" s="6"/>
    </row>
    <row r="44948" spans="55:55" hidden="1" x14ac:dyDescent="0.2">
      <c r="BC44948" s="6"/>
    </row>
    <row r="44949" spans="55:55" hidden="1" x14ac:dyDescent="0.2">
      <c r="BC44949" s="6"/>
    </row>
    <row r="44950" spans="55:55" hidden="1" x14ac:dyDescent="0.2">
      <c r="BC44950" s="6"/>
    </row>
    <row r="44951" spans="55:55" hidden="1" x14ac:dyDescent="0.2">
      <c r="BC44951" s="6"/>
    </row>
    <row r="44952" spans="55:55" hidden="1" x14ac:dyDescent="0.2">
      <c r="BC44952" s="6"/>
    </row>
    <row r="44953" spans="55:55" hidden="1" x14ac:dyDescent="0.2">
      <c r="BC44953" s="6"/>
    </row>
    <row r="44954" spans="55:55" hidden="1" x14ac:dyDescent="0.2">
      <c r="BC44954" s="6"/>
    </row>
    <row r="44955" spans="55:55" hidden="1" x14ac:dyDescent="0.2">
      <c r="BC44955" s="6"/>
    </row>
    <row r="44956" spans="55:55" hidden="1" x14ac:dyDescent="0.2">
      <c r="BC44956" s="6"/>
    </row>
    <row r="44957" spans="55:55" hidden="1" x14ac:dyDescent="0.2">
      <c r="BC44957" s="6"/>
    </row>
    <row r="44958" spans="55:55" hidden="1" x14ac:dyDescent="0.2">
      <c r="BC44958" s="6"/>
    </row>
    <row r="44959" spans="55:55" hidden="1" x14ac:dyDescent="0.2">
      <c r="BC44959" s="6"/>
    </row>
    <row r="44960" spans="55:55" hidden="1" x14ac:dyDescent="0.2">
      <c r="BC44960" s="6"/>
    </row>
    <row r="44961" spans="55:55" hidden="1" x14ac:dyDescent="0.2">
      <c r="BC44961" s="6"/>
    </row>
    <row r="44962" spans="55:55" hidden="1" x14ac:dyDescent="0.2">
      <c r="BC44962" s="6"/>
    </row>
    <row r="44963" spans="55:55" hidden="1" x14ac:dyDescent="0.2">
      <c r="BC44963" s="6"/>
    </row>
    <row r="44964" spans="55:55" hidden="1" x14ac:dyDescent="0.2">
      <c r="BC44964" s="6"/>
    </row>
    <row r="44965" spans="55:55" hidden="1" x14ac:dyDescent="0.2">
      <c r="BC44965" s="6"/>
    </row>
    <row r="44966" spans="55:55" hidden="1" x14ac:dyDescent="0.2">
      <c r="BC44966" s="6"/>
    </row>
    <row r="44967" spans="55:55" hidden="1" x14ac:dyDescent="0.2">
      <c r="BC44967" s="6"/>
    </row>
    <row r="44968" spans="55:55" hidden="1" x14ac:dyDescent="0.2">
      <c r="BC44968" s="6"/>
    </row>
    <row r="44969" spans="55:55" hidden="1" x14ac:dyDescent="0.2">
      <c r="BC44969" s="6"/>
    </row>
    <row r="44970" spans="55:55" hidden="1" x14ac:dyDescent="0.2">
      <c r="BC44970" s="6"/>
    </row>
    <row r="44971" spans="55:55" hidden="1" x14ac:dyDescent="0.2">
      <c r="BC44971" s="6"/>
    </row>
    <row r="44972" spans="55:55" hidden="1" x14ac:dyDescent="0.2">
      <c r="BC44972" s="6"/>
    </row>
    <row r="44973" spans="55:55" hidden="1" x14ac:dyDescent="0.2">
      <c r="BC44973" s="6"/>
    </row>
    <row r="44974" spans="55:55" hidden="1" x14ac:dyDescent="0.2">
      <c r="BC44974" s="6"/>
    </row>
    <row r="44975" spans="55:55" hidden="1" x14ac:dyDescent="0.2">
      <c r="BC44975" s="6"/>
    </row>
    <row r="44976" spans="55:55" hidden="1" x14ac:dyDescent="0.2">
      <c r="BC44976" s="6"/>
    </row>
    <row r="44977" spans="55:55" hidden="1" x14ac:dyDescent="0.2">
      <c r="BC44977" s="6"/>
    </row>
    <row r="44978" spans="55:55" hidden="1" x14ac:dyDescent="0.2">
      <c r="BC44978" s="6"/>
    </row>
    <row r="44979" spans="55:55" hidden="1" x14ac:dyDescent="0.2">
      <c r="BC44979" s="6"/>
    </row>
    <row r="44980" spans="55:55" hidden="1" x14ac:dyDescent="0.2">
      <c r="BC44980" s="6"/>
    </row>
    <row r="44981" spans="55:55" hidden="1" x14ac:dyDescent="0.2">
      <c r="BC44981" s="6"/>
    </row>
    <row r="44982" spans="55:55" hidden="1" x14ac:dyDescent="0.2">
      <c r="BC44982" s="6"/>
    </row>
    <row r="44983" spans="55:55" hidden="1" x14ac:dyDescent="0.2">
      <c r="BC44983" s="6"/>
    </row>
    <row r="44984" spans="55:55" hidden="1" x14ac:dyDescent="0.2">
      <c r="BC44984" s="6"/>
    </row>
    <row r="44985" spans="55:55" hidden="1" x14ac:dyDescent="0.2">
      <c r="BC44985" s="6"/>
    </row>
    <row r="44986" spans="55:55" hidden="1" x14ac:dyDescent="0.2">
      <c r="BC44986" s="6"/>
    </row>
    <row r="44987" spans="55:55" hidden="1" x14ac:dyDescent="0.2">
      <c r="BC44987" s="6"/>
    </row>
    <row r="44988" spans="55:55" hidden="1" x14ac:dyDescent="0.2">
      <c r="BC44988" s="6"/>
    </row>
    <row r="44989" spans="55:55" hidden="1" x14ac:dyDescent="0.2">
      <c r="BC44989" s="6"/>
    </row>
    <row r="44990" spans="55:55" hidden="1" x14ac:dyDescent="0.2">
      <c r="BC44990" s="6"/>
    </row>
    <row r="44991" spans="55:55" hidden="1" x14ac:dyDescent="0.2">
      <c r="BC44991" s="6"/>
    </row>
    <row r="44992" spans="55:55" hidden="1" x14ac:dyDescent="0.2">
      <c r="BC44992" s="6"/>
    </row>
    <row r="44993" spans="55:55" hidden="1" x14ac:dyDescent="0.2">
      <c r="BC44993" s="6"/>
    </row>
    <row r="44994" spans="55:55" hidden="1" x14ac:dyDescent="0.2">
      <c r="BC44994" s="6"/>
    </row>
    <row r="44995" spans="55:55" hidden="1" x14ac:dyDescent="0.2">
      <c r="BC44995" s="6"/>
    </row>
    <row r="44996" spans="55:55" hidden="1" x14ac:dyDescent="0.2">
      <c r="BC44996" s="6"/>
    </row>
    <row r="44997" spans="55:55" hidden="1" x14ac:dyDescent="0.2">
      <c r="BC44997" s="6"/>
    </row>
    <row r="44998" spans="55:55" hidden="1" x14ac:dyDescent="0.2">
      <c r="BC44998" s="6"/>
    </row>
    <row r="44999" spans="55:55" hidden="1" x14ac:dyDescent="0.2">
      <c r="BC44999" s="6"/>
    </row>
    <row r="45000" spans="55:55" hidden="1" x14ac:dyDescent="0.2">
      <c r="BC45000" s="6"/>
    </row>
    <row r="45001" spans="55:55" hidden="1" x14ac:dyDescent="0.2">
      <c r="BC45001" s="6"/>
    </row>
    <row r="45002" spans="55:55" hidden="1" x14ac:dyDescent="0.2">
      <c r="BC45002" s="6"/>
    </row>
    <row r="45003" spans="55:55" hidden="1" x14ac:dyDescent="0.2">
      <c r="BC45003" s="6"/>
    </row>
    <row r="45004" spans="55:55" hidden="1" x14ac:dyDescent="0.2">
      <c r="BC45004" s="6"/>
    </row>
    <row r="45005" spans="55:55" hidden="1" x14ac:dyDescent="0.2">
      <c r="BC45005" s="6"/>
    </row>
    <row r="45006" spans="55:55" hidden="1" x14ac:dyDescent="0.2">
      <c r="BC45006" s="6"/>
    </row>
    <row r="45007" spans="55:55" hidden="1" x14ac:dyDescent="0.2">
      <c r="BC45007" s="6"/>
    </row>
    <row r="45008" spans="55:55" hidden="1" x14ac:dyDescent="0.2">
      <c r="BC45008" s="6"/>
    </row>
    <row r="45009" spans="55:55" hidden="1" x14ac:dyDescent="0.2">
      <c r="BC45009" s="6"/>
    </row>
    <row r="45010" spans="55:55" hidden="1" x14ac:dyDescent="0.2">
      <c r="BC45010" s="6"/>
    </row>
    <row r="45011" spans="55:55" hidden="1" x14ac:dyDescent="0.2">
      <c r="BC45011" s="6"/>
    </row>
    <row r="45012" spans="55:55" hidden="1" x14ac:dyDescent="0.2">
      <c r="BC45012" s="6"/>
    </row>
    <row r="45013" spans="55:55" hidden="1" x14ac:dyDescent="0.2">
      <c r="BC45013" s="6"/>
    </row>
    <row r="45014" spans="55:55" hidden="1" x14ac:dyDescent="0.2">
      <c r="BC45014" s="6"/>
    </row>
    <row r="45015" spans="55:55" hidden="1" x14ac:dyDescent="0.2">
      <c r="BC45015" s="6"/>
    </row>
    <row r="45016" spans="55:55" hidden="1" x14ac:dyDescent="0.2">
      <c r="BC45016" s="6"/>
    </row>
    <row r="45017" spans="55:55" hidden="1" x14ac:dyDescent="0.2">
      <c r="BC45017" s="6"/>
    </row>
    <row r="45018" spans="55:55" hidden="1" x14ac:dyDescent="0.2">
      <c r="BC45018" s="6"/>
    </row>
    <row r="45019" spans="55:55" hidden="1" x14ac:dyDescent="0.2">
      <c r="BC45019" s="6"/>
    </row>
    <row r="45020" spans="55:55" hidden="1" x14ac:dyDescent="0.2">
      <c r="BC45020" s="6"/>
    </row>
    <row r="45021" spans="55:55" hidden="1" x14ac:dyDescent="0.2">
      <c r="BC45021" s="6"/>
    </row>
    <row r="45022" spans="55:55" hidden="1" x14ac:dyDescent="0.2">
      <c r="BC45022" s="6"/>
    </row>
    <row r="45023" spans="55:55" hidden="1" x14ac:dyDescent="0.2">
      <c r="BC45023" s="6"/>
    </row>
    <row r="45024" spans="55:55" hidden="1" x14ac:dyDescent="0.2">
      <c r="BC45024" s="6"/>
    </row>
    <row r="45025" spans="55:55" hidden="1" x14ac:dyDescent="0.2">
      <c r="BC45025" s="6"/>
    </row>
    <row r="45026" spans="55:55" hidden="1" x14ac:dyDescent="0.2">
      <c r="BC45026" s="6"/>
    </row>
    <row r="45027" spans="55:55" hidden="1" x14ac:dyDescent="0.2">
      <c r="BC45027" s="6"/>
    </row>
    <row r="45028" spans="55:55" hidden="1" x14ac:dyDescent="0.2">
      <c r="BC45028" s="6"/>
    </row>
    <row r="45029" spans="55:55" hidden="1" x14ac:dyDescent="0.2">
      <c r="BC45029" s="6"/>
    </row>
    <row r="45030" spans="55:55" hidden="1" x14ac:dyDescent="0.2">
      <c r="BC45030" s="6"/>
    </row>
    <row r="45031" spans="55:55" hidden="1" x14ac:dyDescent="0.2">
      <c r="BC45031" s="6"/>
    </row>
    <row r="45032" spans="55:55" hidden="1" x14ac:dyDescent="0.2">
      <c r="BC45032" s="6"/>
    </row>
    <row r="45033" spans="55:55" hidden="1" x14ac:dyDescent="0.2">
      <c r="BC45033" s="6"/>
    </row>
    <row r="45034" spans="55:55" hidden="1" x14ac:dyDescent="0.2">
      <c r="BC45034" s="6"/>
    </row>
    <row r="45035" spans="55:55" hidden="1" x14ac:dyDescent="0.2">
      <c r="BC45035" s="6"/>
    </row>
    <row r="45036" spans="55:55" hidden="1" x14ac:dyDescent="0.2">
      <c r="BC45036" s="6"/>
    </row>
    <row r="45037" spans="55:55" hidden="1" x14ac:dyDescent="0.2">
      <c r="BC45037" s="6"/>
    </row>
    <row r="45038" spans="55:55" hidden="1" x14ac:dyDescent="0.2">
      <c r="BC45038" s="6"/>
    </row>
    <row r="45039" spans="55:55" hidden="1" x14ac:dyDescent="0.2">
      <c r="BC45039" s="6"/>
    </row>
    <row r="45040" spans="55:55" hidden="1" x14ac:dyDescent="0.2">
      <c r="BC45040" s="6"/>
    </row>
    <row r="45041" spans="55:55" hidden="1" x14ac:dyDescent="0.2">
      <c r="BC45041" s="6"/>
    </row>
    <row r="45042" spans="55:55" hidden="1" x14ac:dyDescent="0.2">
      <c r="BC45042" s="6"/>
    </row>
    <row r="45043" spans="55:55" hidden="1" x14ac:dyDescent="0.2">
      <c r="BC45043" s="6"/>
    </row>
    <row r="45044" spans="55:55" hidden="1" x14ac:dyDescent="0.2">
      <c r="BC45044" s="6"/>
    </row>
    <row r="45045" spans="55:55" hidden="1" x14ac:dyDescent="0.2">
      <c r="BC45045" s="6"/>
    </row>
    <row r="45046" spans="55:55" hidden="1" x14ac:dyDescent="0.2">
      <c r="BC45046" s="6"/>
    </row>
    <row r="45047" spans="55:55" hidden="1" x14ac:dyDescent="0.2">
      <c r="BC45047" s="6"/>
    </row>
    <row r="45048" spans="55:55" hidden="1" x14ac:dyDescent="0.2">
      <c r="BC45048" s="6"/>
    </row>
    <row r="45049" spans="55:55" hidden="1" x14ac:dyDescent="0.2">
      <c r="BC45049" s="6"/>
    </row>
    <row r="45050" spans="55:55" hidden="1" x14ac:dyDescent="0.2">
      <c r="BC45050" s="6"/>
    </row>
    <row r="45051" spans="55:55" hidden="1" x14ac:dyDescent="0.2">
      <c r="BC45051" s="6"/>
    </row>
    <row r="45052" spans="55:55" hidden="1" x14ac:dyDescent="0.2">
      <c r="BC45052" s="6"/>
    </row>
    <row r="45053" spans="55:55" hidden="1" x14ac:dyDescent="0.2">
      <c r="BC45053" s="6"/>
    </row>
    <row r="45054" spans="55:55" hidden="1" x14ac:dyDescent="0.2">
      <c r="BC45054" s="6"/>
    </row>
    <row r="45055" spans="55:55" hidden="1" x14ac:dyDescent="0.2">
      <c r="BC45055" s="6"/>
    </row>
    <row r="45056" spans="55:55" hidden="1" x14ac:dyDescent="0.2">
      <c r="BC45056" s="6"/>
    </row>
    <row r="45057" spans="55:55" hidden="1" x14ac:dyDescent="0.2">
      <c r="BC45057" s="6"/>
    </row>
    <row r="45058" spans="55:55" hidden="1" x14ac:dyDescent="0.2">
      <c r="BC45058" s="6"/>
    </row>
    <row r="45059" spans="55:55" hidden="1" x14ac:dyDescent="0.2">
      <c r="BC45059" s="6"/>
    </row>
    <row r="45060" spans="55:55" hidden="1" x14ac:dyDescent="0.2">
      <c r="BC45060" s="6"/>
    </row>
    <row r="45061" spans="55:55" hidden="1" x14ac:dyDescent="0.2">
      <c r="BC45061" s="6"/>
    </row>
    <row r="45062" spans="55:55" hidden="1" x14ac:dyDescent="0.2">
      <c r="BC45062" s="6"/>
    </row>
    <row r="45063" spans="55:55" hidden="1" x14ac:dyDescent="0.2">
      <c r="BC45063" s="6"/>
    </row>
    <row r="45064" spans="55:55" hidden="1" x14ac:dyDescent="0.2">
      <c r="BC45064" s="6"/>
    </row>
    <row r="45065" spans="55:55" hidden="1" x14ac:dyDescent="0.2">
      <c r="BC45065" s="6"/>
    </row>
    <row r="45066" spans="55:55" hidden="1" x14ac:dyDescent="0.2">
      <c r="BC45066" s="6"/>
    </row>
    <row r="45067" spans="55:55" hidden="1" x14ac:dyDescent="0.2">
      <c r="BC45067" s="6"/>
    </row>
    <row r="45068" spans="55:55" hidden="1" x14ac:dyDescent="0.2">
      <c r="BC45068" s="6"/>
    </row>
    <row r="45069" spans="55:55" hidden="1" x14ac:dyDescent="0.2">
      <c r="BC45069" s="6"/>
    </row>
    <row r="45070" spans="55:55" hidden="1" x14ac:dyDescent="0.2">
      <c r="BC45070" s="6"/>
    </row>
    <row r="45071" spans="55:55" hidden="1" x14ac:dyDescent="0.2">
      <c r="BC45071" s="6"/>
    </row>
    <row r="45072" spans="55:55" hidden="1" x14ac:dyDescent="0.2">
      <c r="BC45072" s="6"/>
    </row>
    <row r="45073" spans="55:55" hidden="1" x14ac:dyDescent="0.2">
      <c r="BC45073" s="6"/>
    </row>
    <row r="45074" spans="55:55" hidden="1" x14ac:dyDescent="0.2">
      <c r="BC45074" s="6"/>
    </row>
    <row r="45075" spans="55:55" hidden="1" x14ac:dyDescent="0.2">
      <c r="BC45075" s="6"/>
    </row>
    <row r="45076" spans="55:55" hidden="1" x14ac:dyDescent="0.2">
      <c r="BC45076" s="6"/>
    </row>
    <row r="45077" spans="55:55" hidden="1" x14ac:dyDescent="0.2">
      <c r="BC45077" s="6"/>
    </row>
    <row r="45078" spans="55:55" hidden="1" x14ac:dyDescent="0.2">
      <c r="BC45078" s="6"/>
    </row>
    <row r="45079" spans="55:55" hidden="1" x14ac:dyDescent="0.2">
      <c r="BC45079" s="6"/>
    </row>
    <row r="45080" spans="55:55" hidden="1" x14ac:dyDescent="0.2">
      <c r="BC45080" s="6"/>
    </row>
    <row r="45081" spans="55:55" hidden="1" x14ac:dyDescent="0.2">
      <c r="BC45081" s="6"/>
    </row>
    <row r="45082" spans="55:55" hidden="1" x14ac:dyDescent="0.2">
      <c r="BC45082" s="6"/>
    </row>
    <row r="45083" spans="55:55" hidden="1" x14ac:dyDescent="0.2">
      <c r="BC45083" s="6"/>
    </row>
    <row r="45084" spans="55:55" hidden="1" x14ac:dyDescent="0.2">
      <c r="BC45084" s="6"/>
    </row>
    <row r="45085" spans="55:55" hidden="1" x14ac:dyDescent="0.2">
      <c r="BC45085" s="6"/>
    </row>
    <row r="45086" spans="55:55" hidden="1" x14ac:dyDescent="0.2">
      <c r="BC45086" s="6"/>
    </row>
    <row r="45087" spans="55:55" hidden="1" x14ac:dyDescent="0.2">
      <c r="BC45087" s="6"/>
    </row>
    <row r="45088" spans="55:55" hidden="1" x14ac:dyDescent="0.2">
      <c r="BC45088" s="6"/>
    </row>
    <row r="45089" spans="55:55" hidden="1" x14ac:dyDescent="0.2">
      <c r="BC45089" s="6"/>
    </row>
    <row r="45090" spans="55:55" hidden="1" x14ac:dyDescent="0.2">
      <c r="BC45090" s="6"/>
    </row>
    <row r="45091" spans="55:55" hidden="1" x14ac:dyDescent="0.2">
      <c r="BC45091" s="6"/>
    </row>
    <row r="45092" spans="55:55" hidden="1" x14ac:dyDescent="0.2">
      <c r="BC45092" s="6"/>
    </row>
    <row r="45093" spans="55:55" hidden="1" x14ac:dyDescent="0.2">
      <c r="BC45093" s="6"/>
    </row>
    <row r="45094" spans="55:55" hidden="1" x14ac:dyDescent="0.2">
      <c r="BC45094" s="6"/>
    </row>
    <row r="45095" spans="55:55" hidden="1" x14ac:dyDescent="0.2">
      <c r="BC45095" s="6"/>
    </row>
    <row r="45096" spans="55:55" hidden="1" x14ac:dyDescent="0.2">
      <c r="BC45096" s="6"/>
    </row>
    <row r="45097" spans="55:55" hidden="1" x14ac:dyDescent="0.2">
      <c r="BC45097" s="6"/>
    </row>
    <row r="45098" spans="55:55" hidden="1" x14ac:dyDescent="0.2">
      <c r="BC45098" s="6"/>
    </row>
    <row r="45099" spans="55:55" hidden="1" x14ac:dyDescent="0.2">
      <c r="BC45099" s="6"/>
    </row>
    <row r="45100" spans="55:55" hidden="1" x14ac:dyDescent="0.2">
      <c r="BC45100" s="6"/>
    </row>
    <row r="45101" spans="55:55" hidden="1" x14ac:dyDescent="0.2">
      <c r="BC45101" s="6"/>
    </row>
    <row r="45102" spans="55:55" hidden="1" x14ac:dyDescent="0.2">
      <c r="BC45102" s="6"/>
    </row>
    <row r="45103" spans="55:55" hidden="1" x14ac:dyDescent="0.2">
      <c r="BC45103" s="6"/>
    </row>
    <row r="45104" spans="55:55" hidden="1" x14ac:dyDescent="0.2">
      <c r="BC45104" s="6"/>
    </row>
    <row r="45105" spans="55:55" hidden="1" x14ac:dyDescent="0.2">
      <c r="BC45105" s="6"/>
    </row>
    <row r="45106" spans="55:55" hidden="1" x14ac:dyDescent="0.2">
      <c r="BC45106" s="6"/>
    </row>
    <row r="45107" spans="55:55" hidden="1" x14ac:dyDescent="0.2">
      <c r="BC45107" s="6"/>
    </row>
    <row r="45108" spans="55:55" hidden="1" x14ac:dyDescent="0.2">
      <c r="BC45108" s="6"/>
    </row>
    <row r="45109" spans="55:55" hidden="1" x14ac:dyDescent="0.2">
      <c r="BC45109" s="6"/>
    </row>
    <row r="45110" spans="55:55" hidden="1" x14ac:dyDescent="0.2">
      <c r="BC45110" s="6"/>
    </row>
    <row r="45111" spans="55:55" hidden="1" x14ac:dyDescent="0.2">
      <c r="BC45111" s="6"/>
    </row>
    <row r="45112" spans="55:55" hidden="1" x14ac:dyDescent="0.2">
      <c r="BC45112" s="6"/>
    </row>
    <row r="45113" spans="55:55" hidden="1" x14ac:dyDescent="0.2">
      <c r="BC45113" s="6"/>
    </row>
    <row r="45114" spans="55:55" hidden="1" x14ac:dyDescent="0.2">
      <c r="BC45114" s="6"/>
    </row>
    <row r="45115" spans="55:55" hidden="1" x14ac:dyDescent="0.2">
      <c r="BC45115" s="6"/>
    </row>
    <row r="45116" spans="55:55" hidden="1" x14ac:dyDescent="0.2">
      <c r="BC45116" s="6"/>
    </row>
    <row r="45117" spans="55:55" hidden="1" x14ac:dyDescent="0.2">
      <c r="BC45117" s="6"/>
    </row>
    <row r="45118" spans="55:55" hidden="1" x14ac:dyDescent="0.2">
      <c r="BC45118" s="6"/>
    </row>
    <row r="45119" spans="55:55" hidden="1" x14ac:dyDescent="0.2">
      <c r="BC45119" s="6"/>
    </row>
    <row r="45120" spans="55:55" hidden="1" x14ac:dyDescent="0.2">
      <c r="BC45120" s="6"/>
    </row>
    <row r="45121" spans="55:55" hidden="1" x14ac:dyDescent="0.2">
      <c r="BC45121" s="6"/>
    </row>
    <row r="45122" spans="55:55" hidden="1" x14ac:dyDescent="0.2">
      <c r="BC45122" s="6"/>
    </row>
    <row r="45123" spans="55:55" hidden="1" x14ac:dyDescent="0.2">
      <c r="BC45123" s="6"/>
    </row>
    <row r="45124" spans="55:55" hidden="1" x14ac:dyDescent="0.2">
      <c r="BC45124" s="6"/>
    </row>
    <row r="45125" spans="55:55" hidden="1" x14ac:dyDescent="0.2">
      <c r="BC45125" s="6"/>
    </row>
    <row r="45126" spans="55:55" hidden="1" x14ac:dyDescent="0.2">
      <c r="BC45126" s="6"/>
    </row>
    <row r="45127" spans="55:55" hidden="1" x14ac:dyDescent="0.2">
      <c r="BC45127" s="6"/>
    </row>
    <row r="45128" spans="55:55" hidden="1" x14ac:dyDescent="0.2">
      <c r="BC45128" s="6"/>
    </row>
    <row r="45129" spans="55:55" hidden="1" x14ac:dyDescent="0.2">
      <c r="BC45129" s="6"/>
    </row>
    <row r="45130" spans="55:55" hidden="1" x14ac:dyDescent="0.2">
      <c r="BC45130" s="6"/>
    </row>
    <row r="45131" spans="55:55" hidden="1" x14ac:dyDescent="0.2">
      <c r="BC45131" s="6"/>
    </row>
    <row r="45132" spans="55:55" hidden="1" x14ac:dyDescent="0.2">
      <c r="BC45132" s="6"/>
    </row>
    <row r="45133" spans="55:55" hidden="1" x14ac:dyDescent="0.2">
      <c r="BC45133" s="6"/>
    </row>
    <row r="45134" spans="55:55" hidden="1" x14ac:dyDescent="0.2">
      <c r="BC45134" s="6"/>
    </row>
    <row r="45135" spans="55:55" hidden="1" x14ac:dyDescent="0.2">
      <c r="BC45135" s="6"/>
    </row>
    <row r="45136" spans="55:55" hidden="1" x14ac:dyDescent="0.2">
      <c r="BC45136" s="6"/>
    </row>
    <row r="45137" spans="55:55" hidden="1" x14ac:dyDescent="0.2">
      <c r="BC45137" s="6"/>
    </row>
    <row r="45138" spans="55:55" hidden="1" x14ac:dyDescent="0.2">
      <c r="BC45138" s="6"/>
    </row>
    <row r="45139" spans="55:55" hidden="1" x14ac:dyDescent="0.2">
      <c r="BC45139" s="6"/>
    </row>
    <row r="45140" spans="55:55" hidden="1" x14ac:dyDescent="0.2">
      <c r="BC45140" s="6"/>
    </row>
    <row r="45141" spans="55:55" hidden="1" x14ac:dyDescent="0.2">
      <c r="BC45141" s="6"/>
    </row>
    <row r="45142" spans="55:55" hidden="1" x14ac:dyDescent="0.2">
      <c r="BC45142" s="6"/>
    </row>
    <row r="45143" spans="55:55" hidden="1" x14ac:dyDescent="0.2">
      <c r="BC45143" s="6"/>
    </row>
    <row r="45144" spans="55:55" hidden="1" x14ac:dyDescent="0.2">
      <c r="BC45144" s="6"/>
    </row>
    <row r="45145" spans="55:55" hidden="1" x14ac:dyDescent="0.2">
      <c r="BC45145" s="6"/>
    </row>
    <row r="45146" spans="55:55" hidden="1" x14ac:dyDescent="0.2">
      <c r="BC45146" s="6"/>
    </row>
    <row r="45147" spans="55:55" hidden="1" x14ac:dyDescent="0.2">
      <c r="BC45147" s="6"/>
    </row>
    <row r="45148" spans="55:55" hidden="1" x14ac:dyDescent="0.2">
      <c r="BC45148" s="6"/>
    </row>
    <row r="45149" spans="55:55" hidden="1" x14ac:dyDescent="0.2">
      <c r="BC45149" s="6"/>
    </row>
    <row r="45150" spans="55:55" hidden="1" x14ac:dyDescent="0.2">
      <c r="BC45150" s="6"/>
    </row>
    <row r="45151" spans="55:55" hidden="1" x14ac:dyDescent="0.2">
      <c r="BC45151" s="6"/>
    </row>
    <row r="45152" spans="55:55" hidden="1" x14ac:dyDescent="0.2">
      <c r="BC45152" s="6"/>
    </row>
    <row r="45153" spans="55:55" hidden="1" x14ac:dyDescent="0.2">
      <c r="BC45153" s="6"/>
    </row>
    <row r="45154" spans="55:55" hidden="1" x14ac:dyDescent="0.2">
      <c r="BC45154" s="6"/>
    </row>
    <row r="45155" spans="55:55" hidden="1" x14ac:dyDescent="0.2">
      <c r="BC45155" s="6"/>
    </row>
    <row r="45156" spans="55:55" hidden="1" x14ac:dyDescent="0.2">
      <c r="BC45156" s="6"/>
    </row>
    <row r="45157" spans="55:55" hidden="1" x14ac:dyDescent="0.2">
      <c r="BC45157" s="6"/>
    </row>
    <row r="45158" spans="55:55" hidden="1" x14ac:dyDescent="0.2">
      <c r="BC45158" s="6"/>
    </row>
    <row r="45159" spans="55:55" hidden="1" x14ac:dyDescent="0.2">
      <c r="BC45159" s="6"/>
    </row>
    <row r="45160" spans="55:55" hidden="1" x14ac:dyDescent="0.2">
      <c r="BC45160" s="6"/>
    </row>
    <row r="45161" spans="55:55" hidden="1" x14ac:dyDescent="0.2">
      <c r="BC45161" s="6"/>
    </row>
    <row r="45162" spans="55:55" hidden="1" x14ac:dyDescent="0.2">
      <c r="BC45162" s="6"/>
    </row>
    <row r="45163" spans="55:55" hidden="1" x14ac:dyDescent="0.2">
      <c r="BC45163" s="6"/>
    </row>
    <row r="45164" spans="55:55" hidden="1" x14ac:dyDescent="0.2">
      <c r="BC45164" s="6"/>
    </row>
    <row r="45165" spans="55:55" hidden="1" x14ac:dyDescent="0.2">
      <c r="BC45165" s="6"/>
    </row>
    <row r="45166" spans="55:55" hidden="1" x14ac:dyDescent="0.2">
      <c r="BC45166" s="6"/>
    </row>
    <row r="45167" spans="55:55" hidden="1" x14ac:dyDescent="0.2">
      <c r="BC45167" s="6"/>
    </row>
    <row r="45168" spans="55:55" hidden="1" x14ac:dyDescent="0.2">
      <c r="BC45168" s="6"/>
    </row>
    <row r="45169" spans="55:55" hidden="1" x14ac:dyDescent="0.2">
      <c r="BC45169" s="6"/>
    </row>
    <row r="45170" spans="55:55" hidden="1" x14ac:dyDescent="0.2">
      <c r="BC45170" s="6"/>
    </row>
    <row r="45171" spans="55:55" hidden="1" x14ac:dyDescent="0.2">
      <c r="BC45171" s="6"/>
    </row>
    <row r="45172" spans="55:55" hidden="1" x14ac:dyDescent="0.2">
      <c r="BC45172" s="6"/>
    </row>
    <row r="45173" spans="55:55" hidden="1" x14ac:dyDescent="0.2">
      <c r="BC45173" s="6"/>
    </row>
    <row r="45174" spans="55:55" hidden="1" x14ac:dyDescent="0.2">
      <c r="BC45174" s="6"/>
    </row>
    <row r="45175" spans="55:55" hidden="1" x14ac:dyDescent="0.2">
      <c r="BC45175" s="6"/>
    </row>
    <row r="45176" spans="55:55" hidden="1" x14ac:dyDescent="0.2">
      <c r="BC45176" s="6"/>
    </row>
    <row r="45177" spans="55:55" hidden="1" x14ac:dyDescent="0.2">
      <c r="BC45177" s="6"/>
    </row>
    <row r="45178" spans="55:55" hidden="1" x14ac:dyDescent="0.2">
      <c r="BC45178" s="6"/>
    </row>
    <row r="45179" spans="55:55" hidden="1" x14ac:dyDescent="0.2">
      <c r="BC45179" s="6"/>
    </row>
    <row r="45180" spans="55:55" hidden="1" x14ac:dyDescent="0.2">
      <c r="BC45180" s="6"/>
    </row>
    <row r="45181" spans="55:55" hidden="1" x14ac:dyDescent="0.2">
      <c r="BC45181" s="6"/>
    </row>
    <row r="45182" spans="55:55" hidden="1" x14ac:dyDescent="0.2">
      <c r="BC45182" s="6"/>
    </row>
    <row r="45183" spans="55:55" hidden="1" x14ac:dyDescent="0.2">
      <c r="BC45183" s="6"/>
    </row>
    <row r="45184" spans="55:55" hidden="1" x14ac:dyDescent="0.2">
      <c r="BC45184" s="6"/>
    </row>
    <row r="45185" spans="55:55" hidden="1" x14ac:dyDescent="0.2">
      <c r="BC45185" s="6"/>
    </row>
    <row r="45186" spans="55:55" hidden="1" x14ac:dyDescent="0.2">
      <c r="BC45186" s="6"/>
    </row>
    <row r="45187" spans="55:55" hidden="1" x14ac:dyDescent="0.2">
      <c r="BC45187" s="6"/>
    </row>
    <row r="45188" spans="55:55" hidden="1" x14ac:dyDescent="0.2">
      <c r="BC45188" s="6"/>
    </row>
    <row r="45189" spans="55:55" hidden="1" x14ac:dyDescent="0.2">
      <c r="BC45189" s="6"/>
    </row>
    <row r="45190" spans="55:55" hidden="1" x14ac:dyDescent="0.2">
      <c r="BC45190" s="6"/>
    </row>
    <row r="45191" spans="55:55" hidden="1" x14ac:dyDescent="0.2">
      <c r="BC45191" s="6"/>
    </row>
    <row r="45192" spans="55:55" hidden="1" x14ac:dyDescent="0.2">
      <c r="BC45192" s="6"/>
    </row>
    <row r="45193" spans="55:55" hidden="1" x14ac:dyDescent="0.2">
      <c r="BC45193" s="6"/>
    </row>
    <row r="45194" spans="55:55" hidden="1" x14ac:dyDescent="0.2">
      <c r="BC45194" s="6"/>
    </row>
    <row r="45195" spans="55:55" hidden="1" x14ac:dyDescent="0.2">
      <c r="BC45195" s="6"/>
    </row>
    <row r="45196" spans="55:55" hidden="1" x14ac:dyDescent="0.2">
      <c r="BC45196" s="6"/>
    </row>
    <row r="45197" spans="55:55" hidden="1" x14ac:dyDescent="0.2">
      <c r="BC45197" s="6"/>
    </row>
    <row r="45198" spans="55:55" hidden="1" x14ac:dyDescent="0.2">
      <c r="BC45198" s="6"/>
    </row>
    <row r="45199" spans="55:55" hidden="1" x14ac:dyDescent="0.2">
      <c r="BC45199" s="6"/>
    </row>
    <row r="45200" spans="55:55" hidden="1" x14ac:dyDescent="0.2">
      <c r="BC45200" s="6"/>
    </row>
    <row r="45201" spans="55:55" hidden="1" x14ac:dyDescent="0.2">
      <c r="BC45201" s="6"/>
    </row>
    <row r="45202" spans="55:55" hidden="1" x14ac:dyDescent="0.2">
      <c r="BC45202" s="6"/>
    </row>
    <row r="45203" spans="55:55" hidden="1" x14ac:dyDescent="0.2">
      <c r="BC45203" s="6"/>
    </row>
    <row r="45204" spans="55:55" hidden="1" x14ac:dyDescent="0.2">
      <c r="BC45204" s="6"/>
    </row>
    <row r="45205" spans="55:55" hidden="1" x14ac:dyDescent="0.2">
      <c r="BC45205" s="6"/>
    </row>
    <row r="45206" spans="55:55" hidden="1" x14ac:dyDescent="0.2">
      <c r="BC45206" s="6"/>
    </row>
    <row r="45207" spans="55:55" hidden="1" x14ac:dyDescent="0.2">
      <c r="BC45207" s="6"/>
    </row>
    <row r="45208" spans="55:55" hidden="1" x14ac:dyDescent="0.2">
      <c r="BC45208" s="6"/>
    </row>
    <row r="45209" spans="55:55" hidden="1" x14ac:dyDescent="0.2">
      <c r="BC45209" s="6"/>
    </row>
    <row r="45210" spans="55:55" hidden="1" x14ac:dyDescent="0.2">
      <c r="BC45210" s="6"/>
    </row>
    <row r="45211" spans="55:55" hidden="1" x14ac:dyDescent="0.2">
      <c r="BC45211" s="6"/>
    </row>
    <row r="45212" spans="55:55" hidden="1" x14ac:dyDescent="0.2">
      <c r="BC45212" s="6"/>
    </row>
    <row r="45213" spans="55:55" hidden="1" x14ac:dyDescent="0.2">
      <c r="BC45213" s="6"/>
    </row>
    <row r="45214" spans="55:55" hidden="1" x14ac:dyDescent="0.2">
      <c r="BC45214" s="6"/>
    </row>
    <row r="45215" spans="55:55" hidden="1" x14ac:dyDescent="0.2">
      <c r="BC45215" s="6"/>
    </row>
    <row r="45216" spans="55:55" hidden="1" x14ac:dyDescent="0.2">
      <c r="BC45216" s="6"/>
    </row>
    <row r="45217" spans="55:55" hidden="1" x14ac:dyDescent="0.2">
      <c r="BC45217" s="6"/>
    </row>
    <row r="45218" spans="55:55" hidden="1" x14ac:dyDescent="0.2">
      <c r="BC45218" s="6"/>
    </row>
    <row r="45219" spans="55:55" hidden="1" x14ac:dyDescent="0.2">
      <c r="BC45219" s="6"/>
    </row>
    <row r="45220" spans="55:55" hidden="1" x14ac:dyDescent="0.2">
      <c r="BC45220" s="6"/>
    </row>
    <row r="45221" spans="55:55" hidden="1" x14ac:dyDescent="0.2">
      <c r="BC45221" s="6"/>
    </row>
    <row r="45222" spans="55:55" hidden="1" x14ac:dyDescent="0.2">
      <c r="BC45222" s="6"/>
    </row>
    <row r="45223" spans="55:55" hidden="1" x14ac:dyDescent="0.2">
      <c r="BC45223" s="6"/>
    </row>
    <row r="45224" spans="55:55" hidden="1" x14ac:dyDescent="0.2">
      <c r="BC45224" s="6"/>
    </row>
    <row r="45225" spans="55:55" hidden="1" x14ac:dyDescent="0.2">
      <c r="BC45225" s="6"/>
    </row>
    <row r="45226" spans="55:55" hidden="1" x14ac:dyDescent="0.2">
      <c r="BC45226" s="6"/>
    </row>
    <row r="45227" spans="55:55" hidden="1" x14ac:dyDescent="0.2">
      <c r="BC45227" s="6"/>
    </row>
    <row r="45228" spans="55:55" hidden="1" x14ac:dyDescent="0.2">
      <c r="BC45228" s="6"/>
    </row>
    <row r="45229" spans="55:55" hidden="1" x14ac:dyDescent="0.2">
      <c r="BC45229" s="6"/>
    </row>
    <row r="45230" spans="55:55" hidden="1" x14ac:dyDescent="0.2">
      <c r="BC45230" s="6"/>
    </row>
    <row r="45231" spans="55:55" hidden="1" x14ac:dyDescent="0.2">
      <c r="BC45231" s="6"/>
    </row>
    <row r="45232" spans="55:55" hidden="1" x14ac:dyDescent="0.2">
      <c r="BC45232" s="6"/>
    </row>
    <row r="45233" spans="55:55" hidden="1" x14ac:dyDescent="0.2">
      <c r="BC45233" s="6"/>
    </row>
    <row r="45234" spans="55:55" hidden="1" x14ac:dyDescent="0.2">
      <c r="BC45234" s="6"/>
    </row>
    <row r="45235" spans="55:55" hidden="1" x14ac:dyDescent="0.2">
      <c r="BC45235" s="6"/>
    </row>
    <row r="45236" spans="55:55" hidden="1" x14ac:dyDescent="0.2">
      <c r="BC45236" s="6"/>
    </row>
    <row r="45237" spans="55:55" hidden="1" x14ac:dyDescent="0.2">
      <c r="BC45237" s="6"/>
    </row>
    <row r="45238" spans="55:55" hidden="1" x14ac:dyDescent="0.2">
      <c r="BC45238" s="6"/>
    </row>
    <row r="45239" spans="55:55" hidden="1" x14ac:dyDescent="0.2">
      <c r="BC45239" s="6"/>
    </row>
    <row r="45240" spans="55:55" hidden="1" x14ac:dyDescent="0.2">
      <c r="BC45240" s="6"/>
    </row>
    <row r="45241" spans="55:55" hidden="1" x14ac:dyDescent="0.2">
      <c r="BC45241" s="6"/>
    </row>
    <row r="45242" spans="55:55" hidden="1" x14ac:dyDescent="0.2">
      <c r="BC45242" s="6"/>
    </row>
    <row r="45243" spans="55:55" hidden="1" x14ac:dyDescent="0.2">
      <c r="BC45243" s="6"/>
    </row>
    <row r="45244" spans="55:55" hidden="1" x14ac:dyDescent="0.2">
      <c r="BC45244" s="6"/>
    </row>
    <row r="45245" spans="55:55" hidden="1" x14ac:dyDescent="0.2">
      <c r="BC45245" s="6"/>
    </row>
    <row r="45246" spans="55:55" hidden="1" x14ac:dyDescent="0.2">
      <c r="BC45246" s="6"/>
    </row>
    <row r="45247" spans="55:55" hidden="1" x14ac:dyDescent="0.2">
      <c r="BC45247" s="6"/>
    </row>
    <row r="45248" spans="55:55" hidden="1" x14ac:dyDescent="0.2">
      <c r="BC45248" s="6"/>
    </row>
    <row r="45249" spans="55:55" hidden="1" x14ac:dyDescent="0.2">
      <c r="BC45249" s="6"/>
    </row>
    <row r="45250" spans="55:55" hidden="1" x14ac:dyDescent="0.2">
      <c r="BC45250" s="6"/>
    </row>
    <row r="45251" spans="55:55" hidden="1" x14ac:dyDescent="0.2">
      <c r="BC45251" s="6"/>
    </row>
    <row r="45252" spans="55:55" hidden="1" x14ac:dyDescent="0.2">
      <c r="BC45252" s="6"/>
    </row>
    <row r="45253" spans="55:55" hidden="1" x14ac:dyDescent="0.2">
      <c r="BC45253" s="6"/>
    </row>
    <row r="45254" spans="55:55" hidden="1" x14ac:dyDescent="0.2">
      <c r="BC45254" s="6"/>
    </row>
    <row r="45255" spans="55:55" hidden="1" x14ac:dyDescent="0.2">
      <c r="BC45255" s="6"/>
    </row>
    <row r="45256" spans="55:55" hidden="1" x14ac:dyDescent="0.2">
      <c r="BC45256" s="6"/>
    </row>
    <row r="45257" spans="55:55" hidden="1" x14ac:dyDescent="0.2">
      <c r="BC45257" s="6"/>
    </row>
    <row r="45258" spans="55:55" hidden="1" x14ac:dyDescent="0.2">
      <c r="BC45258" s="6"/>
    </row>
    <row r="45259" spans="55:55" hidden="1" x14ac:dyDescent="0.2">
      <c r="BC45259" s="6"/>
    </row>
    <row r="45260" spans="55:55" hidden="1" x14ac:dyDescent="0.2">
      <c r="BC45260" s="6"/>
    </row>
    <row r="45261" spans="55:55" hidden="1" x14ac:dyDescent="0.2">
      <c r="BC45261" s="6"/>
    </row>
    <row r="45262" spans="55:55" hidden="1" x14ac:dyDescent="0.2">
      <c r="BC45262" s="6"/>
    </row>
    <row r="45263" spans="55:55" hidden="1" x14ac:dyDescent="0.2">
      <c r="BC45263" s="6"/>
    </row>
    <row r="45264" spans="55:55" hidden="1" x14ac:dyDescent="0.2">
      <c r="BC45264" s="6"/>
    </row>
    <row r="45265" spans="55:55" hidden="1" x14ac:dyDescent="0.2">
      <c r="BC45265" s="6"/>
    </row>
    <row r="45266" spans="55:55" hidden="1" x14ac:dyDescent="0.2">
      <c r="BC45266" s="6"/>
    </row>
    <row r="45267" spans="55:55" hidden="1" x14ac:dyDescent="0.2">
      <c r="BC45267" s="6"/>
    </row>
    <row r="45268" spans="55:55" hidden="1" x14ac:dyDescent="0.2">
      <c r="BC45268" s="6"/>
    </row>
    <row r="45269" spans="55:55" hidden="1" x14ac:dyDescent="0.2">
      <c r="BC45269" s="6"/>
    </row>
    <row r="45270" spans="55:55" hidden="1" x14ac:dyDescent="0.2">
      <c r="BC45270" s="6"/>
    </row>
    <row r="45271" spans="55:55" hidden="1" x14ac:dyDescent="0.2">
      <c r="BC45271" s="6"/>
    </row>
    <row r="45272" spans="55:55" hidden="1" x14ac:dyDescent="0.2">
      <c r="BC45272" s="6"/>
    </row>
    <row r="45273" spans="55:55" hidden="1" x14ac:dyDescent="0.2">
      <c r="BC45273" s="6"/>
    </row>
    <row r="45274" spans="55:55" hidden="1" x14ac:dyDescent="0.2">
      <c r="BC45274" s="6"/>
    </row>
    <row r="45275" spans="55:55" hidden="1" x14ac:dyDescent="0.2">
      <c r="BC45275" s="6"/>
    </row>
    <row r="45276" spans="55:55" hidden="1" x14ac:dyDescent="0.2">
      <c r="BC45276" s="6"/>
    </row>
    <row r="45277" spans="55:55" hidden="1" x14ac:dyDescent="0.2">
      <c r="BC45277" s="6"/>
    </row>
    <row r="45278" spans="55:55" hidden="1" x14ac:dyDescent="0.2">
      <c r="BC45278" s="6"/>
    </row>
    <row r="45279" spans="55:55" hidden="1" x14ac:dyDescent="0.2">
      <c r="BC45279" s="6"/>
    </row>
    <row r="45280" spans="55:55" hidden="1" x14ac:dyDescent="0.2">
      <c r="BC45280" s="6"/>
    </row>
    <row r="45281" spans="55:55" hidden="1" x14ac:dyDescent="0.2">
      <c r="BC45281" s="6"/>
    </row>
    <row r="45282" spans="55:55" hidden="1" x14ac:dyDescent="0.2">
      <c r="BC45282" s="6"/>
    </row>
    <row r="45283" spans="55:55" hidden="1" x14ac:dyDescent="0.2">
      <c r="BC45283" s="6"/>
    </row>
    <row r="45284" spans="55:55" hidden="1" x14ac:dyDescent="0.2">
      <c r="BC45284" s="6"/>
    </row>
    <row r="45285" spans="55:55" hidden="1" x14ac:dyDescent="0.2">
      <c r="BC45285" s="6"/>
    </row>
    <row r="45286" spans="55:55" hidden="1" x14ac:dyDescent="0.2">
      <c r="BC45286" s="6"/>
    </row>
    <row r="45287" spans="55:55" hidden="1" x14ac:dyDescent="0.2">
      <c r="BC45287" s="6"/>
    </row>
    <row r="45288" spans="55:55" hidden="1" x14ac:dyDescent="0.2">
      <c r="BC45288" s="6"/>
    </row>
    <row r="45289" spans="55:55" hidden="1" x14ac:dyDescent="0.2">
      <c r="BC45289" s="6"/>
    </row>
    <row r="45290" spans="55:55" hidden="1" x14ac:dyDescent="0.2">
      <c r="BC45290" s="6"/>
    </row>
    <row r="45291" spans="55:55" hidden="1" x14ac:dyDescent="0.2">
      <c r="BC45291" s="6"/>
    </row>
    <row r="45292" spans="55:55" hidden="1" x14ac:dyDescent="0.2">
      <c r="BC45292" s="6"/>
    </row>
    <row r="45293" spans="55:55" hidden="1" x14ac:dyDescent="0.2">
      <c r="BC45293" s="6"/>
    </row>
    <row r="45294" spans="55:55" hidden="1" x14ac:dyDescent="0.2">
      <c r="BC45294" s="6"/>
    </row>
    <row r="45295" spans="55:55" hidden="1" x14ac:dyDescent="0.2">
      <c r="BC45295" s="6"/>
    </row>
    <row r="45296" spans="55:55" hidden="1" x14ac:dyDescent="0.2">
      <c r="BC45296" s="6"/>
    </row>
    <row r="45297" spans="55:55" hidden="1" x14ac:dyDescent="0.2">
      <c r="BC45297" s="6"/>
    </row>
    <row r="45298" spans="55:55" hidden="1" x14ac:dyDescent="0.2">
      <c r="BC45298" s="6"/>
    </row>
    <row r="45299" spans="55:55" hidden="1" x14ac:dyDescent="0.2">
      <c r="BC45299" s="6"/>
    </row>
    <row r="45300" spans="55:55" hidden="1" x14ac:dyDescent="0.2">
      <c r="BC45300" s="6"/>
    </row>
    <row r="45301" spans="55:55" hidden="1" x14ac:dyDescent="0.2">
      <c r="BC45301" s="6"/>
    </row>
    <row r="45302" spans="55:55" hidden="1" x14ac:dyDescent="0.2">
      <c r="BC45302" s="6"/>
    </row>
    <row r="45303" spans="55:55" hidden="1" x14ac:dyDescent="0.2">
      <c r="BC45303" s="6"/>
    </row>
    <row r="45304" spans="55:55" hidden="1" x14ac:dyDescent="0.2">
      <c r="BC45304" s="6"/>
    </row>
    <row r="45305" spans="55:55" hidden="1" x14ac:dyDescent="0.2">
      <c r="BC45305" s="6"/>
    </row>
    <row r="45306" spans="55:55" hidden="1" x14ac:dyDescent="0.2">
      <c r="BC45306" s="6"/>
    </row>
    <row r="45307" spans="55:55" hidden="1" x14ac:dyDescent="0.2">
      <c r="BC45307" s="6"/>
    </row>
    <row r="45308" spans="55:55" hidden="1" x14ac:dyDescent="0.2">
      <c r="BC45308" s="6"/>
    </row>
    <row r="45309" spans="55:55" hidden="1" x14ac:dyDescent="0.2">
      <c r="BC45309" s="6"/>
    </row>
    <row r="45310" spans="55:55" hidden="1" x14ac:dyDescent="0.2">
      <c r="BC45310" s="6"/>
    </row>
    <row r="45311" spans="55:55" hidden="1" x14ac:dyDescent="0.2">
      <c r="BC45311" s="6"/>
    </row>
    <row r="45312" spans="55:55" hidden="1" x14ac:dyDescent="0.2">
      <c r="BC45312" s="6"/>
    </row>
    <row r="45313" spans="55:55" hidden="1" x14ac:dyDescent="0.2">
      <c r="BC45313" s="6"/>
    </row>
    <row r="45314" spans="55:55" hidden="1" x14ac:dyDescent="0.2">
      <c r="BC45314" s="6"/>
    </row>
    <row r="45315" spans="55:55" hidden="1" x14ac:dyDescent="0.2">
      <c r="BC45315" s="6"/>
    </row>
    <row r="45316" spans="55:55" hidden="1" x14ac:dyDescent="0.2">
      <c r="BC45316" s="6"/>
    </row>
    <row r="45317" spans="55:55" hidden="1" x14ac:dyDescent="0.2">
      <c r="BC45317" s="6"/>
    </row>
    <row r="45318" spans="55:55" hidden="1" x14ac:dyDescent="0.2">
      <c r="BC45318" s="6"/>
    </row>
    <row r="45319" spans="55:55" hidden="1" x14ac:dyDescent="0.2">
      <c r="BC45319" s="6"/>
    </row>
    <row r="45320" spans="55:55" hidden="1" x14ac:dyDescent="0.2">
      <c r="BC45320" s="6"/>
    </row>
    <row r="45321" spans="55:55" hidden="1" x14ac:dyDescent="0.2">
      <c r="BC45321" s="6"/>
    </row>
    <row r="45322" spans="55:55" hidden="1" x14ac:dyDescent="0.2">
      <c r="BC45322" s="6"/>
    </row>
    <row r="45323" spans="55:55" hidden="1" x14ac:dyDescent="0.2">
      <c r="BC45323" s="6"/>
    </row>
    <row r="45324" spans="55:55" hidden="1" x14ac:dyDescent="0.2">
      <c r="BC45324" s="6"/>
    </row>
    <row r="45325" spans="55:55" hidden="1" x14ac:dyDescent="0.2">
      <c r="BC45325" s="6"/>
    </row>
    <row r="45326" spans="55:55" hidden="1" x14ac:dyDescent="0.2">
      <c r="BC45326" s="6"/>
    </row>
    <row r="45327" spans="55:55" hidden="1" x14ac:dyDescent="0.2">
      <c r="BC45327" s="6"/>
    </row>
    <row r="45328" spans="55:55" hidden="1" x14ac:dyDescent="0.2">
      <c r="BC45328" s="6"/>
    </row>
    <row r="45329" spans="55:55" hidden="1" x14ac:dyDescent="0.2">
      <c r="BC45329" s="6"/>
    </row>
    <row r="45330" spans="55:55" hidden="1" x14ac:dyDescent="0.2">
      <c r="BC45330" s="6"/>
    </row>
    <row r="45331" spans="55:55" hidden="1" x14ac:dyDescent="0.2">
      <c r="BC45331" s="6"/>
    </row>
    <row r="45332" spans="55:55" hidden="1" x14ac:dyDescent="0.2">
      <c r="BC45332" s="6"/>
    </row>
    <row r="45333" spans="55:55" hidden="1" x14ac:dyDescent="0.2">
      <c r="BC45333" s="6"/>
    </row>
    <row r="45334" spans="55:55" hidden="1" x14ac:dyDescent="0.2">
      <c r="BC45334" s="6"/>
    </row>
    <row r="45335" spans="55:55" hidden="1" x14ac:dyDescent="0.2">
      <c r="BC45335" s="6"/>
    </row>
    <row r="45336" spans="55:55" hidden="1" x14ac:dyDescent="0.2">
      <c r="BC45336" s="6"/>
    </row>
    <row r="45337" spans="55:55" hidden="1" x14ac:dyDescent="0.2">
      <c r="BC45337" s="6"/>
    </row>
    <row r="45338" spans="55:55" hidden="1" x14ac:dyDescent="0.2">
      <c r="BC45338" s="6"/>
    </row>
    <row r="45339" spans="55:55" hidden="1" x14ac:dyDescent="0.2">
      <c r="BC45339" s="6"/>
    </row>
    <row r="45340" spans="55:55" hidden="1" x14ac:dyDescent="0.2">
      <c r="BC45340" s="6"/>
    </row>
    <row r="45341" spans="55:55" hidden="1" x14ac:dyDescent="0.2">
      <c r="BC45341" s="6"/>
    </row>
    <row r="45342" spans="55:55" hidden="1" x14ac:dyDescent="0.2">
      <c r="BC45342" s="6"/>
    </row>
    <row r="45343" spans="55:55" hidden="1" x14ac:dyDescent="0.2">
      <c r="BC45343" s="6"/>
    </row>
    <row r="45344" spans="55:55" hidden="1" x14ac:dyDescent="0.2">
      <c r="BC45344" s="6"/>
    </row>
    <row r="45345" spans="55:55" hidden="1" x14ac:dyDescent="0.2">
      <c r="BC45345" s="6"/>
    </row>
    <row r="45346" spans="55:55" hidden="1" x14ac:dyDescent="0.2">
      <c r="BC45346" s="6"/>
    </row>
    <row r="45347" spans="55:55" hidden="1" x14ac:dyDescent="0.2">
      <c r="BC45347" s="6"/>
    </row>
    <row r="45348" spans="55:55" hidden="1" x14ac:dyDescent="0.2">
      <c r="BC45348" s="6"/>
    </row>
    <row r="45349" spans="55:55" hidden="1" x14ac:dyDescent="0.2">
      <c r="BC45349" s="6"/>
    </row>
    <row r="45350" spans="55:55" hidden="1" x14ac:dyDescent="0.2">
      <c r="BC45350" s="6"/>
    </row>
    <row r="45351" spans="55:55" hidden="1" x14ac:dyDescent="0.2">
      <c r="BC45351" s="6"/>
    </row>
    <row r="45352" spans="55:55" hidden="1" x14ac:dyDescent="0.2">
      <c r="BC45352" s="6"/>
    </row>
    <row r="45353" spans="55:55" hidden="1" x14ac:dyDescent="0.2">
      <c r="BC45353" s="6"/>
    </row>
    <row r="45354" spans="55:55" hidden="1" x14ac:dyDescent="0.2">
      <c r="BC45354" s="6"/>
    </row>
    <row r="45355" spans="55:55" hidden="1" x14ac:dyDescent="0.2">
      <c r="BC45355" s="6"/>
    </row>
    <row r="45356" spans="55:55" hidden="1" x14ac:dyDescent="0.2">
      <c r="BC45356" s="6"/>
    </row>
    <row r="45357" spans="55:55" hidden="1" x14ac:dyDescent="0.2">
      <c r="BC45357" s="6"/>
    </row>
    <row r="45358" spans="55:55" hidden="1" x14ac:dyDescent="0.2">
      <c r="BC45358" s="6"/>
    </row>
    <row r="45359" spans="55:55" hidden="1" x14ac:dyDescent="0.2">
      <c r="BC45359" s="6"/>
    </row>
    <row r="45360" spans="55:55" hidden="1" x14ac:dyDescent="0.2">
      <c r="BC45360" s="6"/>
    </row>
    <row r="45361" spans="55:55" hidden="1" x14ac:dyDescent="0.2">
      <c r="BC45361" s="6"/>
    </row>
    <row r="45362" spans="55:55" hidden="1" x14ac:dyDescent="0.2">
      <c r="BC45362" s="6"/>
    </row>
    <row r="45363" spans="55:55" hidden="1" x14ac:dyDescent="0.2">
      <c r="BC45363" s="6"/>
    </row>
    <row r="45364" spans="55:55" hidden="1" x14ac:dyDescent="0.2">
      <c r="BC45364" s="6"/>
    </row>
    <row r="45365" spans="55:55" hidden="1" x14ac:dyDescent="0.2">
      <c r="BC45365" s="6"/>
    </row>
    <row r="45366" spans="55:55" hidden="1" x14ac:dyDescent="0.2">
      <c r="BC45366" s="6"/>
    </row>
    <row r="45367" spans="55:55" hidden="1" x14ac:dyDescent="0.2">
      <c r="BC45367" s="6"/>
    </row>
    <row r="45368" spans="55:55" hidden="1" x14ac:dyDescent="0.2">
      <c r="BC45368" s="6"/>
    </row>
    <row r="45369" spans="55:55" hidden="1" x14ac:dyDescent="0.2">
      <c r="BC45369" s="6"/>
    </row>
    <row r="45370" spans="55:55" hidden="1" x14ac:dyDescent="0.2">
      <c r="BC45370" s="6"/>
    </row>
    <row r="45371" spans="55:55" hidden="1" x14ac:dyDescent="0.2">
      <c r="BC45371" s="6"/>
    </row>
    <row r="45372" spans="55:55" hidden="1" x14ac:dyDescent="0.2">
      <c r="BC45372" s="6"/>
    </row>
    <row r="45373" spans="55:55" hidden="1" x14ac:dyDescent="0.2">
      <c r="BC45373" s="6"/>
    </row>
    <row r="45374" spans="55:55" hidden="1" x14ac:dyDescent="0.2">
      <c r="BC45374" s="6"/>
    </row>
    <row r="45375" spans="55:55" hidden="1" x14ac:dyDescent="0.2">
      <c r="BC45375" s="6"/>
    </row>
    <row r="45376" spans="55:55" hidden="1" x14ac:dyDescent="0.2">
      <c r="BC45376" s="6"/>
    </row>
    <row r="45377" spans="55:55" hidden="1" x14ac:dyDescent="0.2">
      <c r="BC45377" s="6"/>
    </row>
    <row r="45378" spans="55:55" hidden="1" x14ac:dyDescent="0.2">
      <c r="BC45378" s="6"/>
    </row>
    <row r="45379" spans="55:55" hidden="1" x14ac:dyDescent="0.2">
      <c r="BC45379" s="6"/>
    </row>
    <row r="45380" spans="55:55" hidden="1" x14ac:dyDescent="0.2">
      <c r="BC45380" s="6"/>
    </row>
    <row r="45381" spans="55:55" hidden="1" x14ac:dyDescent="0.2">
      <c r="BC45381" s="6"/>
    </row>
    <row r="45382" spans="55:55" hidden="1" x14ac:dyDescent="0.2">
      <c r="BC45382" s="6"/>
    </row>
    <row r="45383" spans="55:55" hidden="1" x14ac:dyDescent="0.2">
      <c r="BC45383" s="6"/>
    </row>
    <row r="45384" spans="55:55" hidden="1" x14ac:dyDescent="0.2">
      <c r="BC45384" s="6"/>
    </row>
    <row r="45385" spans="55:55" hidden="1" x14ac:dyDescent="0.2">
      <c r="BC45385" s="6"/>
    </row>
    <row r="45386" spans="55:55" hidden="1" x14ac:dyDescent="0.2">
      <c r="BC45386" s="6"/>
    </row>
    <row r="45387" spans="55:55" hidden="1" x14ac:dyDescent="0.2">
      <c r="BC45387" s="6"/>
    </row>
    <row r="45388" spans="55:55" hidden="1" x14ac:dyDescent="0.2">
      <c r="BC45388" s="6"/>
    </row>
    <row r="45389" spans="55:55" hidden="1" x14ac:dyDescent="0.2">
      <c r="BC45389" s="6"/>
    </row>
    <row r="45390" spans="55:55" hidden="1" x14ac:dyDescent="0.2">
      <c r="BC45390" s="6"/>
    </row>
    <row r="45391" spans="55:55" hidden="1" x14ac:dyDescent="0.2">
      <c r="BC45391" s="6"/>
    </row>
    <row r="45392" spans="55:55" hidden="1" x14ac:dyDescent="0.2">
      <c r="BC45392" s="6"/>
    </row>
    <row r="45393" spans="55:55" hidden="1" x14ac:dyDescent="0.2">
      <c r="BC45393" s="6"/>
    </row>
    <row r="45394" spans="55:55" hidden="1" x14ac:dyDescent="0.2">
      <c r="BC45394" s="6"/>
    </row>
    <row r="45395" spans="55:55" hidden="1" x14ac:dyDescent="0.2">
      <c r="BC45395" s="6"/>
    </row>
    <row r="45396" spans="55:55" hidden="1" x14ac:dyDescent="0.2">
      <c r="BC45396" s="6"/>
    </row>
    <row r="45397" spans="55:55" hidden="1" x14ac:dyDescent="0.2">
      <c r="BC45397" s="6"/>
    </row>
    <row r="45398" spans="55:55" hidden="1" x14ac:dyDescent="0.2">
      <c r="BC45398" s="6"/>
    </row>
    <row r="45399" spans="55:55" hidden="1" x14ac:dyDescent="0.2">
      <c r="BC45399" s="6"/>
    </row>
    <row r="45400" spans="55:55" hidden="1" x14ac:dyDescent="0.2">
      <c r="BC45400" s="6"/>
    </row>
    <row r="45401" spans="55:55" hidden="1" x14ac:dyDescent="0.2">
      <c r="BC45401" s="6"/>
    </row>
    <row r="45402" spans="55:55" hidden="1" x14ac:dyDescent="0.2">
      <c r="BC45402" s="6"/>
    </row>
    <row r="45403" spans="55:55" hidden="1" x14ac:dyDescent="0.2">
      <c r="BC45403" s="6"/>
    </row>
    <row r="45404" spans="55:55" hidden="1" x14ac:dyDescent="0.2">
      <c r="BC45404" s="6"/>
    </row>
    <row r="45405" spans="55:55" hidden="1" x14ac:dyDescent="0.2">
      <c r="BC45405" s="6"/>
    </row>
    <row r="45406" spans="55:55" hidden="1" x14ac:dyDescent="0.2">
      <c r="BC45406" s="6"/>
    </row>
    <row r="45407" spans="55:55" hidden="1" x14ac:dyDescent="0.2">
      <c r="BC45407" s="6"/>
    </row>
    <row r="45408" spans="55:55" hidden="1" x14ac:dyDescent="0.2">
      <c r="BC45408" s="6"/>
    </row>
    <row r="45409" spans="55:55" hidden="1" x14ac:dyDescent="0.2">
      <c r="BC45409" s="6"/>
    </row>
    <row r="45410" spans="55:55" hidden="1" x14ac:dyDescent="0.2">
      <c r="BC45410" s="6"/>
    </row>
    <row r="45411" spans="55:55" hidden="1" x14ac:dyDescent="0.2">
      <c r="BC45411" s="6"/>
    </row>
    <row r="45412" spans="55:55" hidden="1" x14ac:dyDescent="0.2">
      <c r="BC45412" s="6"/>
    </row>
    <row r="45413" spans="55:55" hidden="1" x14ac:dyDescent="0.2">
      <c r="BC45413" s="6"/>
    </row>
    <row r="45414" spans="55:55" hidden="1" x14ac:dyDescent="0.2">
      <c r="BC45414" s="6"/>
    </row>
    <row r="45415" spans="55:55" hidden="1" x14ac:dyDescent="0.2">
      <c r="BC45415" s="6"/>
    </row>
    <row r="45416" spans="55:55" hidden="1" x14ac:dyDescent="0.2">
      <c r="BC45416" s="6"/>
    </row>
    <row r="45417" spans="55:55" hidden="1" x14ac:dyDescent="0.2">
      <c r="BC45417" s="6"/>
    </row>
    <row r="45418" spans="55:55" hidden="1" x14ac:dyDescent="0.2">
      <c r="BC45418" s="6"/>
    </row>
    <row r="45419" spans="55:55" hidden="1" x14ac:dyDescent="0.2">
      <c r="BC45419" s="6"/>
    </row>
    <row r="45420" spans="55:55" hidden="1" x14ac:dyDescent="0.2">
      <c r="BC45420" s="6"/>
    </row>
    <row r="45421" spans="55:55" hidden="1" x14ac:dyDescent="0.2">
      <c r="BC45421" s="6"/>
    </row>
    <row r="45422" spans="55:55" hidden="1" x14ac:dyDescent="0.2">
      <c r="BC45422" s="6"/>
    </row>
    <row r="45423" spans="55:55" hidden="1" x14ac:dyDescent="0.2">
      <c r="BC45423" s="6"/>
    </row>
    <row r="45424" spans="55:55" hidden="1" x14ac:dyDescent="0.2">
      <c r="BC45424" s="6"/>
    </row>
    <row r="45425" spans="55:55" hidden="1" x14ac:dyDescent="0.2">
      <c r="BC45425" s="6"/>
    </row>
    <row r="45426" spans="55:55" hidden="1" x14ac:dyDescent="0.2">
      <c r="BC45426" s="6"/>
    </row>
    <row r="45427" spans="55:55" hidden="1" x14ac:dyDescent="0.2">
      <c r="BC45427" s="6"/>
    </row>
    <row r="45428" spans="55:55" hidden="1" x14ac:dyDescent="0.2">
      <c r="BC45428" s="6"/>
    </row>
    <row r="45429" spans="55:55" hidden="1" x14ac:dyDescent="0.2">
      <c r="BC45429" s="6"/>
    </row>
    <row r="45430" spans="55:55" hidden="1" x14ac:dyDescent="0.2">
      <c r="BC45430" s="6"/>
    </row>
    <row r="45431" spans="55:55" hidden="1" x14ac:dyDescent="0.2">
      <c r="BC45431" s="6"/>
    </row>
    <row r="45432" spans="55:55" hidden="1" x14ac:dyDescent="0.2">
      <c r="BC45432" s="6"/>
    </row>
    <row r="45433" spans="55:55" hidden="1" x14ac:dyDescent="0.2">
      <c r="BC45433" s="6"/>
    </row>
    <row r="45434" spans="55:55" hidden="1" x14ac:dyDescent="0.2">
      <c r="BC45434" s="6"/>
    </row>
    <row r="45435" spans="55:55" hidden="1" x14ac:dyDescent="0.2">
      <c r="BC45435" s="6"/>
    </row>
    <row r="45436" spans="55:55" hidden="1" x14ac:dyDescent="0.2">
      <c r="BC45436" s="6"/>
    </row>
    <row r="45437" spans="55:55" hidden="1" x14ac:dyDescent="0.2">
      <c r="BC45437" s="6"/>
    </row>
    <row r="45438" spans="55:55" hidden="1" x14ac:dyDescent="0.2">
      <c r="BC45438" s="6"/>
    </row>
    <row r="45439" spans="55:55" hidden="1" x14ac:dyDescent="0.2">
      <c r="BC45439" s="6"/>
    </row>
    <row r="45440" spans="55:55" hidden="1" x14ac:dyDescent="0.2">
      <c r="BC45440" s="6"/>
    </row>
    <row r="45441" spans="55:55" hidden="1" x14ac:dyDescent="0.2">
      <c r="BC45441" s="6"/>
    </row>
    <row r="45442" spans="55:55" hidden="1" x14ac:dyDescent="0.2">
      <c r="BC45442" s="6"/>
    </row>
    <row r="45443" spans="55:55" hidden="1" x14ac:dyDescent="0.2">
      <c r="BC45443" s="6"/>
    </row>
    <row r="45444" spans="55:55" hidden="1" x14ac:dyDescent="0.2">
      <c r="BC45444" s="6"/>
    </row>
    <row r="45445" spans="55:55" hidden="1" x14ac:dyDescent="0.2">
      <c r="BC45445" s="6"/>
    </row>
    <row r="45446" spans="55:55" hidden="1" x14ac:dyDescent="0.2">
      <c r="BC45446" s="6"/>
    </row>
    <row r="45447" spans="55:55" hidden="1" x14ac:dyDescent="0.2">
      <c r="BC45447" s="6"/>
    </row>
    <row r="45448" spans="55:55" hidden="1" x14ac:dyDescent="0.2">
      <c r="BC45448" s="6"/>
    </row>
    <row r="45449" spans="55:55" hidden="1" x14ac:dyDescent="0.2">
      <c r="BC45449" s="6"/>
    </row>
    <row r="45450" spans="55:55" hidden="1" x14ac:dyDescent="0.2">
      <c r="BC45450" s="6"/>
    </row>
    <row r="45451" spans="55:55" hidden="1" x14ac:dyDescent="0.2">
      <c r="BC45451" s="6"/>
    </row>
    <row r="45452" spans="55:55" hidden="1" x14ac:dyDescent="0.2">
      <c r="BC45452" s="6"/>
    </row>
    <row r="45453" spans="55:55" hidden="1" x14ac:dyDescent="0.2">
      <c r="BC45453" s="6"/>
    </row>
    <row r="45454" spans="55:55" hidden="1" x14ac:dyDescent="0.2">
      <c r="BC45454" s="6"/>
    </row>
    <row r="45455" spans="55:55" hidden="1" x14ac:dyDescent="0.2">
      <c r="BC45455" s="6"/>
    </row>
    <row r="45456" spans="55:55" hidden="1" x14ac:dyDescent="0.2">
      <c r="BC45456" s="6"/>
    </row>
    <row r="45457" spans="55:55" hidden="1" x14ac:dyDescent="0.2">
      <c r="BC45457" s="6"/>
    </row>
    <row r="45458" spans="55:55" hidden="1" x14ac:dyDescent="0.2">
      <c r="BC45458" s="6"/>
    </row>
    <row r="45459" spans="55:55" hidden="1" x14ac:dyDescent="0.2">
      <c r="BC45459" s="6"/>
    </row>
    <row r="45460" spans="55:55" hidden="1" x14ac:dyDescent="0.2">
      <c r="BC45460" s="6"/>
    </row>
    <row r="45461" spans="55:55" hidden="1" x14ac:dyDescent="0.2">
      <c r="BC45461" s="6"/>
    </row>
    <row r="45462" spans="55:55" hidden="1" x14ac:dyDescent="0.2">
      <c r="BC45462" s="6"/>
    </row>
    <row r="45463" spans="55:55" hidden="1" x14ac:dyDescent="0.2">
      <c r="BC45463" s="6"/>
    </row>
    <row r="45464" spans="55:55" hidden="1" x14ac:dyDescent="0.2">
      <c r="BC45464" s="6"/>
    </row>
    <row r="45465" spans="55:55" hidden="1" x14ac:dyDescent="0.2">
      <c r="BC45465" s="6"/>
    </row>
    <row r="45466" spans="55:55" hidden="1" x14ac:dyDescent="0.2">
      <c r="BC45466" s="6"/>
    </row>
    <row r="45467" spans="55:55" hidden="1" x14ac:dyDescent="0.2">
      <c r="BC45467" s="6"/>
    </row>
    <row r="45468" spans="55:55" hidden="1" x14ac:dyDescent="0.2">
      <c r="BC45468" s="6"/>
    </row>
    <row r="45469" spans="55:55" hidden="1" x14ac:dyDescent="0.2">
      <c r="BC45469" s="6"/>
    </row>
    <row r="45470" spans="55:55" hidden="1" x14ac:dyDescent="0.2">
      <c r="BC45470" s="6"/>
    </row>
    <row r="45471" spans="55:55" hidden="1" x14ac:dyDescent="0.2">
      <c r="BC45471" s="6"/>
    </row>
    <row r="45472" spans="55:55" hidden="1" x14ac:dyDescent="0.2">
      <c r="BC45472" s="6"/>
    </row>
    <row r="45473" spans="55:55" hidden="1" x14ac:dyDescent="0.2">
      <c r="BC45473" s="6"/>
    </row>
    <row r="45474" spans="55:55" hidden="1" x14ac:dyDescent="0.2">
      <c r="BC45474" s="6"/>
    </row>
    <row r="45475" spans="55:55" hidden="1" x14ac:dyDescent="0.2">
      <c r="BC45475" s="6"/>
    </row>
    <row r="45476" spans="55:55" hidden="1" x14ac:dyDescent="0.2">
      <c r="BC45476" s="6"/>
    </row>
    <row r="45477" spans="55:55" hidden="1" x14ac:dyDescent="0.2">
      <c r="BC45477" s="6"/>
    </row>
    <row r="45478" spans="55:55" hidden="1" x14ac:dyDescent="0.2">
      <c r="BC45478" s="6"/>
    </row>
    <row r="45479" spans="55:55" hidden="1" x14ac:dyDescent="0.2">
      <c r="BC45479" s="6"/>
    </row>
    <row r="45480" spans="55:55" hidden="1" x14ac:dyDescent="0.2">
      <c r="BC45480" s="6"/>
    </row>
    <row r="45481" spans="55:55" hidden="1" x14ac:dyDescent="0.2">
      <c r="BC45481" s="6"/>
    </row>
    <row r="45482" spans="55:55" hidden="1" x14ac:dyDescent="0.2">
      <c r="BC45482" s="6"/>
    </row>
    <row r="45483" spans="55:55" hidden="1" x14ac:dyDescent="0.2">
      <c r="BC45483" s="6"/>
    </row>
    <row r="45484" spans="55:55" hidden="1" x14ac:dyDescent="0.2">
      <c r="BC45484" s="6"/>
    </row>
    <row r="45485" spans="55:55" hidden="1" x14ac:dyDescent="0.2">
      <c r="BC45485" s="6"/>
    </row>
    <row r="45486" spans="55:55" hidden="1" x14ac:dyDescent="0.2">
      <c r="BC45486" s="6"/>
    </row>
    <row r="45487" spans="55:55" hidden="1" x14ac:dyDescent="0.2">
      <c r="BC45487" s="6"/>
    </row>
    <row r="45488" spans="55:55" hidden="1" x14ac:dyDescent="0.2">
      <c r="BC45488" s="6"/>
    </row>
    <row r="45489" spans="55:55" hidden="1" x14ac:dyDescent="0.2">
      <c r="BC45489" s="6"/>
    </row>
    <row r="45490" spans="55:55" hidden="1" x14ac:dyDescent="0.2">
      <c r="BC45490" s="6"/>
    </row>
    <row r="45491" spans="55:55" hidden="1" x14ac:dyDescent="0.2">
      <c r="BC45491" s="6"/>
    </row>
    <row r="45492" spans="55:55" hidden="1" x14ac:dyDescent="0.2">
      <c r="BC45492" s="6"/>
    </row>
    <row r="45493" spans="55:55" hidden="1" x14ac:dyDescent="0.2">
      <c r="BC45493" s="6"/>
    </row>
    <row r="45494" spans="55:55" hidden="1" x14ac:dyDescent="0.2">
      <c r="BC45494" s="6"/>
    </row>
    <row r="45495" spans="55:55" hidden="1" x14ac:dyDescent="0.2">
      <c r="BC45495" s="6"/>
    </row>
    <row r="45496" spans="55:55" hidden="1" x14ac:dyDescent="0.2">
      <c r="BC45496" s="6"/>
    </row>
    <row r="45497" spans="55:55" hidden="1" x14ac:dyDescent="0.2">
      <c r="BC45497" s="6"/>
    </row>
    <row r="45498" spans="55:55" hidden="1" x14ac:dyDescent="0.2">
      <c r="BC45498" s="6"/>
    </row>
    <row r="45499" spans="55:55" hidden="1" x14ac:dyDescent="0.2">
      <c r="BC45499" s="6"/>
    </row>
    <row r="45500" spans="55:55" hidden="1" x14ac:dyDescent="0.2">
      <c r="BC45500" s="6"/>
    </row>
    <row r="45501" spans="55:55" hidden="1" x14ac:dyDescent="0.2">
      <c r="BC45501" s="6"/>
    </row>
    <row r="45502" spans="55:55" hidden="1" x14ac:dyDescent="0.2">
      <c r="BC45502" s="6"/>
    </row>
    <row r="45503" spans="55:55" hidden="1" x14ac:dyDescent="0.2">
      <c r="BC45503" s="6"/>
    </row>
    <row r="45504" spans="55:55" hidden="1" x14ac:dyDescent="0.2">
      <c r="BC45504" s="6"/>
    </row>
    <row r="45505" spans="55:55" hidden="1" x14ac:dyDescent="0.2">
      <c r="BC45505" s="6"/>
    </row>
    <row r="45506" spans="55:55" hidden="1" x14ac:dyDescent="0.2">
      <c r="BC45506" s="6"/>
    </row>
    <row r="45507" spans="55:55" hidden="1" x14ac:dyDescent="0.2">
      <c r="BC45507" s="6"/>
    </row>
    <row r="45508" spans="55:55" hidden="1" x14ac:dyDescent="0.2">
      <c r="BC45508" s="6"/>
    </row>
    <row r="45509" spans="55:55" hidden="1" x14ac:dyDescent="0.2">
      <c r="BC45509" s="6"/>
    </row>
    <row r="45510" spans="55:55" hidden="1" x14ac:dyDescent="0.2">
      <c r="BC45510" s="6"/>
    </row>
    <row r="45511" spans="55:55" hidden="1" x14ac:dyDescent="0.2">
      <c r="BC45511" s="6"/>
    </row>
    <row r="45512" spans="55:55" hidden="1" x14ac:dyDescent="0.2">
      <c r="BC45512" s="6"/>
    </row>
    <row r="45513" spans="55:55" hidden="1" x14ac:dyDescent="0.2">
      <c r="BC45513" s="6"/>
    </row>
    <row r="45514" spans="55:55" hidden="1" x14ac:dyDescent="0.2">
      <c r="BC45514" s="6"/>
    </row>
    <row r="45515" spans="55:55" hidden="1" x14ac:dyDescent="0.2">
      <c r="BC45515" s="6"/>
    </row>
    <row r="45516" spans="55:55" hidden="1" x14ac:dyDescent="0.2">
      <c r="BC45516" s="6"/>
    </row>
    <row r="45517" spans="55:55" hidden="1" x14ac:dyDescent="0.2">
      <c r="BC45517" s="6"/>
    </row>
    <row r="45518" spans="55:55" hidden="1" x14ac:dyDescent="0.2">
      <c r="BC45518" s="6"/>
    </row>
    <row r="45519" spans="55:55" hidden="1" x14ac:dyDescent="0.2">
      <c r="BC45519" s="6"/>
    </row>
    <row r="45520" spans="55:55" hidden="1" x14ac:dyDescent="0.2">
      <c r="BC45520" s="6"/>
    </row>
    <row r="45521" spans="55:55" hidden="1" x14ac:dyDescent="0.2">
      <c r="BC45521" s="6"/>
    </row>
    <row r="45522" spans="55:55" hidden="1" x14ac:dyDescent="0.2">
      <c r="BC45522" s="6"/>
    </row>
    <row r="45523" spans="55:55" hidden="1" x14ac:dyDescent="0.2">
      <c r="BC45523" s="6"/>
    </row>
    <row r="45524" spans="55:55" hidden="1" x14ac:dyDescent="0.2">
      <c r="BC45524" s="6"/>
    </row>
    <row r="45525" spans="55:55" hidden="1" x14ac:dyDescent="0.2">
      <c r="BC45525" s="6"/>
    </row>
    <row r="45526" spans="55:55" hidden="1" x14ac:dyDescent="0.2">
      <c r="BC45526" s="6"/>
    </row>
    <row r="45527" spans="55:55" hidden="1" x14ac:dyDescent="0.2">
      <c r="BC45527" s="6"/>
    </row>
    <row r="45528" spans="55:55" hidden="1" x14ac:dyDescent="0.2">
      <c r="BC45528" s="6"/>
    </row>
    <row r="45529" spans="55:55" hidden="1" x14ac:dyDescent="0.2">
      <c r="BC45529" s="6"/>
    </row>
    <row r="45530" spans="55:55" hidden="1" x14ac:dyDescent="0.2">
      <c r="BC45530" s="6"/>
    </row>
    <row r="45531" spans="55:55" hidden="1" x14ac:dyDescent="0.2">
      <c r="BC45531" s="6"/>
    </row>
    <row r="45532" spans="55:55" hidden="1" x14ac:dyDescent="0.2">
      <c r="BC45532" s="6"/>
    </row>
    <row r="45533" spans="55:55" hidden="1" x14ac:dyDescent="0.2">
      <c r="BC45533" s="6"/>
    </row>
    <row r="45534" spans="55:55" hidden="1" x14ac:dyDescent="0.2">
      <c r="BC45534" s="6"/>
    </row>
    <row r="45535" spans="55:55" hidden="1" x14ac:dyDescent="0.2">
      <c r="BC45535" s="6"/>
    </row>
    <row r="45536" spans="55:55" hidden="1" x14ac:dyDescent="0.2">
      <c r="BC45536" s="6"/>
    </row>
    <row r="45537" spans="55:55" hidden="1" x14ac:dyDescent="0.2">
      <c r="BC45537" s="6"/>
    </row>
    <row r="45538" spans="55:55" hidden="1" x14ac:dyDescent="0.2">
      <c r="BC45538" s="6"/>
    </row>
    <row r="45539" spans="55:55" hidden="1" x14ac:dyDescent="0.2">
      <c r="BC45539" s="6"/>
    </row>
    <row r="45540" spans="55:55" hidden="1" x14ac:dyDescent="0.2">
      <c r="BC45540" s="6"/>
    </row>
    <row r="45541" spans="55:55" hidden="1" x14ac:dyDescent="0.2">
      <c r="BC45541" s="6"/>
    </row>
    <row r="45542" spans="55:55" hidden="1" x14ac:dyDescent="0.2">
      <c r="BC45542" s="6"/>
    </row>
    <row r="45543" spans="55:55" hidden="1" x14ac:dyDescent="0.2">
      <c r="BC45543" s="6"/>
    </row>
    <row r="45544" spans="55:55" hidden="1" x14ac:dyDescent="0.2">
      <c r="BC45544" s="6"/>
    </row>
    <row r="45545" spans="55:55" hidden="1" x14ac:dyDescent="0.2">
      <c r="BC45545" s="6"/>
    </row>
    <row r="45546" spans="55:55" hidden="1" x14ac:dyDescent="0.2">
      <c r="BC45546" s="6"/>
    </row>
    <row r="45547" spans="55:55" hidden="1" x14ac:dyDescent="0.2">
      <c r="BC45547" s="6"/>
    </row>
    <row r="45548" spans="55:55" hidden="1" x14ac:dyDescent="0.2">
      <c r="BC45548" s="6"/>
    </row>
    <row r="45549" spans="55:55" hidden="1" x14ac:dyDescent="0.2">
      <c r="BC45549" s="6"/>
    </row>
    <row r="45550" spans="55:55" hidden="1" x14ac:dyDescent="0.2">
      <c r="BC45550" s="6"/>
    </row>
    <row r="45551" spans="55:55" hidden="1" x14ac:dyDescent="0.2">
      <c r="BC45551" s="6"/>
    </row>
    <row r="45552" spans="55:55" hidden="1" x14ac:dyDescent="0.2">
      <c r="BC45552" s="6"/>
    </row>
    <row r="45553" spans="55:55" hidden="1" x14ac:dyDescent="0.2">
      <c r="BC45553" s="6"/>
    </row>
    <row r="45554" spans="55:55" hidden="1" x14ac:dyDescent="0.2">
      <c r="BC45554" s="6"/>
    </row>
    <row r="45555" spans="55:55" hidden="1" x14ac:dyDescent="0.2">
      <c r="BC45555" s="6"/>
    </row>
    <row r="45556" spans="55:55" hidden="1" x14ac:dyDescent="0.2">
      <c r="BC45556" s="6"/>
    </row>
    <row r="45557" spans="55:55" hidden="1" x14ac:dyDescent="0.2">
      <c r="BC45557" s="6"/>
    </row>
    <row r="45558" spans="55:55" hidden="1" x14ac:dyDescent="0.2">
      <c r="BC45558" s="6"/>
    </row>
    <row r="45559" spans="55:55" hidden="1" x14ac:dyDescent="0.2">
      <c r="BC45559" s="6"/>
    </row>
    <row r="45560" spans="55:55" hidden="1" x14ac:dyDescent="0.2">
      <c r="BC45560" s="6"/>
    </row>
    <row r="45561" spans="55:55" hidden="1" x14ac:dyDescent="0.2">
      <c r="BC45561" s="6"/>
    </row>
    <row r="45562" spans="55:55" hidden="1" x14ac:dyDescent="0.2">
      <c r="BC45562" s="6"/>
    </row>
    <row r="45563" spans="55:55" hidden="1" x14ac:dyDescent="0.2">
      <c r="BC45563" s="6"/>
    </row>
    <row r="45564" spans="55:55" hidden="1" x14ac:dyDescent="0.2">
      <c r="BC45564" s="6"/>
    </row>
    <row r="45565" spans="55:55" hidden="1" x14ac:dyDescent="0.2">
      <c r="BC45565" s="6"/>
    </row>
    <row r="45566" spans="55:55" hidden="1" x14ac:dyDescent="0.2">
      <c r="BC45566" s="6"/>
    </row>
    <row r="45567" spans="55:55" hidden="1" x14ac:dyDescent="0.2">
      <c r="BC45567" s="6"/>
    </row>
    <row r="45568" spans="55:55" hidden="1" x14ac:dyDescent="0.2">
      <c r="BC45568" s="6"/>
    </row>
    <row r="45569" spans="55:55" hidden="1" x14ac:dyDescent="0.2">
      <c r="BC45569" s="6"/>
    </row>
    <row r="45570" spans="55:55" hidden="1" x14ac:dyDescent="0.2">
      <c r="BC45570" s="6"/>
    </row>
    <row r="45571" spans="55:55" hidden="1" x14ac:dyDescent="0.2">
      <c r="BC45571" s="6"/>
    </row>
    <row r="45572" spans="55:55" hidden="1" x14ac:dyDescent="0.2">
      <c r="BC45572" s="6"/>
    </row>
    <row r="45573" spans="55:55" hidden="1" x14ac:dyDescent="0.2">
      <c r="BC45573" s="6"/>
    </row>
    <row r="45574" spans="55:55" hidden="1" x14ac:dyDescent="0.2">
      <c r="BC45574" s="6"/>
    </row>
    <row r="45575" spans="55:55" hidden="1" x14ac:dyDescent="0.2">
      <c r="BC45575" s="6"/>
    </row>
    <row r="45576" spans="55:55" hidden="1" x14ac:dyDescent="0.2">
      <c r="BC45576" s="6"/>
    </row>
    <row r="45577" spans="55:55" hidden="1" x14ac:dyDescent="0.2">
      <c r="BC45577" s="6"/>
    </row>
    <row r="45578" spans="55:55" hidden="1" x14ac:dyDescent="0.2">
      <c r="BC45578" s="6"/>
    </row>
    <row r="45579" spans="55:55" hidden="1" x14ac:dyDescent="0.2">
      <c r="BC45579" s="6"/>
    </row>
    <row r="45580" spans="55:55" hidden="1" x14ac:dyDescent="0.2">
      <c r="BC45580" s="6"/>
    </row>
    <row r="45581" spans="55:55" hidden="1" x14ac:dyDescent="0.2">
      <c r="BC45581" s="6"/>
    </row>
    <row r="45582" spans="55:55" hidden="1" x14ac:dyDescent="0.2">
      <c r="BC45582" s="6"/>
    </row>
    <row r="45583" spans="55:55" hidden="1" x14ac:dyDescent="0.2">
      <c r="BC45583" s="6"/>
    </row>
    <row r="45584" spans="55:55" hidden="1" x14ac:dyDescent="0.2">
      <c r="BC45584" s="6"/>
    </row>
    <row r="45585" spans="55:55" hidden="1" x14ac:dyDescent="0.2">
      <c r="BC45585" s="6"/>
    </row>
    <row r="45586" spans="55:55" hidden="1" x14ac:dyDescent="0.2">
      <c r="BC45586" s="6"/>
    </row>
    <row r="45587" spans="55:55" hidden="1" x14ac:dyDescent="0.2">
      <c r="BC45587" s="6"/>
    </row>
    <row r="45588" spans="55:55" hidden="1" x14ac:dyDescent="0.2">
      <c r="BC45588" s="6"/>
    </row>
    <row r="45589" spans="55:55" hidden="1" x14ac:dyDescent="0.2">
      <c r="BC45589" s="6"/>
    </row>
    <row r="45590" spans="55:55" hidden="1" x14ac:dyDescent="0.2">
      <c r="BC45590" s="6"/>
    </row>
    <row r="45591" spans="55:55" hidden="1" x14ac:dyDescent="0.2">
      <c r="BC45591" s="6"/>
    </row>
    <row r="45592" spans="55:55" hidden="1" x14ac:dyDescent="0.2">
      <c r="BC45592" s="6"/>
    </row>
    <row r="45593" spans="55:55" hidden="1" x14ac:dyDescent="0.2">
      <c r="BC45593" s="6"/>
    </row>
    <row r="45594" spans="55:55" hidden="1" x14ac:dyDescent="0.2">
      <c r="BC45594" s="6"/>
    </row>
    <row r="45595" spans="55:55" hidden="1" x14ac:dyDescent="0.2">
      <c r="BC45595" s="6"/>
    </row>
    <row r="45596" spans="55:55" hidden="1" x14ac:dyDescent="0.2">
      <c r="BC45596" s="6"/>
    </row>
    <row r="45597" spans="55:55" hidden="1" x14ac:dyDescent="0.2">
      <c r="BC45597" s="6"/>
    </row>
    <row r="45598" spans="55:55" hidden="1" x14ac:dyDescent="0.2">
      <c r="BC45598" s="6"/>
    </row>
    <row r="45599" spans="55:55" hidden="1" x14ac:dyDescent="0.2">
      <c r="BC45599" s="6"/>
    </row>
    <row r="45600" spans="55:55" hidden="1" x14ac:dyDescent="0.2">
      <c r="BC45600" s="6"/>
    </row>
    <row r="45601" spans="55:55" hidden="1" x14ac:dyDescent="0.2">
      <c r="BC45601" s="6"/>
    </row>
    <row r="45602" spans="55:55" hidden="1" x14ac:dyDescent="0.2">
      <c r="BC45602" s="6"/>
    </row>
    <row r="45603" spans="55:55" hidden="1" x14ac:dyDescent="0.2">
      <c r="BC45603" s="6"/>
    </row>
    <row r="45604" spans="55:55" hidden="1" x14ac:dyDescent="0.2">
      <c r="BC45604" s="6"/>
    </row>
    <row r="45605" spans="55:55" hidden="1" x14ac:dyDescent="0.2">
      <c r="BC45605" s="6"/>
    </row>
    <row r="45606" spans="55:55" hidden="1" x14ac:dyDescent="0.2">
      <c r="BC45606" s="6"/>
    </row>
    <row r="45607" spans="55:55" hidden="1" x14ac:dyDescent="0.2">
      <c r="BC45607" s="6"/>
    </row>
    <row r="45608" spans="55:55" hidden="1" x14ac:dyDescent="0.2">
      <c r="BC45608" s="6"/>
    </row>
    <row r="45609" spans="55:55" hidden="1" x14ac:dyDescent="0.2">
      <c r="BC45609" s="6"/>
    </row>
    <row r="45610" spans="55:55" hidden="1" x14ac:dyDescent="0.2">
      <c r="BC45610" s="6"/>
    </row>
    <row r="45611" spans="55:55" hidden="1" x14ac:dyDescent="0.2">
      <c r="BC45611" s="6"/>
    </row>
    <row r="45612" spans="55:55" hidden="1" x14ac:dyDescent="0.2">
      <c r="BC45612" s="6"/>
    </row>
    <row r="45613" spans="55:55" hidden="1" x14ac:dyDescent="0.2">
      <c r="BC45613" s="6"/>
    </row>
    <row r="45614" spans="55:55" hidden="1" x14ac:dyDescent="0.2">
      <c r="BC45614" s="6"/>
    </row>
    <row r="45615" spans="55:55" hidden="1" x14ac:dyDescent="0.2">
      <c r="BC45615" s="6"/>
    </row>
    <row r="45616" spans="55:55" hidden="1" x14ac:dyDescent="0.2">
      <c r="BC45616" s="6"/>
    </row>
    <row r="45617" spans="55:55" hidden="1" x14ac:dyDescent="0.2">
      <c r="BC45617" s="6"/>
    </row>
    <row r="45618" spans="55:55" hidden="1" x14ac:dyDescent="0.2">
      <c r="BC45618" s="6"/>
    </row>
    <row r="45619" spans="55:55" hidden="1" x14ac:dyDescent="0.2">
      <c r="BC45619" s="6"/>
    </row>
    <row r="45620" spans="55:55" hidden="1" x14ac:dyDescent="0.2">
      <c r="BC45620" s="6"/>
    </row>
    <row r="45621" spans="55:55" hidden="1" x14ac:dyDescent="0.2">
      <c r="BC45621" s="6"/>
    </row>
    <row r="45622" spans="55:55" hidden="1" x14ac:dyDescent="0.2">
      <c r="BC45622" s="6"/>
    </row>
    <row r="45623" spans="55:55" hidden="1" x14ac:dyDescent="0.2">
      <c r="BC45623" s="6"/>
    </row>
    <row r="45624" spans="55:55" hidden="1" x14ac:dyDescent="0.2">
      <c r="BC45624" s="6"/>
    </row>
    <row r="45625" spans="55:55" hidden="1" x14ac:dyDescent="0.2">
      <c r="BC45625" s="6"/>
    </row>
    <row r="45626" spans="55:55" hidden="1" x14ac:dyDescent="0.2">
      <c r="BC45626" s="6"/>
    </row>
    <row r="45627" spans="55:55" hidden="1" x14ac:dyDescent="0.2">
      <c r="BC45627" s="6"/>
    </row>
    <row r="45628" spans="55:55" hidden="1" x14ac:dyDescent="0.2">
      <c r="BC45628" s="6"/>
    </row>
    <row r="45629" spans="55:55" hidden="1" x14ac:dyDescent="0.2">
      <c r="BC45629" s="6"/>
    </row>
    <row r="45630" spans="55:55" hidden="1" x14ac:dyDescent="0.2">
      <c r="BC45630" s="6"/>
    </row>
    <row r="45631" spans="55:55" hidden="1" x14ac:dyDescent="0.2">
      <c r="BC45631" s="6"/>
    </row>
    <row r="45632" spans="55:55" hidden="1" x14ac:dyDescent="0.2">
      <c r="BC45632" s="6"/>
    </row>
    <row r="45633" spans="55:55" hidden="1" x14ac:dyDescent="0.2">
      <c r="BC45633" s="6"/>
    </row>
    <row r="45634" spans="55:55" hidden="1" x14ac:dyDescent="0.2">
      <c r="BC45634" s="6"/>
    </row>
    <row r="45635" spans="55:55" hidden="1" x14ac:dyDescent="0.2">
      <c r="BC45635" s="6"/>
    </row>
    <row r="45636" spans="55:55" hidden="1" x14ac:dyDescent="0.2">
      <c r="BC45636" s="6"/>
    </row>
    <row r="45637" spans="55:55" hidden="1" x14ac:dyDescent="0.2">
      <c r="BC45637" s="6"/>
    </row>
    <row r="45638" spans="55:55" hidden="1" x14ac:dyDescent="0.2">
      <c r="BC45638" s="6"/>
    </row>
    <row r="45639" spans="55:55" hidden="1" x14ac:dyDescent="0.2">
      <c r="BC45639" s="6"/>
    </row>
    <row r="45640" spans="55:55" hidden="1" x14ac:dyDescent="0.2">
      <c r="BC45640" s="6"/>
    </row>
    <row r="45641" spans="55:55" hidden="1" x14ac:dyDescent="0.2">
      <c r="BC45641" s="6"/>
    </row>
    <row r="45642" spans="55:55" hidden="1" x14ac:dyDescent="0.2">
      <c r="BC45642" s="6"/>
    </row>
    <row r="45643" spans="55:55" hidden="1" x14ac:dyDescent="0.2">
      <c r="BC45643" s="6"/>
    </row>
    <row r="45644" spans="55:55" hidden="1" x14ac:dyDescent="0.2">
      <c r="BC45644" s="6"/>
    </row>
    <row r="45645" spans="55:55" hidden="1" x14ac:dyDescent="0.2">
      <c r="BC45645" s="6"/>
    </row>
    <row r="45646" spans="55:55" hidden="1" x14ac:dyDescent="0.2">
      <c r="BC45646" s="6"/>
    </row>
    <row r="45647" spans="55:55" hidden="1" x14ac:dyDescent="0.2">
      <c r="BC45647" s="6"/>
    </row>
    <row r="45648" spans="55:55" hidden="1" x14ac:dyDescent="0.2">
      <c r="BC45648" s="6"/>
    </row>
    <row r="45649" spans="55:55" hidden="1" x14ac:dyDescent="0.2">
      <c r="BC45649" s="6"/>
    </row>
    <row r="45650" spans="55:55" hidden="1" x14ac:dyDescent="0.2">
      <c r="BC45650" s="6"/>
    </row>
    <row r="45651" spans="55:55" hidden="1" x14ac:dyDescent="0.2">
      <c r="BC45651" s="6"/>
    </row>
    <row r="45652" spans="55:55" hidden="1" x14ac:dyDescent="0.2">
      <c r="BC45652" s="6"/>
    </row>
    <row r="45653" spans="55:55" hidden="1" x14ac:dyDescent="0.2">
      <c r="BC45653" s="6"/>
    </row>
    <row r="45654" spans="55:55" hidden="1" x14ac:dyDescent="0.2">
      <c r="BC45654" s="6"/>
    </row>
    <row r="45655" spans="55:55" hidden="1" x14ac:dyDescent="0.2">
      <c r="BC45655" s="6"/>
    </row>
    <row r="45656" spans="55:55" hidden="1" x14ac:dyDescent="0.2">
      <c r="BC45656" s="6"/>
    </row>
    <row r="45657" spans="55:55" hidden="1" x14ac:dyDescent="0.2">
      <c r="BC45657" s="6"/>
    </row>
    <row r="45658" spans="55:55" hidden="1" x14ac:dyDescent="0.2">
      <c r="BC45658" s="6"/>
    </row>
    <row r="45659" spans="55:55" hidden="1" x14ac:dyDescent="0.2">
      <c r="BC45659" s="6"/>
    </row>
    <row r="45660" spans="55:55" hidden="1" x14ac:dyDescent="0.2">
      <c r="BC45660" s="6"/>
    </row>
    <row r="45661" spans="55:55" hidden="1" x14ac:dyDescent="0.2">
      <c r="BC45661" s="6"/>
    </row>
    <row r="45662" spans="55:55" hidden="1" x14ac:dyDescent="0.2">
      <c r="BC45662" s="6"/>
    </row>
    <row r="45663" spans="55:55" hidden="1" x14ac:dyDescent="0.2">
      <c r="BC45663" s="6"/>
    </row>
    <row r="45664" spans="55:55" hidden="1" x14ac:dyDescent="0.2">
      <c r="BC45664" s="6"/>
    </row>
    <row r="45665" spans="55:55" hidden="1" x14ac:dyDescent="0.2">
      <c r="BC45665" s="6"/>
    </row>
    <row r="45666" spans="55:55" hidden="1" x14ac:dyDescent="0.2">
      <c r="BC45666" s="6"/>
    </row>
    <row r="45667" spans="55:55" hidden="1" x14ac:dyDescent="0.2">
      <c r="BC45667" s="6"/>
    </row>
    <row r="45668" spans="55:55" hidden="1" x14ac:dyDescent="0.2">
      <c r="BC45668" s="6"/>
    </row>
    <row r="45669" spans="55:55" hidden="1" x14ac:dyDescent="0.2">
      <c r="BC45669" s="6"/>
    </row>
    <row r="45670" spans="55:55" hidden="1" x14ac:dyDescent="0.2">
      <c r="BC45670" s="6"/>
    </row>
    <row r="45671" spans="55:55" hidden="1" x14ac:dyDescent="0.2">
      <c r="BC45671" s="6"/>
    </row>
    <row r="45672" spans="55:55" hidden="1" x14ac:dyDescent="0.2">
      <c r="BC45672" s="6"/>
    </row>
    <row r="45673" spans="55:55" hidden="1" x14ac:dyDescent="0.2">
      <c r="BC45673" s="6"/>
    </row>
    <row r="45674" spans="55:55" hidden="1" x14ac:dyDescent="0.2">
      <c r="BC45674" s="6"/>
    </row>
    <row r="45675" spans="55:55" hidden="1" x14ac:dyDescent="0.2">
      <c r="BC45675" s="6"/>
    </row>
    <row r="45676" spans="55:55" hidden="1" x14ac:dyDescent="0.2">
      <c r="BC45676" s="6"/>
    </row>
    <row r="45677" spans="55:55" hidden="1" x14ac:dyDescent="0.2">
      <c r="BC45677" s="6"/>
    </row>
    <row r="45678" spans="55:55" hidden="1" x14ac:dyDescent="0.2">
      <c r="BC45678" s="6"/>
    </row>
    <row r="45679" spans="55:55" hidden="1" x14ac:dyDescent="0.2">
      <c r="BC45679" s="6"/>
    </row>
    <row r="45680" spans="55:55" hidden="1" x14ac:dyDescent="0.2">
      <c r="BC45680" s="6"/>
    </row>
    <row r="45681" spans="55:55" hidden="1" x14ac:dyDescent="0.2">
      <c r="BC45681" s="6"/>
    </row>
    <row r="45682" spans="55:55" hidden="1" x14ac:dyDescent="0.2">
      <c r="BC45682" s="6"/>
    </row>
    <row r="45683" spans="55:55" hidden="1" x14ac:dyDescent="0.2">
      <c r="BC45683" s="6"/>
    </row>
    <row r="45684" spans="55:55" hidden="1" x14ac:dyDescent="0.2">
      <c r="BC45684" s="6"/>
    </row>
    <row r="45685" spans="55:55" hidden="1" x14ac:dyDescent="0.2">
      <c r="BC45685" s="6"/>
    </row>
    <row r="45686" spans="55:55" hidden="1" x14ac:dyDescent="0.2">
      <c r="BC45686" s="6"/>
    </row>
    <row r="45687" spans="55:55" hidden="1" x14ac:dyDescent="0.2">
      <c r="BC45687" s="6"/>
    </row>
    <row r="45688" spans="55:55" hidden="1" x14ac:dyDescent="0.2">
      <c r="BC45688" s="6"/>
    </row>
    <row r="45689" spans="55:55" hidden="1" x14ac:dyDescent="0.2">
      <c r="BC45689" s="6"/>
    </row>
    <row r="45690" spans="55:55" hidden="1" x14ac:dyDescent="0.2">
      <c r="BC45690" s="6"/>
    </row>
    <row r="45691" spans="55:55" hidden="1" x14ac:dyDescent="0.2">
      <c r="BC45691" s="6"/>
    </row>
    <row r="45692" spans="55:55" hidden="1" x14ac:dyDescent="0.2">
      <c r="BC45692" s="6"/>
    </row>
    <row r="45693" spans="55:55" hidden="1" x14ac:dyDescent="0.2">
      <c r="BC45693" s="6"/>
    </row>
    <row r="45694" spans="55:55" hidden="1" x14ac:dyDescent="0.2">
      <c r="BC45694" s="6"/>
    </row>
    <row r="45695" spans="55:55" hidden="1" x14ac:dyDescent="0.2">
      <c r="BC45695" s="6"/>
    </row>
    <row r="45696" spans="55:55" hidden="1" x14ac:dyDescent="0.2">
      <c r="BC45696" s="6"/>
    </row>
    <row r="45697" spans="55:55" hidden="1" x14ac:dyDescent="0.2">
      <c r="BC45697" s="6"/>
    </row>
    <row r="45698" spans="55:55" hidden="1" x14ac:dyDescent="0.2">
      <c r="BC45698" s="6"/>
    </row>
    <row r="45699" spans="55:55" hidden="1" x14ac:dyDescent="0.2">
      <c r="BC45699" s="6"/>
    </row>
    <row r="45700" spans="55:55" hidden="1" x14ac:dyDescent="0.2">
      <c r="BC45700" s="6"/>
    </row>
    <row r="45701" spans="55:55" hidden="1" x14ac:dyDescent="0.2">
      <c r="BC45701" s="6"/>
    </row>
    <row r="45702" spans="55:55" hidden="1" x14ac:dyDescent="0.2">
      <c r="BC45702" s="6"/>
    </row>
    <row r="45703" spans="55:55" hidden="1" x14ac:dyDescent="0.2">
      <c r="BC45703" s="6"/>
    </row>
    <row r="45704" spans="55:55" hidden="1" x14ac:dyDescent="0.2">
      <c r="BC45704" s="6"/>
    </row>
    <row r="45705" spans="55:55" hidden="1" x14ac:dyDescent="0.2">
      <c r="BC45705" s="6"/>
    </row>
    <row r="45706" spans="55:55" hidden="1" x14ac:dyDescent="0.2">
      <c r="BC45706" s="6"/>
    </row>
    <row r="45707" spans="55:55" hidden="1" x14ac:dyDescent="0.2">
      <c r="BC45707" s="6"/>
    </row>
    <row r="45708" spans="55:55" hidden="1" x14ac:dyDescent="0.2">
      <c r="BC45708" s="6"/>
    </row>
    <row r="45709" spans="55:55" hidden="1" x14ac:dyDescent="0.2">
      <c r="BC45709" s="6"/>
    </row>
    <row r="45710" spans="55:55" hidden="1" x14ac:dyDescent="0.2">
      <c r="BC45710" s="6"/>
    </row>
    <row r="45711" spans="55:55" hidden="1" x14ac:dyDescent="0.2">
      <c r="BC45711" s="6"/>
    </row>
    <row r="45712" spans="55:55" hidden="1" x14ac:dyDescent="0.2">
      <c r="BC45712" s="6"/>
    </row>
    <row r="45713" spans="55:55" hidden="1" x14ac:dyDescent="0.2">
      <c r="BC45713" s="6"/>
    </row>
    <row r="45714" spans="55:55" hidden="1" x14ac:dyDescent="0.2">
      <c r="BC45714" s="6"/>
    </row>
    <row r="45715" spans="55:55" hidden="1" x14ac:dyDescent="0.2">
      <c r="BC45715" s="6"/>
    </row>
    <row r="45716" spans="55:55" hidden="1" x14ac:dyDescent="0.2">
      <c r="BC45716" s="6"/>
    </row>
    <row r="45717" spans="55:55" hidden="1" x14ac:dyDescent="0.2">
      <c r="BC45717" s="6"/>
    </row>
    <row r="45718" spans="55:55" hidden="1" x14ac:dyDescent="0.2">
      <c r="BC45718" s="6"/>
    </row>
    <row r="45719" spans="55:55" hidden="1" x14ac:dyDescent="0.2">
      <c r="BC45719" s="6"/>
    </row>
    <row r="45720" spans="55:55" hidden="1" x14ac:dyDescent="0.2">
      <c r="BC45720" s="6"/>
    </row>
    <row r="45721" spans="55:55" hidden="1" x14ac:dyDescent="0.2">
      <c r="BC45721" s="6"/>
    </row>
    <row r="45722" spans="55:55" hidden="1" x14ac:dyDescent="0.2">
      <c r="BC45722" s="6"/>
    </row>
    <row r="45723" spans="55:55" hidden="1" x14ac:dyDescent="0.2">
      <c r="BC45723" s="6"/>
    </row>
    <row r="45724" spans="55:55" hidden="1" x14ac:dyDescent="0.2">
      <c r="BC45724" s="6"/>
    </row>
    <row r="45725" spans="55:55" hidden="1" x14ac:dyDescent="0.2">
      <c r="BC45725" s="6"/>
    </row>
    <row r="45726" spans="55:55" hidden="1" x14ac:dyDescent="0.2">
      <c r="BC45726" s="6"/>
    </row>
    <row r="45727" spans="55:55" hidden="1" x14ac:dyDescent="0.2">
      <c r="BC45727" s="6"/>
    </row>
    <row r="45728" spans="55:55" hidden="1" x14ac:dyDescent="0.2">
      <c r="BC45728" s="6"/>
    </row>
    <row r="45729" spans="55:55" hidden="1" x14ac:dyDescent="0.2">
      <c r="BC45729" s="6"/>
    </row>
    <row r="45730" spans="55:55" hidden="1" x14ac:dyDescent="0.2">
      <c r="BC45730" s="6"/>
    </row>
    <row r="45731" spans="55:55" hidden="1" x14ac:dyDescent="0.2">
      <c r="BC45731" s="6"/>
    </row>
    <row r="45732" spans="55:55" hidden="1" x14ac:dyDescent="0.2">
      <c r="BC45732" s="6"/>
    </row>
    <row r="45733" spans="55:55" hidden="1" x14ac:dyDescent="0.2">
      <c r="BC45733" s="6"/>
    </row>
    <row r="45734" spans="55:55" hidden="1" x14ac:dyDescent="0.2">
      <c r="BC45734" s="6"/>
    </row>
    <row r="45735" spans="55:55" hidden="1" x14ac:dyDescent="0.2">
      <c r="BC45735" s="6"/>
    </row>
    <row r="45736" spans="55:55" hidden="1" x14ac:dyDescent="0.2">
      <c r="BC45736" s="6"/>
    </row>
    <row r="45737" spans="55:55" hidden="1" x14ac:dyDescent="0.2">
      <c r="BC45737" s="6"/>
    </row>
    <row r="45738" spans="55:55" hidden="1" x14ac:dyDescent="0.2">
      <c r="BC45738" s="6"/>
    </row>
    <row r="45739" spans="55:55" hidden="1" x14ac:dyDescent="0.2">
      <c r="BC45739" s="6"/>
    </row>
    <row r="45740" spans="55:55" hidden="1" x14ac:dyDescent="0.2">
      <c r="BC45740" s="6"/>
    </row>
    <row r="45741" spans="55:55" hidden="1" x14ac:dyDescent="0.2">
      <c r="BC45741" s="6"/>
    </row>
    <row r="45742" spans="55:55" hidden="1" x14ac:dyDescent="0.2">
      <c r="BC45742" s="6"/>
    </row>
    <row r="45743" spans="55:55" hidden="1" x14ac:dyDescent="0.2">
      <c r="BC45743" s="6"/>
    </row>
    <row r="45744" spans="55:55" hidden="1" x14ac:dyDescent="0.2">
      <c r="BC45744" s="6"/>
    </row>
    <row r="45745" spans="55:55" hidden="1" x14ac:dyDescent="0.2">
      <c r="BC45745" s="6"/>
    </row>
    <row r="45746" spans="55:55" hidden="1" x14ac:dyDescent="0.2">
      <c r="BC45746" s="6"/>
    </row>
    <row r="45747" spans="55:55" hidden="1" x14ac:dyDescent="0.2">
      <c r="BC45747" s="6"/>
    </row>
    <row r="45748" spans="55:55" hidden="1" x14ac:dyDescent="0.2">
      <c r="BC45748" s="6"/>
    </row>
    <row r="45749" spans="55:55" hidden="1" x14ac:dyDescent="0.2">
      <c r="BC45749" s="6"/>
    </row>
    <row r="45750" spans="55:55" hidden="1" x14ac:dyDescent="0.2">
      <c r="BC45750" s="6"/>
    </row>
    <row r="45751" spans="55:55" hidden="1" x14ac:dyDescent="0.2">
      <c r="BC45751" s="6"/>
    </row>
    <row r="45752" spans="55:55" hidden="1" x14ac:dyDescent="0.2">
      <c r="BC45752" s="6"/>
    </row>
    <row r="45753" spans="55:55" hidden="1" x14ac:dyDescent="0.2">
      <c r="BC45753" s="6"/>
    </row>
    <row r="45754" spans="55:55" hidden="1" x14ac:dyDescent="0.2">
      <c r="BC45754" s="6"/>
    </row>
    <row r="45755" spans="55:55" hidden="1" x14ac:dyDescent="0.2">
      <c r="BC45755" s="6"/>
    </row>
    <row r="45756" spans="55:55" hidden="1" x14ac:dyDescent="0.2">
      <c r="BC45756" s="6"/>
    </row>
    <row r="45757" spans="55:55" hidden="1" x14ac:dyDescent="0.2">
      <c r="BC45757" s="6"/>
    </row>
    <row r="45758" spans="55:55" hidden="1" x14ac:dyDescent="0.2">
      <c r="BC45758" s="6"/>
    </row>
    <row r="45759" spans="55:55" hidden="1" x14ac:dyDescent="0.2">
      <c r="BC45759" s="6"/>
    </row>
    <row r="45760" spans="55:55" hidden="1" x14ac:dyDescent="0.2">
      <c r="BC45760" s="6"/>
    </row>
    <row r="45761" spans="55:55" hidden="1" x14ac:dyDescent="0.2">
      <c r="BC45761" s="6"/>
    </row>
    <row r="45762" spans="55:55" hidden="1" x14ac:dyDescent="0.2">
      <c r="BC45762" s="6"/>
    </row>
    <row r="45763" spans="55:55" hidden="1" x14ac:dyDescent="0.2">
      <c r="BC45763" s="6"/>
    </row>
    <row r="45764" spans="55:55" hidden="1" x14ac:dyDescent="0.2">
      <c r="BC45764" s="6"/>
    </row>
    <row r="45765" spans="55:55" hidden="1" x14ac:dyDescent="0.2">
      <c r="BC45765" s="6"/>
    </row>
    <row r="45766" spans="55:55" hidden="1" x14ac:dyDescent="0.2">
      <c r="BC45766" s="6"/>
    </row>
    <row r="45767" spans="55:55" hidden="1" x14ac:dyDescent="0.2">
      <c r="BC45767" s="6"/>
    </row>
    <row r="45768" spans="55:55" hidden="1" x14ac:dyDescent="0.2">
      <c r="BC45768" s="6"/>
    </row>
    <row r="45769" spans="55:55" hidden="1" x14ac:dyDescent="0.2">
      <c r="BC45769" s="6"/>
    </row>
    <row r="45770" spans="55:55" hidden="1" x14ac:dyDescent="0.2">
      <c r="BC45770" s="6"/>
    </row>
    <row r="45771" spans="55:55" hidden="1" x14ac:dyDescent="0.2">
      <c r="BC45771" s="6"/>
    </row>
    <row r="45772" spans="55:55" hidden="1" x14ac:dyDescent="0.2">
      <c r="BC45772" s="6"/>
    </row>
    <row r="45773" spans="55:55" hidden="1" x14ac:dyDescent="0.2">
      <c r="BC45773" s="6"/>
    </row>
    <row r="45774" spans="55:55" hidden="1" x14ac:dyDescent="0.2">
      <c r="BC45774" s="6"/>
    </row>
    <row r="45775" spans="55:55" hidden="1" x14ac:dyDescent="0.2">
      <c r="BC45775" s="6"/>
    </row>
    <row r="45776" spans="55:55" hidden="1" x14ac:dyDescent="0.2">
      <c r="BC45776" s="6"/>
    </row>
    <row r="45777" spans="55:55" hidden="1" x14ac:dyDescent="0.2">
      <c r="BC45777" s="6"/>
    </row>
    <row r="45778" spans="55:55" hidden="1" x14ac:dyDescent="0.2">
      <c r="BC45778" s="6"/>
    </row>
    <row r="45779" spans="55:55" hidden="1" x14ac:dyDescent="0.2">
      <c r="BC45779" s="6"/>
    </row>
    <row r="45780" spans="55:55" hidden="1" x14ac:dyDescent="0.2">
      <c r="BC45780" s="6"/>
    </row>
    <row r="45781" spans="55:55" hidden="1" x14ac:dyDescent="0.2">
      <c r="BC45781" s="6"/>
    </row>
    <row r="45782" spans="55:55" hidden="1" x14ac:dyDescent="0.2">
      <c r="BC45782" s="6"/>
    </row>
    <row r="45783" spans="55:55" hidden="1" x14ac:dyDescent="0.2">
      <c r="BC45783" s="6"/>
    </row>
    <row r="45784" spans="55:55" hidden="1" x14ac:dyDescent="0.2">
      <c r="BC45784" s="6"/>
    </row>
    <row r="45785" spans="55:55" hidden="1" x14ac:dyDescent="0.2">
      <c r="BC45785" s="6"/>
    </row>
    <row r="45786" spans="55:55" hidden="1" x14ac:dyDescent="0.2">
      <c r="BC45786" s="6"/>
    </row>
    <row r="45787" spans="55:55" hidden="1" x14ac:dyDescent="0.2">
      <c r="BC45787" s="6"/>
    </row>
    <row r="45788" spans="55:55" hidden="1" x14ac:dyDescent="0.2">
      <c r="BC45788" s="6"/>
    </row>
    <row r="45789" spans="55:55" hidden="1" x14ac:dyDescent="0.2">
      <c r="BC45789" s="6"/>
    </row>
    <row r="45790" spans="55:55" hidden="1" x14ac:dyDescent="0.2">
      <c r="BC45790" s="6"/>
    </row>
    <row r="45791" spans="55:55" hidden="1" x14ac:dyDescent="0.2">
      <c r="BC45791" s="6"/>
    </row>
    <row r="45792" spans="55:55" hidden="1" x14ac:dyDescent="0.2">
      <c r="BC45792" s="6"/>
    </row>
    <row r="45793" spans="55:55" hidden="1" x14ac:dyDescent="0.2">
      <c r="BC45793" s="6"/>
    </row>
    <row r="45794" spans="55:55" hidden="1" x14ac:dyDescent="0.2">
      <c r="BC45794" s="6"/>
    </row>
    <row r="45795" spans="55:55" hidden="1" x14ac:dyDescent="0.2">
      <c r="BC45795" s="6"/>
    </row>
    <row r="45796" spans="55:55" hidden="1" x14ac:dyDescent="0.2">
      <c r="BC45796" s="6"/>
    </row>
    <row r="45797" spans="55:55" hidden="1" x14ac:dyDescent="0.2">
      <c r="BC45797" s="6"/>
    </row>
    <row r="45798" spans="55:55" hidden="1" x14ac:dyDescent="0.2">
      <c r="BC45798" s="6"/>
    </row>
    <row r="45799" spans="55:55" hidden="1" x14ac:dyDescent="0.2">
      <c r="BC45799" s="6"/>
    </row>
    <row r="45800" spans="55:55" hidden="1" x14ac:dyDescent="0.2">
      <c r="BC45800" s="6"/>
    </row>
    <row r="45801" spans="55:55" hidden="1" x14ac:dyDescent="0.2">
      <c r="BC45801" s="6"/>
    </row>
    <row r="45802" spans="55:55" hidden="1" x14ac:dyDescent="0.2">
      <c r="BC45802" s="6"/>
    </row>
    <row r="45803" spans="55:55" hidden="1" x14ac:dyDescent="0.2">
      <c r="BC45803" s="6"/>
    </row>
    <row r="45804" spans="55:55" hidden="1" x14ac:dyDescent="0.2">
      <c r="BC45804" s="6"/>
    </row>
    <row r="45805" spans="55:55" hidden="1" x14ac:dyDescent="0.2">
      <c r="BC45805" s="6"/>
    </row>
    <row r="45806" spans="55:55" hidden="1" x14ac:dyDescent="0.2">
      <c r="BC45806" s="6"/>
    </row>
    <row r="45807" spans="55:55" hidden="1" x14ac:dyDescent="0.2">
      <c r="BC45807" s="6"/>
    </row>
    <row r="45808" spans="55:55" hidden="1" x14ac:dyDescent="0.2">
      <c r="BC45808" s="6"/>
    </row>
    <row r="45809" spans="55:55" hidden="1" x14ac:dyDescent="0.2">
      <c r="BC45809" s="6"/>
    </row>
    <row r="45810" spans="55:55" hidden="1" x14ac:dyDescent="0.2">
      <c r="BC45810" s="6"/>
    </row>
    <row r="45811" spans="55:55" hidden="1" x14ac:dyDescent="0.2">
      <c r="BC45811" s="6"/>
    </row>
    <row r="45812" spans="55:55" hidden="1" x14ac:dyDescent="0.2">
      <c r="BC45812" s="6"/>
    </row>
    <row r="45813" spans="55:55" hidden="1" x14ac:dyDescent="0.2">
      <c r="BC45813" s="6"/>
    </row>
    <row r="45814" spans="55:55" hidden="1" x14ac:dyDescent="0.2">
      <c r="BC45814" s="6"/>
    </row>
    <row r="45815" spans="55:55" hidden="1" x14ac:dyDescent="0.2">
      <c r="BC45815" s="6"/>
    </row>
    <row r="45816" spans="55:55" hidden="1" x14ac:dyDescent="0.2">
      <c r="BC45816" s="6"/>
    </row>
    <row r="45817" spans="55:55" hidden="1" x14ac:dyDescent="0.2">
      <c r="BC45817" s="6"/>
    </row>
    <row r="45818" spans="55:55" hidden="1" x14ac:dyDescent="0.2">
      <c r="BC45818" s="6"/>
    </row>
    <row r="45819" spans="55:55" hidden="1" x14ac:dyDescent="0.2">
      <c r="BC45819" s="6"/>
    </row>
    <row r="45820" spans="55:55" hidden="1" x14ac:dyDescent="0.2">
      <c r="BC45820" s="6"/>
    </row>
    <row r="45821" spans="55:55" hidden="1" x14ac:dyDescent="0.2">
      <c r="BC45821" s="6"/>
    </row>
    <row r="45822" spans="55:55" hidden="1" x14ac:dyDescent="0.2">
      <c r="BC45822" s="6"/>
    </row>
    <row r="45823" spans="55:55" hidden="1" x14ac:dyDescent="0.2">
      <c r="BC45823" s="6"/>
    </row>
    <row r="45824" spans="55:55" hidden="1" x14ac:dyDescent="0.2">
      <c r="BC45824" s="6"/>
    </row>
    <row r="45825" spans="55:55" hidden="1" x14ac:dyDescent="0.2">
      <c r="BC45825" s="6"/>
    </row>
    <row r="45826" spans="55:55" hidden="1" x14ac:dyDescent="0.2">
      <c r="BC45826" s="6"/>
    </row>
    <row r="45827" spans="55:55" hidden="1" x14ac:dyDescent="0.2">
      <c r="BC45827" s="6"/>
    </row>
    <row r="45828" spans="55:55" hidden="1" x14ac:dyDescent="0.2">
      <c r="BC45828" s="6"/>
    </row>
    <row r="45829" spans="55:55" hidden="1" x14ac:dyDescent="0.2">
      <c r="BC45829" s="6"/>
    </row>
    <row r="45830" spans="55:55" hidden="1" x14ac:dyDescent="0.2">
      <c r="BC45830" s="6"/>
    </row>
    <row r="45831" spans="55:55" hidden="1" x14ac:dyDescent="0.2">
      <c r="BC45831" s="6"/>
    </row>
    <row r="45832" spans="55:55" hidden="1" x14ac:dyDescent="0.2">
      <c r="BC45832" s="6"/>
    </row>
    <row r="45833" spans="55:55" hidden="1" x14ac:dyDescent="0.2">
      <c r="BC45833" s="6"/>
    </row>
    <row r="45834" spans="55:55" hidden="1" x14ac:dyDescent="0.2">
      <c r="BC45834" s="6"/>
    </row>
    <row r="45835" spans="55:55" hidden="1" x14ac:dyDescent="0.2">
      <c r="BC45835" s="6"/>
    </row>
    <row r="45836" spans="55:55" hidden="1" x14ac:dyDescent="0.2">
      <c r="BC45836" s="6"/>
    </row>
    <row r="45837" spans="55:55" hidden="1" x14ac:dyDescent="0.2">
      <c r="BC45837" s="6"/>
    </row>
    <row r="45838" spans="55:55" hidden="1" x14ac:dyDescent="0.2">
      <c r="BC45838" s="6"/>
    </row>
    <row r="45839" spans="55:55" hidden="1" x14ac:dyDescent="0.2">
      <c r="BC45839" s="6"/>
    </row>
    <row r="45840" spans="55:55" hidden="1" x14ac:dyDescent="0.2">
      <c r="BC45840" s="6"/>
    </row>
    <row r="45841" spans="55:55" hidden="1" x14ac:dyDescent="0.2">
      <c r="BC45841" s="6"/>
    </row>
    <row r="45842" spans="55:55" hidden="1" x14ac:dyDescent="0.2">
      <c r="BC45842" s="6"/>
    </row>
    <row r="45843" spans="55:55" hidden="1" x14ac:dyDescent="0.2">
      <c r="BC45843" s="6"/>
    </row>
    <row r="45844" spans="55:55" hidden="1" x14ac:dyDescent="0.2">
      <c r="BC45844" s="6"/>
    </row>
    <row r="45845" spans="55:55" hidden="1" x14ac:dyDescent="0.2">
      <c r="BC45845" s="6"/>
    </row>
    <row r="45846" spans="55:55" hidden="1" x14ac:dyDescent="0.2">
      <c r="BC45846" s="6"/>
    </row>
    <row r="45847" spans="55:55" hidden="1" x14ac:dyDescent="0.2">
      <c r="BC45847" s="6"/>
    </row>
    <row r="45848" spans="55:55" hidden="1" x14ac:dyDescent="0.2">
      <c r="BC45848" s="6"/>
    </row>
    <row r="45849" spans="55:55" hidden="1" x14ac:dyDescent="0.2">
      <c r="BC45849" s="6"/>
    </row>
    <row r="45850" spans="55:55" hidden="1" x14ac:dyDescent="0.2">
      <c r="BC45850" s="6"/>
    </row>
    <row r="45851" spans="55:55" hidden="1" x14ac:dyDescent="0.2">
      <c r="BC45851" s="6"/>
    </row>
    <row r="45852" spans="55:55" hidden="1" x14ac:dyDescent="0.2">
      <c r="BC45852" s="6"/>
    </row>
    <row r="45853" spans="55:55" hidden="1" x14ac:dyDescent="0.2">
      <c r="BC45853" s="6"/>
    </row>
    <row r="45854" spans="55:55" hidden="1" x14ac:dyDescent="0.2">
      <c r="BC45854" s="6"/>
    </row>
    <row r="45855" spans="55:55" hidden="1" x14ac:dyDescent="0.2">
      <c r="BC45855" s="6"/>
    </row>
    <row r="45856" spans="55:55" hidden="1" x14ac:dyDescent="0.2">
      <c r="BC45856" s="6"/>
    </row>
    <row r="45857" spans="55:55" hidden="1" x14ac:dyDescent="0.2">
      <c r="BC45857" s="6"/>
    </row>
    <row r="45858" spans="55:55" hidden="1" x14ac:dyDescent="0.2">
      <c r="BC45858" s="6"/>
    </row>
    <row r="45859" spans="55:55" hidden="1" x14ac:dyDescent="0.2">
      <c r="BC45859" s="6"/>
    </row>
    <row r="45860" spans="55:55" hidden="1" x14ac:dyDescent="0.2">
      <c r="BC45860" s="6"/>
    </row>
    <row r="45861" spans="55:55" hidden="1" x14ac:dyDescent="0.2">
      <c r="BC45861" s="6"/>
    </row>
    <row r="45862" spans="55:55" hidden="1" x14ac:dyDescent="0.2">
      <c r="BC45862" s="6"/>
    </row>
    <row r="45863" spans="55:55" hidden="1" x14ac:dyDescent="0.2">
      <c r="BC45863" s="6"/>
    </row>
    <row r="45864" spans="55:55" hidden="1" x14ac:dyDescent="0.2">
      <c r="BC45864" s="6"/>
    </row>
    <row r="45865" spans="55:55" hidden="1" x14ac:dyDescent="0.2">
      <c r="BC45865" s="6"/>
    </row>
    <row r="45866" spans="55:55" hidden="1" x14ac:dyDescent="0.2">
      <c r="BC45866" s="6"/>
    </row>
    <row r="45867" spans="55:55" hidden="1" x14ac:dyDescent="0.2">
      <c r="BC45867" s="6"/>
    </row>
    <row r="45868" spans="55:55" hidden="1" x14ac:dyDescent="0.2">
      <c r="BC45868" s="6"/>
    </row>
    <row r="45869" spans="55:55" hidden="1" x14ac:dyDescent="0.2">
      <c r="BC45869" s="6"/>
    </row>
    <row r="45870" spans="55:55" hidden="1" x14ac:dyDescent="0.2">
      <c r="BC45870" s="6"/>
    </row>
    <row r="45871" spans="55:55" hidden="1" x14ac:dyDescent="0.2">
      <c r="BC45871" s="6"/>
    </row>
    <row r="45872" spans="55:55" hidden="1" x14ac:dyDescent="0.2">
      <c r="BC45872" s="6"/>
    </row>
    <row r="45873" spans="55:55" hidden="1" x14ac:dyDescent="0.2">
      <c r="BC45873" s="6"/>
    </row>
    <row r="45874" spans="55:55" hidden="1" x14ac:dyDescent="0.2">
      <c r="BC45874" s="6"/>
    </row>
    <row r="45875" spans="55:55" hidden="1" x14ac:dyDescent="0.2">
      <c r="BC45875" s="6"/>
    </row>
    <row r="45876" spans="55:55" hidden="1" x14ac:dyDescent="0.2">
      <c r="BC45876" s="6"/>
    </row>
    <row r="45877" spans="55:55" hidden="1" x14ac:dyDescent="0.2">
      <c r="BC45877" s="6"/>
    </row>
    <row r="45878" spans="55:55" hidden="1" x14ac:dyDescent="0.2">
      <c r="BC45878" s="6"/>
    </row>
    <row r="45879" spans="55:55" hidden="1" x14ac:dyDescent="0.2">
      <c r="BC45879" s="6"/>
    </row>
    <row r="45880" spans="55:55" hidden="1" x14ac:dyDescent="0.2">
      <c r="BC45880" s="6"/>
    </row>
    <row r="45881" spans="55:55" hidden="1" x14ac:dyDescent="0.2">
      <c r="BC45881" s="6"/>
    </row>
    <row r="45882" spans="55:55" hidden="1" x14ac:dyDescent="0.2">
      <c r="BC45882" s="6"/>
    </row>
    <row r="45883" spans="55:55" hidden="1" x14ac:dyDescent="0.2">
      <c r="BC45883" s="6"/>
    </row>
    <row r="45884" spans="55:55" hidden="1" x14ac:dyDescent="0.2">
      <c r="BC45884" s="6"/>
    </row>
    <row r="45885" spans="55:55" hidden="1" x14ac:dyDescent="0.2">
      <c r="BC45885" s="6"/>
    </row>
    <row r="45886" spans="55:55" hidden="1" x14ac:dyDescent="0.2">
      <c r="BC45886" s="6"/>
    </row>
    <row r="45887" spans="55:55" hidden="1" x14ac:dyDescent="0.2">
      <c r="BC45887" s="6"/>
    </row>
    <row r="45888" spans="55:55" hidden="1" x14ac:dyDescent="0.2">
      <c r="BC45888" s="6"/>
    </row>
    <row r="45889" spans="55:55" hidden="1" x14ac:dyDescent="0.2">
      <c r="BC45889" s="6"/>
    </row>
    <row r="45890" spans="55:55" hidden="1" x14ac:dyDescent="0.2">
      <c r="BC45890" s="6"/>
    </row>
    <row r="45891" spans="55:55" hidden="1" x14ac:dyDescent="0.2">
      <c r="BC45891" s="6"/>
    </row>
    <row r="45892" spans="55:55" hidden="1" x14ac:dyDescent="0.2">
      <c r="BC45892" s="6"/>
    </row>
    <row r="45893" spans="55:55" hidden="1" x14ac:dyDescent="0.2">
      <c r="BC45893" s="6"/>
    </row>
    <row r="45894" spans="55:55" hidden="1" x14ac:dyDescent="0.2">
      <c r="BC45894" s="6"/>
    </row>
    <row r="45895" spans="55:55" hidden="1" x14ac:dyDescent="0.2">
      <c r="BC45895" s="6"/>
    </row>
    <row r="45896" spans="55:55" hidden="1" x14ac:dyDescent="0.2">
      <c r="BC45896" s="6"/>
    </row>
    <row r="45897" spans="55:55" hidden="1" x14ac:dyDescent="0.2">
      <c r="BC45897" s="6"/>
    </row>
    <row r="45898" spans="55:55" hidden="1" x14ac:dyDescent="0.2">
      <c r="BC45898" s="6"/>
    </row>
    <row r="45899" spans="55:55" hidden="1" x14ac:dyDescent="0.2">
      <c r="BC45899" s="6"/>
    </row>
    <row r="45900" spans="55:55" hidden="1" x14ac:dyDescent="0.2">
      <c r="BC45900" s="6"/>
    </row>
    <row r="45901" spans="55:55" hidden="1" x14ac:dyDescent="0.2">
      <c r="BC45901" s="6"/>
    </row>
    <row r="45902" spans="55:55" hidden="1" x14ac:dyDescent="0.2">
      <c r="BC45902" s="6"/>
    </row>
    <row r="45903" spans="55:55" hidden="1" x14ac:dyDescent="0.2">
      <c r="BC45903" s="6"/>
    </row>
    <row r="45904" spans="55:55" hidden="1" x14ac:dyDescent="0.2">
      <c r="BC45904" s="6"/>
    </row>
    <row r="45905" spans="55:55" hidden="1" x14ac:dyDescent="0.2">
      <c r="BC45905" s="6"/>
    </row>
    <row r="45906" spans="55:55" hidden="1" x14ac:dyDescent="0.2">
      <c r="BC45906" s="6"/>
    </row>
    <row r="45907" spans="55:55" hidden="1" x14ac:dyDescent="0.2">
      <c r="BC45907" s="6"/>
    </row>
    <row r="45908" spans="55:55" hidden="1" x14ac:dyDescent="0.2">
      <c r="BC45908" s="6"/>
    </row>
    <row r="45909" spans="55:55" hidden="1" x14ac:dyDescent="0.2">
      <c r="BC45909" s="6"/>
    </row>
    <row r="45910" spans="55:55" hidden="1" x14ac:dyDescent="0.2">
      <c r="BC45910" s="6"/>
    </row>
    <row r="45911" spans="55:55" hidden="1" x14ac:dyDescent="0.2">
      <c r="BC45911" s="6"/>
    </row>
    <row r="45912" spans="55:55" hidden="1" x14ac:dyDescent="0.2">
      <c r="BC45912" s="6"/>
    </row>
    <row r="45913" spans="55:55" hidden="1" x14ac:dyDescent="0.2">
      <c r="BC45913" s="6"/>
    </row>
    <row r="45914" spans="55:55" hidden="1" x14ac:dyDescent="0.2">
      <c r="BC45914" s="6"/>
    </row>
    <row r="45915" spans="55:55" hidden="1" x14ac:dyDescent="0.2">
      <c r="BC45915" s="6"/>
    </row>
    <row r="45916" spans="55:55" hidden="1" x14ac:dyDescent="0.2">
      <c r="BC45916" s="6"/>
    </row>
    <row r="45917" spans="55:55" hidden="1" x14ac:dyDescent="0.2">
      <c r="BC45917" s="6"/>
    </row>
    <row r="45918" spans="55:55" hidden="1" x14ac:dyDescent="0.2">
      <c r="BC45918" s="6"/>
    </row>
    <row r="45919" spans="55:55" hidden="1" x14ac:dyDescent="0.2">
      <c r="BC45919" s="6"/>
    </row>
    <row r="45920" spans="55:55" hidden="1" x14ac:dyDescent="0.2">
      <c r="BC45920" s="6"/>
    </row>
    <row r="45921" spans="55:55" hidden="1" x14ac:dyDescent="0.2">
      <c r="BC45921" s="6"/>
    </row>
    <row r="45922" spans="55:55" hidden="1" x14ac:dyDescent="0.2">
      <c r="BC45922" s="6"/>
    </row>
    <row r="45923" spans="55:55" hidden="1" x14ac:dyDescent="0.2">
      <c r="BC45923" s="6"/>
    </row>
    <row r="45924" spans="55:55" hidden="1" x14ac:dyDescent="0.2">
      <c r="BC45924" s="6"/>
    </row>
    <row r="45925" spans="55:55" hidden="1" x14ac:dyDescent="0.2">
      <c r="BC45925" s="6"/>
    </row>
    <row r="45926" spans="55:55" hidden="1" x14ac:dyDescent="0.2">
      <c r="BC45926" s="6"/>
    </row>
    <row r="45927" spans="55:55" hidden="1" x14ac:dyDescent="0.2">
      <c r="BC45927" s="6"/>
    </row>
    <row r="45928" spans="55:55" hidden="1" x14ac:dyDescent="0.2">
      <c r="BC45928" s="6"/>
    </row>
    <row r="45929" spans="55:55" hidden="1" x14ac:dyDescent="0.2">
      <c r="BC45929" s="6"/>
    </row>
    <row r="45930" spans="55:55" hidden="1" x14ac:dyDescent="0.2">
      <c r="BC45930" s="6"/>
    </row>
    <row r="45931" spans="55:55" hidden="1" x14ac:dyDescent="0.2">
      <c r="BC45931" s="6"/>
    </row>
    <row r="45932" spans="55:55" hidden="1" x14ac:dyDescent="0.2">
      <c r="BC45932" s="6"/>
    </row>
    <row r="45933" spans="55:55" hidden="1" x14ac:dyDescent="0.2">
      <c r="BC45933" s="6"/>
    </row>
    <row r="45934" spans="55:55" hidden="1" x14ac:dyDescent="0.2">
      <c r="BC45934" s="6"/>
    </row>
    <row r="45935" spans="55:55" hidden="1" x14ac:dyDescent="0.2">
      <c r="BC45935" s="6"/>
    </row>
    <row r="45936" spans="55:55" hidden="1" x14ac:dyDescent="0.2">
      <c r="BC45936" s="6"/>
    </row>
    <row r="45937" spans="55:55" hidden="1" x14ac:dyDescent="0.2">
      <c r="BC45937" s="6"/>
    </row>
    <row r="45938" spans="55:55" hidden="1" x14ac:dyDescent="0.2">
      <c r="BC45938" s="6"/>
    </row>
    <row r="45939" spans="55:55" hidden="1" x14ac:dyDescent="0.2">
      <c r="BC45939" s="6"/>
    </row>
    <row r="45940" spans="55:55" hidden="1" x14ac:dyDescent="0.2">
      <c r="BC45940" s="6"/>
    </row>
    <row r="45941" spans="55:55" hidden="1" x14ac:dyDescent="0.2">
      <c r="BC45941" s="6"/>
    </row>
    <row r="45942" spans="55:55" hidden="1" x14ac:dyDescent="0.2">
      <c r="BC45942" s="6"/>
    </row>
    <row r="45943" spans="55:55" hidden="1" x14ac:dyDescent="0.2">
      <c r="BC45943" s="6"/>
    </row>
    <row r="45944" spans="55:55" hidden="1" x14ac:dyDescent="0.2">
      <c r="BC45944" s="6"/>
    </row>
    <row r="45945" spans="55:55" hidden="1" x14ac:dyDescent="0.2">
      <c r="BC45945" s="6"/>
    </row>
    <row r="45946" spans="55:55" hidden="1" x14ac:dyDescent="0.2">
      <c r="BC45946" s="6"/>
    </row>
    <row r="45947" spans="55:55" hidden="1" x14ac:dyDescent="0.2">
      <c r="BC45947" s="6"/>
    </row>
    <row r="45948" spans="55:55" hidden="1" x14ac:dyDescent="0.2">
      <c r="BC45948" s="6"/>
    </row>
    <row r="45949" spans="55:55" hidden="1" x14ac:dyDescent="0.2">
      <c r="BC45949" s="6"/>
    </row>
    <row r="45950" spans="55:55" hidden="1" x14ac:dyDescent="0.2">
      <c r="BC45950" s="6"/>
    </row>
    <row r="45951" spans="55:55" hidden="1" x14ac:dyDescent="0.2">
      <c r="BC45951" s="6"/>
    </row>
    <row r="45952" spans="55:55" hidden="1" x14ac:dyDescent="0.2">
      <c r="BC45952" s="6"/>
    </row>
    <row r="45953" spans="55:55" hidden="1" x14ac:dyDescent="0.2">
      <c r="BC45953" s="6"/>
    </row>
    <row r="45954" spans="55:55" hidden="1" x14ac:dyDescent="0.2">
      <c r="BC45954" s="6"/>
    </row>
    <row r="45955" spans="55:55" hidden="1" x14ac:dyDescent="0.2">
      <c r="BC45955" s="6"/>
    </row>
    <row r="45956" spans="55:55" hidden="1" x14ac:dyDescent="0.2">
      <c r="BC45956" s="6"/>
    </row>
    <row r="45957" spans="55:55" hidden="1" x14ac:dyDescent="0.2">
      <c r="BC45957" s="6"/>
    </row>
    <row r="45958" spans="55:55" hidden="1" x14ac:dyDescent="0.2">
      <c r="BC45958" s="6"/>
    </row>
    <row r="45959" spans="55:55" hidden="1" x14ac:dyDescent="0.2">
      <c r="BC45959" s="6"/>
    </row>
    <row r="45960" spans="55:55" hidden="1" x14ac:dyDescent="0.2">
      <c r="BC45960" s="6"/>
    </row>
    <row r="45961" spans="55:55" hidden="1" x14ac:dyDescent="0.2">
      <c r="BC45961" s="6"/>
    </row>
    <row r="45962" spans="55:55" hidden="1" x14ac:dyDescent="0.2">
      <c r="BC45962" s="6"/>
    </row>
    <row r="45963" spans="55:55" hidden="1" x14ac:dyDescent="0.2">
      <c r="BC45963" s="6"/>
    </row>
    <row r="45964" spans="55:55" hidden="1" x14ac:dyDescent="0.2">
      <c r="BC45964" s="6"/>
    </row>
    <row r="45965" spans="55:55" hidden="1" x14ac:dyDescent="0.2">
      <c r="BC45965" s="6"/>
    </row>
    <row r="45966" spans="55:55" hidden="1" x14ac:dyDescent="0.2">
      <c r="BC45966" s="6"/>
    </row>
    <row r="45967" spans="55:55" hidden="1" x14ac:dyDescent="0.2">
      <c r="BC45967" s="6"/>
    </row>
    <row r="45968" spans="55:55" hidden="1" x14ac:dyDescent="0.2">
      <c r="BC45968" s="6"/>
    </row>
    <row r="45969" spans="55:55" hidden="1" x14ac:dyDescent="0.2">
      <c r="BC45969" s="6"/>
    </row>
    <row r="45970" spans="55:55" hidden="1" x14ac:dyDescent="0.2">
      <c r="BC45970" s="6"/>
    </row>
    <row r="45971" spans="55:55" hidden="1" x14ac:dyDescent="0.2">
      <c r="BC45971" s="6"/>
    </row>
    <row r="45972" spans="55:55" hidden="1" x14ac:dyDescent="0.2">
      <c r="BC45972" s="6"/>
    </row>
    <row r="45973" spans="55:55" hidden="1" x14ac:dyDescent="0.2">
      <c r="BC45973" s="6"/>
    </row>
    <row r="45974" spans="55:55" hidden="1" x14ac:dyDescent="0.2">
      <c r="BC45974" s="6"/>
    </row>
    <row r="45975" spans="55:55" hidden="1" x14ac:dyDescent="0.2">
      <c r="BC45975" s="6"/>
    </row>
    <row r="45976" spans="55:55" hidden="1" x14ac:dyDescent="0.2">
      <c r="BC45976" s="6"/>
    </row>
    <row r="45977" spans="55:55" hidden="1" x14ac:dyDescent="0.2">
      <c r="BC45977" s="6"/>
    </row>
    <row r="45978" spans="55:55" hidden="1" x14ac:dyDescent="0.2">
      <c r="BC45978" s="6"/>
    </row>
    <row r="45979" spans="55:55" hidden="1" x14ac:dyDescent="0.2">
      <c r="BC45979" s="6"/>
    </row>
    <row r="45980" spans="55:55" hidden="1" x14ac:dyDescent="0.2">
      <c r="BC45980" s="6"/>
    </row>
    <row r="45981" spans="55:55" hidden="1" x14ac:dyDescent="0.2">
      <c r="BC45981" s="6"/>
    </row>
    <row r="45982" spans="55:55" hidden="1" x14ac:dyDescent="0.2">
      <c r="BC45982" s="6"/>
    </row>
    <row r="45983" spans="55:55" hidden="1" x14ac:dyDescent="0.2">
      <c r="BC45983" s="6"/>
    </row>
    <row r="45984" spans="55:55" hidden="1" x14ac:dyDescent="0.2">
      <c r="BC45984" s="6"/>
    </row>
    <row r="45985" spans="55:55" hidden="1" x14ac:dyDescent="0.2">
      <c r="BC45985" s="6"/>
    </row>
    <row r="45986" spans="55:55" hidden="1" x14ac:dyDescent="0.2">
      <c r="BC45986" s="6"/>
    </row>
    <row r="45987" spans="55:55" hidden="1" x14ac:dyDescent="0.2">
      <c r="BC45987" s="6"/>
    </row>
    <row r="45988" spans="55:55" hidden="1" x14ac:dyDescent="0.2">
      <c r="BC45988" s="6"/>
    </row>
    <row r="45989" spans="55:55" hidden="1" x14ac:dyDescent="0.2">
      <c r="BC45989" s="6"/>
    </row>
    <row r="45990" spans="55:55" hidden="1" x14ac:dyDescent="0.2">
      <c r="BC45990" s="6"/>
    </row>
    <row r="45991" spans="55:55" hidden="1" x14ac:dyDescent="0.2">
      <c r="BC45991" s="6"/>
    </row>
    <row r="45992" spans="55:55" hidden="1" x14ac:dyDescent="0.2">
      <c r="BC45992" s="6"/>
    </row>
    <row r="45993" spans="55:55" hidden="1" x14ac:dyDescent="0.2">
      <c r="BC45993" s="6"/>
    </row>
    <row r="45994" spans="55:55" hidden="1" x14ac:dyDescent="0.2">
      <c r="BC45994" s="6"/>
    </row>
    <row r="45995" spans="55:55" hidden="1" x14ac:dyDescent="0.2">
      <c r="BC45995" s="6"/>
    </row>
    <row r="45996" spans="55:55" hidden="1" x14ac:dyDescent="0.2">
      <c r="BC45996" s="6"/>
    </row>
    <row r="45997" spans="55:55" hidden="1" x14ac:dyDescent="0.2">
      <c r="BC45997" s="6"/>
    </row>
    <row r="45998" spans="55:55" hidden="1" x14ac:dyDescent="0.2">
      <c r="BC45998" s="6"/>
    </row>
    <row r="45999" spans="55:55" hidden="1" x14ac:dyDescent="0.2">
      <c r="BC45999" s="6"/>
    </row>
    <row r="46000" spans="55:55" hidden="1" x14ac:dyDescent="0.2">
      <c r="BC46000" s="6"/>
    </row>
    <row r="46001" spans="55:55" hidden="1" x14ac:dyDescent="0.2">
      <c r="BC46001" s="6"/>
    </row>
    <row r="46002" spans="55:55" hidden="1" x14ac:dyDescent="0.2">
      <c r="BC46002" s="6"/>
    </row>
    <row r="46003" spans="55:55" hidden="1" x14ac:dyDescent="0.2">
      <c r="BC46003" s="6"/>
    </row>
    <row r="46004" spans="55:55" hidden="1" x14ac:dyDescent="0.2">
      <c r="BC46004" s="6"/>
    </row>
    <row r="46005" spans="55:55" hidden="1" x14ac:dyDescent="0.2">
      <c r="BC46005" s="6"/>
    </row>
    <row r="46006" spans="55:55" hidden="1" x14ac:dyDescent="0.2">
      <c r="BC46006" s="6"/>
    </row>
    <row r="46007" spans="55:55" hidden="1" x14ac:dyDescent="0.2">
      <c r="BC46007" s="6"/>
    </row>
    <row r="46008" spans="55:55" hidden="1" x14ac:dyDescent="0.2">
      <c r="BC46008" s="6"/>
    </row>
    <row r="46009" spans="55:55" hidden="1" x14ac:dyDescent="0.2">
      <c r="BC46009" s="6"/>
    </row>
    <row r="46010" spans="55:55" hidden="1" x14ac:dyDescent="0.2">
      <c r="BC46010" s="6"/>
    </row>
    <row r="46011" spans="55:55" hidden="1" x14ac:dyDescent="0.2">
      <c r="BC46011" s="6"/>
    </row>
    <row r="46012" spans="55:55" hidden="1" x14ac:dyDescent="0.2">
      <c r="BC46012" s="6"/>
    </row>
    <row r="46013" spans="55:55" hidden="1" x14ac:dyDescent="0.2">
      <c r="BC46013" s="6"/>
    </row>
    <row r="46014" spans="55:55" hidden="1" x14ac:dyDescent="0.2">
      <c r="BC46014" s="6"/>
    </row>
    <row r="46015" spans="55:55" hidden="1" x14ac:dyDescent="0.2">
      <c r="BC46015" s="6"/>
    </row>
    <row r="46016" spans="55:55" hidden="1" x14ac:dyDescent="0.2">
      <c r="BC46016" s="6"/>
    </row>
    <row r="46017" spans="55:55" hidden="1" x14ac:dyDescent="0.2">
      <c r="BC46017" s="6"/>
    </row>
    <row r="46018" spans="55:55" hidden="1" x14ac:dyDescent="0.2">
      <c r="BC46018" s="6"/>
    </row>
    <row r="46019" spans="55:55" hidden="1" x14ac:dyDescent="0.2">
      <c r="BC46019" s="6"/>
    </row>
    <row r="46020" spans="55:55" hidden="1" x14ac:dyDescent="0.2">
      <c r="BC46020" s="6"/>
    </row>
    <row r="46021" spans="55:55" hidden="1" x14ac:dyDescent="0.2">
      <c r="BC46021" s="6"/>
    </row>
    <row r="46022" spans="55:55" hidden="1" x14ac:dyDescent="0.2">
      <c r="BC46022" s="6"/>
    </row>
    <row r="46023" spans="55:55" hidden="1" x14ac:dyDescent="0.2">
      <c r="BC46023" s="6"/>
    </row>
    <row r="46024" spans="55:55" hidden="1" x14ac:dyDescent="0.2">
      <c r="BC46024" s="6"/>
    </row>
    <row r="46025" spans="55:55" hidden="1" x14ac:dyDescent="0.2">
      <c r="BC46025" s="6"/>
    </row>
    <row r="46026" spans="55:55" hidden="1" x14ac:dyDescent="0.2">
      <c r="BC46026" s="6"/>
    </row>
    <row r="46027" spans="55:55" hidden="1" x14ac:dyDescent="0.2">
      <c r="BC46027" s="6"/>
    </row>
    <row r="46028" spans="55:55" hidden="1" x14ac:dyDescent="0.2">
      <c r="BC46028" s="6"/>
    </row>
    <row r="46029" spans="55:55" hidden="1" x14ac:dyDescent="0.2">
      <c r="BC46029" s="6"/>
    </row>
    <row r="46030" spans="55:55" hidden="1" x14ac:dyDescent="0.2">
      <c r="BC46030" s="6"/>
    </row>
    <row r="46031" spans="55:55" hidden="1" x14ac:dyDescent="0.2">
      <c r="BC46031" s="6"/>
    </row>
    <row r="46032" spans="55:55" hidden="1" x14ac:dyDescent="0.2">
      <c r="BC46032" s="6"/>
    </row>
    <row r="46033" spans="55:55" hidden="1" x14ac:dyDescent="0.2">
      <c r="BC46033" s="6"/>
    </row>
    <row r="46034" spans="55:55" hidden="1" x14ac:dyDescent="0.2">
      <c r="BC46034" s="6"/>
    </row>
    <row r="46035" spans="55:55" hidden="1" x14ac:dyDescent="0.2">
      <c r="BC46035" s="6"/>
    </row>
    <row r="46036" spans="55:55" hidden="1" x14ac:dyDescent="0.2">
      <c r="BC46036" s="6"/>
    </row>
    <row r="46037" spans="55:55" hidden="1" x14ac:dyDescent="0.2">
      <c r="BC46037" s="6"/>
    </row>
    <row r="46038" spans="55:55" hidden="1" x14ac:dyDescent="0.2">
      <c r="BC46038" s="6"/>
    </row>
    <row r="46039" spans="55:55" hidden="1" x14ac:dyDescent="0.2">
      <c r="BC46039" s="6"/>
    </row>
    <row r="46040" spans="55:55" hidden="1" x14ac:dyDescent="0.2">
      <c r="BC46040" s="6"/>
    </row>
    <row r="46041" spans="55:55" hidden="1" x14ac:dyDescent="0.2">
      <c r="BC46041" s="6"/>
    </row>
    <row r="46042" spans="55:55" hidden="1" x14ac:dyDescent="0.2">
      <c r="BC46042" s="6"/>
    </row>
    <row r="46043" spans="55:55" hidden="1" x14ac:dyDescent="0.2">
      <c r="BC46043" s="6"/>
    </row>
    <row r="46044" spans="55:55" hidden="1" x14ac:dyDescent="0.2">
      <c r="BC46044" s="6"/>
    </row>
    <row r="46045" spans="55:55" hidden="1" x14ac:dyDescent="0.2">
      <c r="BC46045" s="6"/>
    </row>
    <row r="46046" spans="55:55" hidden="1" x14ac:dyDescent="0.2">
      <c r="BC46046" s="6"/>
    </row>
    <row r="46047" spans="55:55" hidden="1" x14ac:dyDescent="0.2">
      <c r="BC46047" s="6"/>
    </row>
    <row r="46048" spans="55:55" hidden="1" x14ac:dyDescent="0.2">
      <c r="BC46048" s="6"/>
    </row>
    <row r="46049" spans="55:55" hidden="1" x14ac:dyDescent="0.2">
      <c r="BC46049" s="6"/>
    </row>
    <row r="46050" spans="55:55" hidden="1" x14ac:dyDescent="0.2">
      <c r="BC46050" s="6"/>
    </row>
    <row r="46051" spans="55:55" hidden="1" x14ac:dyDescent="0.2">
      <c r="BC46051" s="6"/>
    </row>
    <row r="46052" spans="55:55" hidden="1" x14ac:dyDescent="0.2">
      <c r="BC46052" s="6"/>
    </row>
    <row r="46053" spans="55:55" hidden="1" x14ac:dyDescent="0.2">
      <c r="BC46053" s="6"/>
    </row>
    <row r="46054" spans="55:55" hidden="1" x14ac:dyDescent="0.2">
      <c r="BC46054" s="6"/>
    </row>
    <row r="46055" spans="55:55" hidden="1" x14ac:dyDescent="0.2">
      <c r="BC46055" s="6"/>
    </row>
    <row r="46056" spans="55:55" hidden="1" x14ac:dyDescent="0.2">
      <c r="BC46056" s="6"/>
    </row>
    <row r="46057" spans="55:55" hidden="1" x14ac:dyDescent="0.2">
      <c r="BC46057" s="6"/>
    </row>
    <row r="46058" spans="55:55" hidden="1" x14ac:dyDescent="0.2">
      <c r="BC46058" s="6"/>
    </row>
    <row r="46059" spans="55:55" hidden="1" x14ac:dyDescent="0.2">
      <c r="BC46059" s="6"/>
    </row>
    <row r="46060" spans="55:55" hidden="1" x14ac:dyDescent="0.2">
      <c r="BC46060" s="6"/>
    </row>
    <row r="46061" spans="55:55" hidden="1" x14ac:dyDescent="0.2">
      <c r="BC46061" s="6"/>
    </row>
    <row r="46062" spans="55:55" hidden="1" x14ac:dyDescent="0.2">
      <c r="BC46062" s="6"/>
    </row>
    <row r="46063" spans="55:55" hidden="1" x14ac:dyDescent="0.2">
      <c r="BC46063" s="6"/>
    </row>
    <row r="46064" spans="55:55" hidden="1" x14ac:dyDescent="0.2">
      <c r="BC46064" s="6"/>
    </row>
    <row r="46065" spans="55:55" hidden="1" x14ac:dyDescent="0.2">
      <c r="BC46065" s="6"/>
    </row>
    <row r="46066" spans="55:55" hidden="1" x14ac:dyDescent="0.2">
      <c r="BC46066" s="6"/>
    </row>
    <row r="46067" spans="55:55" hidden="1" x14ac:dyDescent="0.2">
      <c r="BC46067" s="6"/>
    </row>
    <row r="46068" spans="55:55" hidden="1" x14ac:dyDescent="0.2">
      <c r="BC46068" s="6"/>
    </row>
    <row r="46069" spans="55:55" hidden="1" x14ac:dyDescent="0.2">
      <c r="BC46069" s="6"/>
    </row>
    <row r="46070" spans="55:55" hidden="1" x14ac:dyDescent="0.2">
      <c r="BC46070" s="6"/>
    </row>
    <row r="46071" spans="55:55" hidden="1" x14ac:dyDescent="0.2">
      <c r="BC46071" s="6"/>
    </row>
    <row r="46072" spans="55:55" hidden="1" x14ac:dyDescent="0.2">
      <c r="BC46072" s="6"/>
    </row>
    <row r="46073" spans="55:55" hidden="1" x14ac:dyDescent="0.2">
      <c r="BC46073" s="6"/>
    </row>
    <row r="46074" spans="55:55" hidden="1" x14ac:dyDescent="0.2">
      <c r="BC46074" s="6"/>
    </row>
    <row r="46075" spans="55:55" hidden="1" x14ac:dyDescent="0.2">
      <c r="BC46075" s="6"/>
    </row>
    <row r="46076" spans="55:55" hidden="1" x14ac:dyDescent="0.2">
      <c r="BC46076" s="6"/>
    </row>
    <row r="46077" spans="55:55" hidden="1" x14ac:dyDescent="0.2">
      <c r="BC46077" s="6"/>
    </row>
    <row r="46078" spans="55:55" hidden="1" x14ac:dyDescent="0.2">
      <c r="BC46078" s="6"/>
    </row>
    <row r="46079" spans="55:55" hidden="1" x14ac:dyDescent="0.2">
      <c r="BC46079" s="6"/>
    </row>
    <row r="46080" spans="55:55" hidden="1" x14ac:dyDescent="0.2">
      <c r="BC46080" s="6"/>
    </row>
    <row r="46081" spans="55:55" hidden="1" x14ac:dyDescent="0.2">
      <c r="BC46081" s="6"/>
    </row>
    <row r="46082" spans="55:55" hidden="1" x14ac:dyDescent="0.2">
      <c r="BC46082" s="6"/>
    </row>
    <row r="46083" spans="55:55" hidden="1" x14ac:dyDescent="0.2">
      <c r="BC46083" s="6"/>
    </row>
    <row r="46084" spans="55:55" hidden="1" x14ac:dyDescent="0.2">
      <c r="BC46084" s="6"/>
    </row>
    <row r="46085" spans="55:55" hidden="1" x14ac:dyDescent="0.2">
      <c r="BC46085" s="6"/>
    </row>
    <row r="46086" spans="55:55" hidden="1" x14ac:dyDescent="0.2">
      <c r="BC46086" s="6"/>
    </row>
    <row r="46087" spans="55:55" hidden="1" x14ac:dyDescent="0.2">
      <c r="BC46087" s="6"/>
    </row>
    <row r="46088" spans="55:55" hidden="1" x14ac:dyDescent="0.2">
      <c r="BC46088" s="6"/>
    </row>
    <row r="46089" spans="55:55" hidden="1" x14ac:dyDescent="0.2">
      <c r="BC46089" s="6"/>
    </row>
    <row r="46090" spans="55:55" hidden="1" x14ac:dyDescent="0.2">
      <c r="BC46090" s="6"/>
    </row>
    <row r="46091" spans="55:55" hidden="1" x14ac:dyDescent="0.2">
      <c r="BC46091" s="6"/>
    </row>
    <row r="46092" spans="55:55" hidden="1" x14ac:dyDescent="0.2">
      <c r="BC46092" s="6"/>
    </row>
    <row r="46093" spans="55:55" hidden="1" x14ac:dyDescent="0.2">
      <c r="BC46093" s="6"/>
    </row>
    <row r="46094" spans="55:55" hidden="1" x14ac:dyDescent="0.2">
      <c r="BC46094" s="6"/>
    </row>
    <row r="46095" spans="55:55" hidden="1" x14ac:dyDescent="0.2">
      <c r="BC46095" s="6"/>
    </row>
    <row r="46096" spans="55:55" hidden="1" x14ac:dyDescent="0.2">
      <c r="BC46096" s="6"/>
    </row>
    <row r="46097" spans="55:55" hidden="1" x14ac:dyDescent="0.2">
      <c r="BC46097" s="6"/>
    </row>
    <row r="46098" spans="55:55" hidden="1" x14ac:dyDescent="0.2">
      <c r="BC46098" s="6"/>
    </row>
    <row r="46099" spans="55:55" hidden="1" x14ac:dyDescent="0.2">
      <c r="BC46099" s="6"/>
    </row>
    <row r="46100" spans="55:55" hidden="1" x14ac:dyDescent="0.2">
      <c r="BC46100" s="6"/>
    </row>
    <row r="46101" spans="55:55" hidden="1" x14ac:dyDescent="0.2">
      <c r="BC46101" s="6"/>
    </row>
    <row r="46102" spans="55:55" hidden="1" x14ac:dyDescent="0.2">
      <c r="BC46102" s="6"/>
    </row>
    <row r="46103" spans="55:55" hidden="1" x14ac:dyDescent="0.2">
      <c r="BC46103" s="6"/>
    </row>
    <row r="46104" spans="55:55" hidden="1" x14ac:dyDescent="0.2">
      <c r="BC46104" s="6"/>
    </row>
    <row r="46105" spans="55:55" hidden="1" x14ac:dyDescent="0.2">
      <c r="BC46105" s="6"/>
    </row>
    <row r="46106" spans="55:55" hidden="1" x14ac:dyDescent="0.2">
      <c r="BC46106" s="6"/>
    </row>
    <row r="46107" spans="55:55" hidden="1" x14ac:dyDescent="0.2">
      <c r="BC46107" s="6"/>
    </row>
    <row r="46108" spans="55:55" hidden="1" x14ac:dyDescent="0.2">
      <c r="BC46108" s="6"/>
    </row>
    <row r="46109" spans="55:55" hidden="1" x14ac:dyDescent="0.2">
      <c r="BC46109" s="6"/>
    </row>
    <row r="46110" spans="55:55" hidden="1" x14ac:dyDescent="0.2">
      <c r="BC46110" s="6"/>
    </row>
    <row r="46111" spans="55:55" hidden="1" x14ac:dyDescent="0.2">
      <c r="BC46111" s="6"/>
    </row>
    <row r="46112" spans="55:55" hidden="1" x14ac:dyDescent="0.2">
      <c r="BC46112" s="6"/>
    </row>
    <row r="46113" spans="55:55" hidden="1" x14ac:dyDescent="0.2">
      <c r="BC46113" s="6"/>
    </row>
    <row r="46114" spans="55:55" hidden="1" x14ac:dyDescent="0.2">
      <c r="BC46114" s="6"/>
    </row>
    <row r="46115" spans="55:55" hidden="1" x14ac:dyDescent="0.2">
      <c r="BC46115" s="6"/>
    </row>
    <row r="46116" spans="55:55" hidden="1" x14ac:dyDescent="0.2">
      <c r="BC46116" s="6"/>
    </row>
    <row r="46117" spans="55:55" hidden="1" x14ac:dyDescent="0.2">
      <c r="BC46117" s="6"/>
    </row>
    <row r="46118" spans="55:55" hidden="1" x14ac:dyDescent="0.2">
      <c r="BC46118" s="6"/>
    </row>
    <row r="46119" spans="55:55" hidden="1" x14ac:dyDescent="0.2">
      <c r="BC46119" s="6"/>
    </row>
    <row r="46120" spans="55:55" hidden="1" x14ac:dyDescent="0.2">
      <c r="BC46120" s="6"/>
    </row>
    <row r="46121" spans="55:55" hidden="1" x14ac:dyDescent="0.2">
      <c r="BC46121" s="6"/>
    </row>
    <row r="46122" spans="55:55" hidden="1" x14ac:dyDescent="0.2">
      <c r="BC46122" s="6"/>
    </row>
    <row r="46123" spans="55:55" hidden="1" x14ac:dyDescent="0.2">
      <c r="BC46123" s="6"/>
    </row>
    <row r="46124" spans="55:55" hidden="1" x14ac:dyDescent="0.2">
      <c r="BC46124" s="6"/>
    </row>
    <row r="46125" spans="55:55" hidden="1" x14ac:dyDescent="0.2">
      <c r="BC46125" s="6"/>
    </row>
    <row r="46126" spans="55:55" hidden="1" x14ac:dyDescent="0.2">
      <c r="BC46126" s="6"/>
    </row>
    <row r="46127" spans="55:55" hidden="1" x14ac:dyDescent="0.2">
      <c r="BC46127" s="6"/>
    </row>
    <row r="46128" spans="55:55" hidden="1" x14ac:dyDescent="0.2">
      <c r="BC46128" s="6"/>
    </row>
    <row r="46129" spans="55:55" hidden="1" x14ac:dyDescent="0.2">
      <c r="BC46129" s="6"/>
    </row>
    <row r="46130" spans="55:55" hidden="1" x14ac:dyDescent="0.2">
      <c r="BC46130" s="6"/>
    </row>
    <row r="46131" spans="55:55" hidden="1" x14ac:dyDescent="0.2">
      <c r="BC46131" s="6"/>
    </row>
    <row r="46132" spans="55:55" hidden="1" x14ac:dyDescent="0.2">
      <c r="BC46132" s="6"/>
    </row>
    <row r="46133" spans="55:55" hidden="1" x14ac:dyDescent="0.2">
      <c r="BC46133" s="6"/>
    </row>
    <row r="46134" spans="55:55" hidden="1" x14ac:dyDescent="0.2">
      <c r="BC46134" s="6"/>
    </row>
    <row r="46135" spans="55:55" hidden="1" x14ac:dyDescent="0.2">
      <c r="BC46135" s="6"/>
    </row>
    <row r="46136" spans="55:55" hidden="1" x14ac:dyDescent="0.2">
      <c r="BC46136" s="6"/>
    </row>
    <row r="46137" spans="55:55" hidden="1" x14ac:dyDescent="0.2">
      <c r="BC46137" s="6"/>
    </row>
    <row r="46138" spans="55:55" hidden="1" x14ac:dyDescent="0.2">
      <c r="BC46138" s="6"/>
    </row>
    <row r="46139" spans="55:55" hidden="1" x14ac:dyDescent="0.2">
      <c r="BC46139" s="6"/>
    </row>
    <row r="46140" spans="55:55" hidden="1" x14ac:dyDescent="0.2">
      <c r="BC46140" s="6"/>
    </row>
    <row r="46141" spans="55:55" hidden="1" x14ac:dyDescent="0.2">
      <c r="BC46141" s="6"/>
    </row>
    <row r="46142" spans="55:55" hidden="1" x14ac:dyDescent="0.2">
      <c r="BC46142" s="6"/>
    </row>
    <row r="46143" spans="55:55" hidden="1" x14ac:dyDescent="0.2">
      <c r="BC46143" s="6"/>
    </row>
    <row r="46144" spans="55:55" hidden="1" x14ac:dyDescent="0.2">
      <c r="BC46144" s="6"/>
    </row>
    <row r="46145" spans="55:55" hidden="1" x14ac:dyDescent="0.2">
      <c r="BC46145" s="6"/>
    </row>
    <row r="46146" spans="55:55" hidden="1" x14ac:dyDescent="0.2">
      <c r="BC46146" s="6"/>
    </row>
    <row r="46147" spans="55:55" hidden="1" x14ac:dyDescent="0.2">
      <c r="BC46147" s="6"/>
    </row>
    <row r="46148" spans="55:55" hidden="1" x14ac:dyDescent="0.2">
      <c r="BC46148" s="6"/>
    </row>
    <row r="46149" spans="55:55" hidden="1" x14ac:dyDescent="0.2">
      <c r="BC46149" s="6"/>
    </row>
    <row r="46150" spans="55:55" hidden="1" x14ac:dyDescent="0.2">
      <c r="BC46150" s="6"/>
    </row>
    <row r="46151" spans="55:55" hidden="1" x14ac:dyDescent="0.2">
      <c r="BC46151" s="6"/>
    </row>
    <row r="46152" spans="55:55" hidden="1" x14ac:dyDescent="0.2">
      <c r="BC46152" s="6"/>
    </row>
    <row r="46153" spans="55:55" hidden="1" x14ac:dyDescent="0.2">
      <c r="BC46153" s="6"/>
    </row>
    <row r="46154" spans="55:55" hidden="1" x14ac:dyDescent="0.2">
      <c r="BC46154" s="6"/>
    </row>
    <row r="46155" spans="55:55" hidden="1" x14ac:dyDescent="0.2">
      <c r="BC46155" s="6"/>
    </row>
    <row r="46156" spans="55:55" hidden="1" x14ac:dyDescent="0.2">
      <c r="BC46156" s="6"/>
    </row>
    <row r="46157" spans="55:55" hidden="1" x14ac:dyDescent="0.2">
      <c r="BC46157" s="6"/>
    </row>
    <row r="46158" spans="55:55" hidden="1" x14ac:dyDescent="0.2">
      <c r="BC46158" s="6"/>
    </row>
    <row r="46159" spans="55:55" hidden="1" x14ac:dyDescent="0.2">
      <c r="BC46159" s="6"/>
    </row>
    <row r="46160" spans="55:55" hidden="1" x14ac:dyDescent="0.2">
      <c r="BC46160" s="6"/>
    </row>
    <row r="46161" spans="55:55" hidden="1" x14ac:dyDescent="0.2">
      <c r="BC46161" s="6"/>
    </row>
    <row r="46162" spans="55:55" hidden="1" x14ac:dyDescent="0.2">
      <c r="BC46162" s="6"/>
    </row>
    <row r="46163" spans="55:55" hidden="1" x14ac:dyDescent="0.2">
      <c r="BC46163" s="6"/>
    </row>
    <row r="46164" spans="55:55" hidden="1" x14ac:dyDescent="0.2">
      <c r="BC46164" s="6"/>
    </row>
    <row r="46165" spans="55:55" hidden="1" x14ac:dyDescent="0.2">
      <c r="BC46165" s="6"/>
    </row>
    <row r="46166" spans="55:55" hidden="1" x14ac:dyDescent="0.2">
      <c r="BC46166" s="6"/>
    </row>
    <row r="46167" spans="55:55" hidden="1" x14ac:dyDescent="0.2">
      <c r="BC46167" s="6"/>
    </row>
    <row r="46168" spans="55:55" hidden="1" x14ac:dyDescent="0.2">
      <c r="BC46168" s="6"/>
    </row>
    <row r="46169" spans="55:55" hidden="1" x14ac:dyDescent="0.2">
      <c r="BC46169" s="6"/>
    </row>
    <row r="46170" spans="55:55" hidden="1" x14ac:dyDescent="0.2">
      <c r="BC46170" s="6"/>
    </row>
    <row r="46171" spans="55:55" hidden="1" x14ac:dyDescent="0.2">
      <c r="BC46171" s="6"/>
    </row>
    <row r="46172" spans="55:55" hidden="1" x14ac:dyDescent="0.2">
      <c r="BC46172" s="6"/>
    </row>
    <row r="46173" spans="55:55" hidden="1" x14ac:dyDescent="0.2">
      <c r="BC46173" s="6"/>
    </row>
    <row r="46174" spans="55:55" hidden="1" x14ac:dyDescent="0.2">
      <c r="BC46174" s="6"/>
    </row>
    <row r="46175" spans="55:55" hidden="1" x14ac:dyDescent="0.2">
      <c r="BC46175" s="6"/>
    </row>
    <row r="46176" spans="55:55" hidden="1" x14ac:dyDescent="0.2">
      <c r="BC46176" s="6"/>
    </row>
    <row r="46177" spans="55:55" hidden="1" x14ac:dyDescent="0.2">
      <c r="BC46177" s="6"/>
    </row>
    <row r="46178" spans="55:55" hidden="1" x14ac:dyDescent="0.2">
      <c r="BC46178" s="6"/>
    </row>
    <row r="46179" spans="55:55" hidden="1" x14ac:dyDescent="0.2">
      <c r="BC46179" s="6"/>
    </row>
    <row r="46180" spans="55:55" hidden="1" x14ac:dyDescent="0.2">
      <c r="BC46180" s="6"/>
    </row>
    <row r="46181" spans="55:55" hidden="1" x14ac:dyDescent="0.2">
      <c r="BC46181" s="6"/>
    </row>
    <row r="46182" spans="55:55" hidden="1" x14ac:dyDescent="0.2">
      <c r="BC46182" s="6"/>
    </row>
    <row r="46183" spans="55:55" hidden="1" x14ac:dyDescent="0.2">
      <c r="BC46183" s="6"/>
    </row>
    <row r="46184" spans="55:55" hidden="1" x14ac:dyDescent="0.2">
      <c r="BC46184" s="6"/>
    </row>
    <row r="46185" spans="55:55" hidden="1" x14ac:dyDescent="0.2">
      <c r="BC46185" s="6"/>
    </row>
    <row r="46186" spans="55:55" hidden="1" x14ac:dyDescent="0.2">
      <c r="BC46186" s="6"/>
    </row>
    <row r="46187" spans="55:55" hidden="1" x14ac:dyDescent="0.2">
      <c r="BC46187" s="6"/>
    </row>
    <row r="46188" spans="55:55" hidden="1" x14ac:dyDescent="0.2">
      <c r="BC46188" s="6"/>
    </row>
    <row r="46189" spans="55:55" hidden="1" x14ac:dyDescent="0.2">
      <c r="BC46189" s="6"/>
    </row>
    <row r="46190" spans="55:55" hidden="1" x14ac:dyDescent="0.2">
      <c r="BC46190" s="6"/>
    </row>
    <row r="46191" spans="55:55" hidden="1" x14ac:dyDescent="0.2">
      <c r="BC46191" s="6"/>
    </row>
    <row r="46192" spans="55:55" hidden="1" x14ac:dyDescent="0.2">
      <c r="BC46192" s="6"/>
    </row>
    <row r="46193" spans="55:55" hidden="1" x14ac:dyDescent="0.2">
      <c r="BC46193" s="6"/>
    </row>
    <row r="46194" spans="55:55" hidden="1" x14ac:dyDescent="0.2">
      <c r="BC46194" s="6"/>
    </row>
    <row r="46195" spans="55:55" hidden="1" x14ac:dyDescent="0.2">
      <c r="BC46195" s="6"/>
    </row>
    <row r="46196" spans="55:55" hidden="1" x14ac:dyDescent="0.2">
      <c r="BC46196" s="6"/>
    </row>
    <row r="46197" spans="55:55" hidden="1" x14ac:dyDescent="0.2">
      <c r="BC46197" s="6"/>
    </row>
    <row r="46198" spans="55:55" hidden="1" x14ac:dyDescent="0.2">
      <c r="BC46198" s="6"/>
    </row>
    <row r="46199" spans="55:55" hidden="1" x14ac:dyDescent="0.2">
      <c r="BC46199" s="6"/>
    </row>
    <row r="46200" spans="55:55" hidden="1" x14ac:dyDescent="0.2">
      <c r="BC46200" s="6"/>
    </row>
    <row r="46201" spans="55:55" hidden="1" x14ac:dyDescent="0.2">
      <c r="BC46201" s="6"/>
    </row>
    <row r="46202" spans="55:55" hidden="1" x14ac:dyDescent="0.2">
      <c r="BC46202" s="6"/>
    </row>
    <row r="46203" spans="55:55" hidden="1" x14ac:dyDescent="0.2">
      <c r="BC46203" s="6"/>
    </row>
    <row r="46204" spans="55:55" hidden="1" x14ac:dyDescent="0.2">
      <c r="BC46204" s="6"/>
    </row>
    <row r="46205" spans="55:55" hidden="1" x14ac:dyDescent="0.2">
      <c r="BC46205" s="6"/>
    </row>
    <row r="46206" spans="55:55" hidden="1" x14ac:dyDescent="0.2">
      <c r="BC46206" s="6"/>
    </row>
    <row r="46207" spans="55:55" hidden="1" x14ac:dyDescent="0.2">
      <c r="BC46207" s="6"/>
    </row>
    <row r="46208" spans="55:55" hidden="1" x14ac:dyDescent="0.2">
      <c r="BC46208" s="6"/>
    </row>
    <row r="46209" spans="55:55" hidden="1" x14ac:dyDescent="0.2">
      <c r="BC46209" s="6"/>
    </row>
    <row r="46210" spans="55:55" hidden="1" x14ac:dyDescent="0.2">
      <c r="BC46210" s="6"/>
    </row>
    <row r="46211" spans="55:55" hidden="1" x14ac:dyDescent="0.2">
      <c r="BC46211" s="6"/>
    </row>
    <row r="46212" spans="55:55" hidden="1" x14ac:dyDescent="0.2">
      <c r="BC46212" s="6"/>
    </row>
    <row r="46213" spans="55:55" hidden="1" x14ac:dyDescent="0.2">
      <c r="BC46213" s="6"/>
    </row>
    <row r="46214" spans="55:55" hidden="1" x14ac:dyDescent="0.2">
      <c r="BC46214" s="6"/>
    </row>
    <row r="46215" spans="55:55" hidden="1" x14ac:dyDescent="0.2">
      <c r="BC46215" s="6"/>
    </row>
    <row r="46216" spans="55:55" hidden="1" x14ac:dyDescent="0.2">
      <c r="BC46216" s="6"/>
    </row>
    <row r="46217" spans="55:55" hidden="1" x14ac:dyDescent="0.2">
      <c r="BC46217" s="6"/>
    </row>
    <row r="46218" spans="55:55" hidden="1" x14ac:dyDescent="0.2">
      <c r="BC46218" s="6"/>
    </row>
    <row r="46219" spans="55:55" hidden="1" x14ac:dyDescent="0.2">
      <c r="BC46219" s="6"/>
    </row>
    <row r="46220" spans="55:55" hidden="1" x14ac:dyDescent="0.2">
      <c r="BC46220" s="6"/>
    </row>
    <row r="46221" spans="55:55" hidden="1" x14ac:dyDescent="0.2">
      <c r="BC46221" s="6"/>
    </row>
    <row r="46222" spans="55:55" hidden="1" x14ac:dyDescent="0.2">
      <c r="BC46222" s="6"/>
    </row>
    <row r="46223" spans="55:55" hidden="1" x14ac:dyDescent="0.2">
      <c r="BC46223" s="6"/>
    </row>
    <row r="46224" spans="55:55" hidden="1" x14ac:dyDescent="0.2">
      <c r="BC46224" s="6"/>
    </row>
    <row r="46225" spans="55:55" hidden="1" x14ac:dyDescent="0.2">
      <c r="BC46225" s="6"/>
    </row>
    <row r="46226" spans="55:55" hidden="1" x14ac:dyDescent="0.2">
      <c r="BC46226" s="6"/>
    </row>
    <row r="46227" spans="55:55" hidden="1" x14ac:dyDescent="0.2">
      <c r="BC46227" s="6"/>
    </row>
    <row r="46228" spans="55:55" hidden="1" x14ac:dyDescent="0.2">
      <c r="BC46228" s="6"/>
    </row>
    <row r="46229" spans="55:55" hidden="1" x14ac:dyDescent="0.2">
      <c r="BC46229" s="6"/>
    </row>
    <row r="46230" spans="55:55" hidden="1" x14ac:dyDescent="0.2">
      <c r="BC46230" s="6"/>
    </row>
    <row r="46231" spans="55:55" hidden="1" x14ac:dyDescent="0.2">
      <c r="BC46231" s="6"/>
    </row>
    <row r="46232" spans="55:55" hidden="1" x14ac:dyDescent="0.2">
      <c r="BC46232" s="6"/>
    </row>
    <row r="46233" spans="55:55" hidden="1" x14ac:dyDescent="0.2">
      <c r="BC46233" s="6"/>
    </row>
    <row r="46234" spans="55:55" hidden="1" x14ac:dyDescent="0.2">
      <c r="BC46234" s="6"/>
    </row>
    <row r="46235" spans="55:55" hidden="1" x14ac:dyDescent="0.2">
      <c r="BC46235" s="6"/>
    </row>
    <row r="46236" spans="55:55" hidden="1" x14ac:dyDescent="0.2">
      <c r="BC46236" s="6"/>
    </row>
    <row r="46237" spans="55:55" hidden="1" x14ac:dyDescent="0.2">
      <c r="BC46237" s="6"/>
    </row>
    <row r="46238" spans="55:55" hidden="1" x14ac:dyDescent="0.2">
      <c r="BC46238" s="6"/>
    </row>
    <row r="46239" spans="55:55" hidden="1" x14ac:dyDescent="0.2">
      <c r="BC46239" s="6"/>
    </row>
    <row r="46240" spans="55:55" hidden="1" x14ac:dyDescent="0.2">
      <c r="BC46240" s="6"/>
    </row>
    <row r="46241" spans="55:55" hidden="1" x14ac:dyDescent="0.2">
      <c r="BC46241" s="6"/>
    </row>
    <row r="46242" spans="55:55" hidden="1" x14ac:dyDescent="0.2">
      <c r="BC46242" s="6"/>
    </row>
    <row r="46243" spans="55:55" hidden="1" x14ac:dyDescent="0.2">
      <c r="BC46243" s="6"/>
    </row>
    <row r="46244" spans="55:55" hidden="1" x14ac:dyDescent="0.2">
      <c r="BC46244" s="6"/>
    </row>
    <row r="46245" spans="55:55" hidden="1" x14ac:dyDescent="0.2">
      <c r="BC46245" s="6"/>
    </row>
    <row r="46246" spans="55:55" hidden="1" x14ac:dyDescent="0.2">
      <c r="BC46246" s="6"/>
    </row>
    <row r="46247" spans="55:55" hidden="1" x14ac:dyDescent="0.2">
      <c r="BC46247" s="6"/>
    </row>
    <row r="46248" spans="55:55" hidden="1" x14ac:dyDescent="0.2">
      <c r="BC46248" s="6"/>
    </row>
    <row r="46249" spans="55:55" hidden="1" x14ac:dyDescent="0.2">
      <c r="BC46249" s="6"/>
    </row>
    <row r="46250" spans="55:55" hidden="1" x14ac:dyDescent="0.2">
      <c r="BC46250" s="6"/>
    </row>
    <row r="46251" spans="55:55" hidden="1" x14ac:dyDescent="0.2">
      <c r="BC46251" s="6"/>
    </row>
    <row r="46252" spans="55:55" hidden="1" x14ac:dyDescent="0.2">
      <c r="BC46252" s="6"/>
    </row>
    <row r="46253" spans="55:55" hidden="1" x14ac:dyDescent="0.2">
      <c r="BC46253" s="6"/>
    </row>
    <row r="46254" spans="55:55" hidden="1" x14ac:dyDescent="0.2">
      <c r="BC46254" s="6"/>
    </row>
    <row r="46255" spans="55:55" hidden="1" x14ac:dyDescent="0.2">
      <c r="BC46255" s="6"/>
    </row>
    <row r="46256" spans="55:55" hidden="1" x14ac:dyDescent="0.2">
      <c r="BC46256" s="6"/>
    </row>
    <row r="46257" spans="55:55" hidden="1" x14ac:dyDescent="0.2">
      <c r="BC46257" s="6"/>
    </row>
    <row r="46258" spans="55:55" hidden="1" x14ac:dyDescent="0.2">
      <c r="BC46258" s="6"/>
    </row>
    <row r="46259" spans="55:55" hidden="1" x14ac:dyDescent="0.2">
      <c r="BC46259" s="6"/>
    </row>
    <row r="46260" spans="55:55" hidden="1" x14ac:dyDescent="0.2">
      <c r="BC46260" s="6"/>
    </row>
    <row r="46261" spans="55:55" hidden="1" x14ac:dyDescent="0.2">
      <c r="BC46261" s="6"/>
    </row>
    <row r="46262" spans="55:55" hidden="1" x14ac:dyDescent="0.2">
      <c r="BC46262" s="6"/>
    </row>
    <row r="46263" spans="55:55" hidden="1" x14ac:dyDescent="0.2">
      <c r="BC46263" s="6"/>
    </row>
    <row r="46264" spans="55:55" hidden="1" x14ac:dyDescent="0.2">
      <c r="BC46264" s="6"/>
    </row>
    <row r="46265" spans="55:55" hidden="1" x14ac:dyDescent="0.2">
      <c r="BC46265" s="6"/>
    </row>
    <row r="46266" spans="55:55" hidden="1" x14ac:dyDescent="0.2">
      <c r="BC46266" s="6"/>
    </row>
    <row r="46267" spans="55:55" hidden="1" x14ac:dyDescent="0.2">
      <c r="BC46267" s="6"/>
    </row>
    <row r="46268" spans="55:55" hidden="1" x14ac:dyDescent="0.2">
      <c r="BC46268" s="6"/>
    </row>
    <row r="46269" spans="55:55" hidden="1" x14ac:dyDescent="0.2">
      <c r="BC46269" s="6"/>
    </row>
    <row r="46270" spans="55:55" hidden="1" x14ac:dyDescent="0.2">
      <c r="BC46270" s="6"/>
    </row>
    <row r="46271" spans="55:55" hidden="1" x14ac:dyDescent="0.2">
      <c r="BC46271" s="6"/>
    </row>
    <row r="46272" spans="55:55" hidden="1" x14ac:dyDescent="0.2">
      <c r="BC46272" s="6"/>
    </row>
    <row r="46273" spans="55:55" hidden="1" x14ac:dyDescent="0.2">
      <c r="BC46273" s="6"/>
    </row>
    <row r="46274" spans="55:55" hidden="1" x14ac:dyDescent="0.2">
      <c r="BC46274" s="6"/>
    </row>
    <row r="46275" spans="55:55" hidden="1" x14ac:dyDescent="0.2">
      <c r="BC46275" s="6"/>
    </row>
    <row r="46276" spans="55:55" hidden="1" x14ac:dyDescent="0.2">
      <c r="BC46276" s="6"/>
    </row>
    <row r="46277" spans="55:55" hidden="1" x14ac:dyDescent="0.2">
      <c r="BC46277" s="6"/>
    </row>
    <row r="46278" spans="55:55" hidden="1" x14ac:dyDescent="0.2">
      <c r="BC46278" s="6"/>
    </row>
    <row r="46279" spans="55:55" hidden="1" x14ac:dyDescent="0.2">
      <c r="BC46279" s="6"/>
    </row>
    <row r="46280" spans="55:55" hidden="1" x14ac:dyDescent="0.2">
      <c r="BC46280" s="6"/>
    </row>
    <row r="46281" spans="55:55" hidden="1" x14ac:dyDescent="0.2">
      <c r="BC46281" s="6"/>
    </row>
    <row r="46282" spans="55:55" hidden="1" x14ac:dyDescent="0.2">
      <c r="BC46282" s="6"/>
    </row>
    <row r="46283" spans="55:55" hidden="1" x14ac:dyDescent="0.2">
      <c r="BC46283" s="6"/>
    </row>
    <row r="46284" spans="55:55" hidden="1" x14ac:dyDescent="0.2">
      <c r="BC46284" s="6"/>
    </row>
    <row r="46285" spans="55:55" hidden="1" x14ac:dyDescent="0.2">
      <c r="BC46285" s="6"/>
    </row>
    <row r="46286" spans="55:55" hidden="1" x14ac:dyDescent="0.2">
      <c r="BC46286" s="6"/>
    </row>
    <row r="46287" spans="55:55" hidden="1" x14ac:dyDescent="0.2">
      <c r="BC46287" s="6"/>
    </row>
    <row r="46288" spans="55:55" hidden="1" x14ac:dyDescent="0.2">
      <c r="BC46288" s="6"/>
    </row>
    <row r="46289" spans="55:55" hidden="1" x14ac:dyDescent="0.2">
      <c r="BC46289" s="6"/>
    </row>
    <row r="46290" spans="55:55" hidden="1" x14ac:dyDescent="0.2">
      <c r="BC46290" s="6"/>
    </row>
    <row r="46291" spans="55:55" hidden="1" x14ac:dyDescent="0.2">
      <c r="BC46291" s="6"/>
    </row>
    <row r="46292" spans="55:55" hidden="1" x14ac:dyDescent="0.2">
      <c r="BC46292" s="6"/>
    </row>
    <row r="46293" spans="55:55" hidden="1" x14ac:dyDescent="0.2">
      <c r="BC46293" s="6"/>
    </row>
    <row r="46294" spans="55:55" hidden="1" x14ac:dyDescent="0.2">
      <c r="BC46294" s="6"/>
    </row>
    <row r="46295" spans="55:55" hidden="1" x14ac:dyDescent="0.2">
      <c r="BC46295" s="6"/>
    </row>
    <row r="46296" spans="55:55" hidden="1" x14ac:dyDescent="0.2">
      <c r="BC46296" s="6"/>
    </row>
    <row r="46297" spans="55:55" hidden="1" x14ac:dyDescent="0.2">
      <c r="BC46297" s="6"/>
    </row>
    <row r="46298" spans="55:55" hidden="1" x14ac:dyDescent="0.2">
      <c r="BC46298" s="6"/>
    </row>
    <row r="46299" spans="55:55" hidden="1" x14ac:dyDescent="0.2">
      <c r="BC46299" s="6"/>
    </row>
    <row r="46300" spans="55:55" hidden="1" x14ac:dyDescent="0.2">
      <c r="BC46300" s="6"/>
    </row>
    <row r="46301" spans="55:55" hidden="1" x14ac:dyDescent="0.2">
      <c r="BC46301" s="6"/>
    </row>
    <row r="46302" spans="55:55" hidden="1" x14ac:dyDescent="0.2">
      <c r="BC46302" s="6"/>
    </row>
    <row r="46303" spans="55:55" hidden="1" x14ac:dyDescent="0.2">
      <c r="BC46303" s="6"/>
    </row>
    <row r="46304" spans="55:55" hidden="1" x14ac:dyDescent="0.2">
      <c r="BC46304" s="6"/>
    </row>
    <row r="46305" spans="55:55" hidden="1" x14ac:dyDescent="0.2">
      <c r="BC46305" s="6"/>
    </row>
    <row r="46306" spans="55:55" hidden="1" x14ac:dyDescent="0.2">
      <c r="BC46306" s="6"/>
    </row>
    <row r="46307" spans="55:55" hidden="1" x14ac:dyDescent="0.2">
      <c r="BC46307" s="6"/>
    </row>
    <row r="46308" spans="55:55" hidden="1" x14ac:dyDescent="0.2">
      <c r="BC46308" s="6"/>
    </row>
    <row r="46309" spans="55:55" hidden="1" x14ac:dyDescent="0.2">
      <c r="BC46309" s="6"/>
    </row>
    <row r="46310" spans="55:55" hidden="1" x14ac:dyDescent="0.2">
      <c r="BC46310" s="6"/>
    </row>
    <row r="46311" spans="55:55" hidden="1" x14ac:dyDescent="0.2">
      <c r="BC46311" s="6"/>
    </row>
    <row r="46312" spans="55:55" hidden="1" x14ac:dyDescent="0.2">
      <c r="BC46312" s="6"/>
    </row>
    <row r="46313" spans="55:55" hidden="1" x14ac:dyDescent="0.2">
      <c r="BC46313" s="6"/>
    </row>
    <row r="46314" spans="55:55" hidden="1" x14ac:dyDescent="0.2">
      <c r="BC46314" s="6"/>
    </row>
    <row r="46315" spans="55:55" hidden="1" x14ac:dyDescent="0.2">
      <c r="BC46315" s="6"/>
    </row>
    <row r="46316" spans="55:55" hidden="1" x14ac:dyDescent="0.2">
      <c r="BC46316" s="6"/>
    </row>
    <row r="46317" spans="55:55" hidden="1" x14ac:dyDescent="0.2">
      <c r="BC46317" s="6"/>
    </row>
    <row r="46318" spans="55:55" hidden="1" x14ac:dyDescent="0.2">
      <c r="BC46318" s="6"/>
    </row>
    <row r="46319" spans="55:55" hidden="1" x14ac:dyDescent="0.2">
      <c r="BC46319" s="6"/>
    </row>
    <row r="46320" spans="55:55" hidden="1" x14ac:dyDescent="0.2">
      <c r="BC46320" s="6"/>
    </row>
    <row r="46321" spans="55:55" hidden="1" x14ac:dyDescent="0.2">
      <c r="BC46321" s="6"/>
    </row>
    <row r="46322" spans="55:55" hidden="1" x14ac:dyDescent="0.2">
      <c r="BC46322" s="6"/>
    </row>
    <row r="46323" spans="55:55" hidden="1" x14ac:dyDescent="0.2">
      <c r="BC46323" s="6"/>
    </row>
    <row r="46324" spans="55:55" hidden="1" x14ac:dyDescent="0.2">
      <c r="BC46324" s="6"/>
    </row>
    <row r="46325" spans="55:55" hidden="1" x14ac:dyDescent="0.2">
      <c r="BC46325" s="6"/>
    </row>
    <row r="46326" spans="55:55" hidden="1" x14ac:dyDescent="0.2">
      <c r="BC46326" s="6"/>
    </row>
    <row r="46327" spans="55:55" hidden="1" x14ac:dyDescent="0.2">
      <c r="BC46327" s="6"/>
    </row>
    <row r="46328" spans="55:55" hidden="1" x14ac:dyDescent="0.2">
      <c r="BC46328" s="6"/>
    </row>
    <row r="46329" spans="55:55" hidden="1" x14ac:dyDescent="0.2">
      <c r="BC46329" s="6"/>
    </row>
    <row r="46330" spans="55:55" hidden="1" x14ac:dyDescent="0.2">
      <c r="BC46330" s="6"/>
    </row>
    <row r="46331" spans="55:55" hidden="1" x14ac:dyDescent="0.2">
      <c r="BC46331" s="6"/>
    </row>
    <row r="46332" spans="55:55" hidden="1" x14ac:dyDescent="0.2">
      <c r="BC46332" s="6"/>
    </row>
    <row r="46333" spans="55:55" hidden="1" x14ac:dyDescent="0.2">
      <c r="BC46333" s="6"/>
    </row>
    <row r="46334" spans="55:55" hidden="1" x14ac:dyDescent="0.2">
      <c r="BC46334" s="6"/>
    </row>
    <row r="46335" spans="55:55" hidden="1" x14ac:dyDescent="0.2">
      <c r="BC46335" s="6"/>
    </row>
    <row r="46336" spans="55:55" hidden="1" x14ac:dyDescent="0.2">
      <c r="BC46336" s="6"/>
    </row>
    <row r="46337" spans="55:55" hidden="1" x14ac:dyDescent="0.2">
      <c r="BC46337" s="6"/>
    </row>
    <row r="46338" spans="55:55" hidden="1" x14ac:dyDescent="0.2">
      <c r="BC46338" s="6"/>
    </row>
    <row r="46339" spans="55:55" hidden="1" x14ac:dyDescent="0.2">
      <c r="BC46339" s="6"/>
    </row>
    <row r="46340" spans="55:55" hidden="1" x14ac:dyDescent="0.2">
      <c r="BC46340" s="6"/>
    </row>
    <row r="46341" spans="55:55" hidden="1" x14ac:dyDescent="0.2">
      <c r="BC46341" s="6"/>
    </row>
    <row r="46342" spans="55:55" hidden="1" x14ac:dyDescent="0.2">
      <c r="BC46342" s="6"/>
    </row>
    <row r="46343" spans="55:55" hidden="1" x14ac:dyDescent="0.2">
      <c r="BC46343" s="6"/>
    </row>
    <row r="46344" spans="55:55" hidden="1" x14ac:dyDescent="0.2">
      <c r="BC46344" s="6"/>
    </row>
    <row r="46345" spans="55:55" hidden="1" x14ac:dyDescent="0.2">
      <c r="BC46345" s="6"/>
    </row>
    <row r="46346" spans="55:55" hidden="1" x14ac:dyDescent="0.2">
      <c r="BC46346" s="6"/>
    </row>
    <row r="46347" spans="55:55" hidden="1" x14ac:dyDescent="0.2">
      <c r="BC46347" s="6"/>
    </row>
    <row r="46348" spans="55:55" hidden="1" x14ac:dyDescent="0.2">
      <c r="BC46348" s="6"/>
    </row>
    <row r="46349" spans="55:55" hidden="1" x14ac:dyDescent="0.2">
      <c r="BC46349" s="6"/>
    </row>
    <row r="46350" spans="55:55" hidden="1" x14ac:dyDescent="0.2">
      <c r="BC46350" s="6"/>
    </row>
    <row r="46351" spans="55:55" hidden="1" x14ac:dyDescent="0.2">
      <c r="BC46351" s="6"/>
    </row>
    <row r="46352" spans="55:55" hidden="1" x14ac:dyDescent="0.2">
      <c r="BC46352" s="6"/>
    </row>
    <row r="46353" spans="55:55" hidden="1" x14ac:dyDescent="0.2">
      <c r="BC46353" s="6"/>
    </row>
    <row r="46354" spans="55:55" hidden="1" x14ac:dyDescent="0.2">
      <c r="BC46354" s="6"/>
    </row>
    <row r="46355" spans="55:55" hidden="1" x14ac:dyDescent="0.2">
      <c r="BC46355" s="6"/>
    </row>
    <row r="46356" spans="55:55" hidden="1" x14ac:dyDescent="0.2">
      <c r="BC46356" s="6"/>
    </row>
    <row r="46357" spans="55:55" hidden="1" x14ac:dyDescent="0.2">
      <c r="BC46357" s="6"/>
    </row>
    <row r="46358" spans="55:55" hidden="1" x14ac:dyDescent="0.2">
      <c r="BC46358" s="6"/>
    </row>
    <row r="46359" spans="55:55" hidden="1" x14ac:dyDescent="0.2">
      <c r="BC46359" s="6"/>
    </row>
    <row r="46360" spans="55:55" hidden="1" x14ac:dyDescent="0.2">
      <c r="BC46360" s="6"/>
    </row>
    <row r="46361" spans="55:55" hidden="1" x14ac:dyDescent="0.2">
      <c r="BC46361" s="6"/>
    </row>
    <row r="46362" spans="55:55" hidden="1" x14ac:dyDescent="0.2">
      <c r="BC46362" s="6"/>
    </row>
    <row r="46363" spans="55:55" hidden="1" x14ac:dyDescent="0.2">
      <c r="BC46363" s="6"/>
    </row>
    <row r="46364" spans="55:55" hidden="1" x14ac:dyDescent="0.2">
      <c r="BC46364" s="6"/>
    </row>
    <row r="46365" spans="55:55" hidden="1" x14ac:dyDescent="0.2">
      <c r="BC46365" s="6"/>
    </row>
    <row r="46366" spans="55:55" hidden="1" x14ac:dyDescent="0.2">
      <c r="BC46366" s="6"/>
    </row>
    <row r="46367" spans="55:55" hidden="1" x14ac:dyDescent="0.2">
      <c r="BC46367" s="6"/>
    </row>
    <row r="46368" spans="55:55" hidden="1" x14ac:dyDescent="0.2">
      <c r="BC46368" s="6"/>
    </row>
    <row r="46369" spans="55:55" hidden="1" x14ac:dyDescent="0.2">
      <c r="BC46369" s="6"/>
    </row>
    <row r="46370" spans="55:55" hidden="1" x14ac:dyDescent="0.2">
      <c r="BC46370" s="6"/>
    </row>
    <row r="46371" spans="55:55" hidden="1" x14ac:dyDescent="0.2">
      <c r="BC46371" s="6"/>
    </row>
    <row r="46372" spans="55:55" hidden="1" x14ac:dyDescent="0.2">
      <c r="BC46372" s="6"/>
    </row>
    <row r="46373" spans="55:55" hidden="1" x14ac:dyDescent="0.2">
      <c r="BC46373" s="6"/>
    </row>
    <row r="46374" spans="55:55" hidden="1" x14ac:dyDescent="0.2">
      <c r="BC46374" s="6"/>
    </row>
    <row r="46375" spans="55:55" hidden="1" x14ac:dyDescent="0.2">
      <c r="BC46375" s="6"/>
    </row>
    <row r="46376" spans="55:55" hidden="1" x14ac:dyDescent="0.2">
      <c r="BC46376" s="6"/>
    </row>
    <row r="46377" spans="55:55" hidden="1" x14ac:dyDescent="0.2">
      <c r="BC46377" s="6"/>
    </row>
    <row r="46378" spans="55:55" hidden="1" x14ac:dyDescent="0.2">
      <c r="BC46378" s="6"/>
    </row>
    <row r="46379" spans="55:55" hidden="1" x14ac:dyDescent="0.2">
      <c r="BC46379" s="6"/>
    </row>
    <row r="46380" spans="55:55" hidden="1" x14ac:dyDescent="0.2">
      <c r="BC46380" s="6"/>
    </row>
    <row r="46381" spans="55:55" hidden="1" x14ac:dyDescent="0.2">
      <c r="BC46381" s="6"/>
    </row>
    <row r="46382" spans="55:55" hidden="1" x14ac:dyDescent="0.2">
      <c r="BC46382" s="6"/>
    </row>
    <row r="46383" spans="55:55" hidden="1" x14ac:dyDescent="0.2">
      <c r="BC46383" s="6"/>
    </row>
    <row r="46384" spans="55:55" hidden="1" x14ac:dyDescent="0.2">
      <c r="BC46384" s="6"/>
    </row>
    <row r="46385" spans="55:55" hidden="1" x14ac:dyDescent="0.2">
      <c r="BC46385" s="6"/>
    </row>
    <row r="46386" spans="55:55" hidden="1" x14ac:dyDescent="0.2">
      <c r="BC46386" s="6"/>
    </row>
    <row r="46387" spans="55:55" hidden="1" x14ac:dyDescent="0.2">
      <c r="BC46387" s="6"/>
    </row>
    <row r="46388" spans="55:55" hidden="1" x14ac:dyDescent="0.2">
      <c r="BC46388" s="6"/>
    </row>
    <row r="46389" spans="55:55" hidden="1" x14ac:dyDescent="0.2">
      <c r="BC46389" s="6"/>
    </row>
    <row r="46390" spans="55:55" hidden="1" x14ac:dyDescent="0.2">
      <c r="BC46390" s="6"/>
    </row>
    <row r="46391" spans="55:55" hidden="1" x14ac:dyDescent="0.2">
      <c r="BC46391" s="6"/>
    </row>
    <row r="46392" spans="55:55" hidden="1" x14ac:dyDescent="0.2">
      <c r="BC46392" s="6"/>
    </row>
    <row r="46393" spans="55:55" hidden="1" x14ac:dyDescent="0.2">
      <c r="BC46393" s="6"/>
    </row>
    <row r="46394" spans="55:55" hidden="1" x14ac:dyDescent="0.2">
      <c r="BC46394" s="6"/>
    </row>
    <row r="46395" spans="55:55" hidden="1" x14ac:dyDescent="0.2">
      <c r="BC46395" s="6"/>
    </row>
    <row r="46396" spans="55:55" hidden="1" x14ac:dyDescent="0.2">
      <c r="BC46396" s="6"/>
    </row>
    <row r="46397" spans="55:55" hidden="1" x14ac:dyDescent="0.2">
      <c r="BC46397" s="6"/>
    </row>
    <row r="46398" spans="55:55" hidden="1" x14ac:dyDescent="0.2">
      <c r="BC46398" s="6"/>
    </row>
    <row r="46399" spans="55:55" hidden="1" x14ac:dyDescent="0.2">
      <c r="BC46399" s="6"/>
    </row>
    <row r="46400" spans="55:55" hidden="1" x14ac:dyDescent="0.2">
      <c r="BC46400" s="6"/>
    </row>
    <row r="46401" spans="55:55" hidden="1" x14ac:dyDescent="0.2">
      <c r="BC46401" s="6"/>
    </row>
    <row r="46402" spans="55:55" hidden="1" x14ac:dyDescent="0.2">
      <c r="BC46402" s="6"/>
    </row>
    <row r="46403" spans="55:55" hidden="1" x14ac:dyDescent="0.2">
      <c r="BC46403" s="6"/>
    </row>
    <row r="46404" spans="55:55" hidden="1" x14ac:dyDescent="0.2">
      <c r="BC46404" s="6"/>
    </row>
    <row r="46405" spans="55:55" hidden="1" x14ac:dyDescent="0.2">
      <c r="BC46405" s="6"/>
    </row>
    <row r="46406" spans="55:55" hidden="1" x14ac:dyDescent="0.2">
      <c r="BC46406" s="6"/>
    </row>
    <row r="46407" spans="55:55" hidden="1" x14ac:dyDescent="0.2">
      <c r="BC46407" s="6"/>
    </row>
    <row r="46408" spans="55:55" hidden="1" x14ac:dyDescent="0.2">
      <c r="BC46408" s="6"/>
    </row>
    <row r="46409" spans="55:55" hidden="1" x14ac:dyDescent="0.2">
      <c r="BC46409" s="6"/>
    </row>
    <row r="46410" spans="55:55" hidden="1" x14ac:dyDescent="0.2">
      <c r="BC46410" s="6"/>
    </row>
    <row r="46411" spans="55:55" hidden="1" x14ac:dyDescent="0.2">
      <c r="BC46411" s="6"/>
    </row>
    <row r="46412" spans="55:55" hidden="1" x14ac:dyDescent="0.2">
      <c r="BC46412" s="6"/>
    </row>
    <row r="46413" spans="55:55" hidden="1" x14ac:dyDescent="0.2">
      <c r="BC46413" s="6"/>
    </row>
    <row r="46414" spans="55:55" hidden="1" x14ac:dyDescent="0.2">
      <c r="BC46414" s="6"/>
    </row>
    <row r="46415" spans="55:55" hidden="1" x14ac:dyDescent="0.2">
      <c r="BC46415" s="6"/>
    </row>
    <row r="46416" spans="55:55" hidden="1" x14ac:dyDescent="0.2">
      <c r="BC46416" s="6"/>
    </row>
    <row r="46417" spans="55:55" hidden="1" x14ac:dyDescent="0.2">
      <c r="BC46417" s="6"/>
    </row>
    <row r="46418" spans="55:55" hidden="1" x14ac:dyDescent="0.2">
      <c r="BC46418" s="6"/>
    </row>
    <row r="46419" spans="55:55" hidden="1" x14ac:dyDescent="0.2">
      <c r="BC46419" s="6"/>
    </row>
    <row r="46420" spans="55:55" hidden="1" x14ac:dyDescent="0.2">
      <c r="BC46420" s="6"/>
    </row>
    <row r="46421" spans="55:55" hidden="1" x14ac:dyDescent="0.2">
      <c r="BC46421" s="6"/>
    </row>
    <row r="46422" spans="55:55" hidden="1" x14ac:dyDescent="0.2">
      <c r="BC46422" s="6"/>
    </row>
    <row r="46423" spans="55:55" hidden="1" x14ac:dyDescent="0.2">
      <c r="BC46423" s="6"/>
    </row>
    <row r="46424" spans="55:55" hidden="1" x14ac:dyDescent="0.2">
      <c r="BC46424" s="6"/>
    </row>
    <row r="46425" spans="55:55" hidden="1" x14ac:dyDescent="0.2">
      <c r="BC46425" s="6"/>
    </row>
    <row r="46426" spans="55:55" hidden="1" x14ac:dyDescent="0.2">
      <c r="BC46426" s="6"/>
    </row>
    <row r="46427" spans="55:55" hidden="1" x14ac:dyDescent="0.2">
      <c r="BC46427" s="6"/>
    </row>
    <row r="46428" spans="55:55" hidden="1" x14ac:dyDescent="0.2">
      <c r="BC46428" s="6"/>
    </row>
    <row r="46429" spans="55:55" hidden="1" x14ac:dyDescent="0.2">
      <c r="BC46429" s="6"/>
    </row>
    <row r="46430" spans="55:55" hidden="1" x14ac:dyDescent="0.2">
      <c r="BC46430" s="6"/>
    </row>
    <row r="46431" spans="55:55" hidden="1" x14ac:dyDescent="0.2">
      <c r="BC46431" s="6"/>
    </row>
    <row r="46432" spans="55:55" hidden="1" x14ac:dyDescent="0.2">
      <c r="BC46432" s="6"/>
    </row>
    <row r="46433" spans="55:55" hidden="1" x14ac:dyDescent="0.2">
      <c r="BC46433" s="6"/>
    </row>
    <row r="46434" spans="55:55" hidden="1" x14ac:dyDescent="0.2">
      <c r="BC46434" s="6"/>
    </row>
    <row r="46435" spans="55:55" hidden="1" x14ac:dyDescent="0.2">
      <c r="BC46435" s="6"/>
    </row>
    <row r="46436" spans="55:55" hidden="1" x14ac:dyDescent="0.2">
      <c r="BC46436" s="6"/>
    </row>
    <row r="46437" spans="55:55" hidden="1" x14ac:dyDescent="0.2">
      <c r="BC46437" s="6"/>
    </row>
    <row r="46438" spans="55:55" hidden="1" x14ac:dyDescent="0.2">
      <c r="BC46438" s="6"/>
    </row>
    <row r="46439" spans="55:55" hidden="1" x14ac:dyDescent="0.2">
      <c r="BC46439" s="6"/>
    </row>
    <row r="46440" spans="55:55" hidden="1" x14ac:dyDescent="0.2">
      <c r="BC46440" s="6"/>
    </row>
    <row r="46441" spans="55:55" hidden="1" x14ac:dyDescent="0.2">
      <c r="BC46441" s="6"/>
    </row>
    <row r="46442" spans="55:55" hidden="1" x14ac:dyDescent="0.2">
      <c r="BC46442" s="6"/>
    </row>
    <row r="46443" spans="55:55" hidden="1" x14ac:dyDescent="0.2">
      <c r="BC46443" s="6"/>
    </row>
    <row r="46444" spans="55:55" hidden="1" x14ac:dyDescent="0.2">
      <c r="BC46444" s="6"/>
    </row>
    <row r="46445" spans="55:55" hidden="1" x14ac:dyDescent="0.2">
      <c r="BC46445" s="6"/>
    </row>
    <row r="46446" spans="55:55" hidden="1" x14ac:dyDescent="0.2">
      <c r="BC46446" s="6"/>
    </row>
    <row r="46447" spans="55:55" hidden="1" x14ac:dyDescent="0.2">
      <c r="BC46447" s="6"/>
    </row>
    <row r="46448" spans="55:55" hidden="1" x14ac:dyDescent="0.2">
      <c r="BC46448" s="6"/>
    </row>
    <row r="46449" spans="55:55" hidden="1" x14ac:dyDescent="0.2">
      <c r="BC46449" s="6"/>
    </row>
    <row r="46450" spans="55:55" hidden="1" x14ac:dyDescent="0.2">
      <c r="BC46450" s="6"/>
    </row>
    <row r="46451" spans="55:55" hidden="1" x14ac:dyDescent="0.2">
      <c r="BC46451" s="6"/>
    </row>
    <row r="46452" spans="55:55" hidden="1" x14ac:dyDescent="0.2">
      <c r="BC46452" s="6"/>
    </row>
    <row r="46453" spans="55:55" hidden="1" x14ac:dyDescent="0.2">
      <c r="BC46453" s="6"/>
    </row>
    <row r="46454" spans="55:55" hidden="1" x14ac:dyDescent="0.2">
      <c r="BC46454" s="6"/>
    </row>
    <row r="46455" spans="55:55" hidden="1" x14ac:dyDescent="0.2">
      <c r="BC46455" s="6"/>
    </row>
    <row r="46456" spans="55:55" hidden="1" x14ac:dyDescent="0.2">
      <c r="BC46456" s="6"/>
    </row>
    <row r="46457" spans="55:55" hidden="1" x14ac:dyDescent="0.2">
      <c r="BC46457" s="6"/>
    </row>
    <row r="46458" spans="55:55" hidden="1" x14ac:dyDescent="0.2">
      <c r="BC46458" s="6"/>
    </row>
    <row r="46459" spans="55:55" hidden="1" x14ac:dyDescent="0.2">
      <c r="BC46459" s="6"/>
    </row>
    <row r="46460" spans="55:55" hidden="1" x14ac:dyDescent="0.2">
      <c r="BC46460" s="6"/>
    </row>
    <row r="46461" spans="55:55" hidden="1" x14ac:dyDescent="0.2">
      <c r="BC46461" s="6"/>
    </row>
    <row r="46462" spans="55:55" hidden="1" x14ac:dyDescent="0.2">
      <c r="BC46462" s="6"/>
    </row>
    <row r="46463" spans="55:55" hidden="1" x14ac:dyDescent="0.2">
      <c r="BC46463" s="6"/>
    </row>
    <row r="46464" spans="55:55" hidden="1" x14ac:dyDescent="0.2">
      <c r="BC46464" s="6"/>
    </row>
    <row r="46465" spans="55:55" hidden="1" x14ac:dyDescent="0.2">
      <c r="BC46465" s="6"/>
    </row>
    <row r="46466" spans="55:55" hidden="1" x14ac:dyDescent="0.2">
      <c r="BC46466" s="6"/>
    </row>
    <row r="46467" spans="55:55" hidden="1" x14ac:dyDescent="0.2">
      <c r="BC46467" s="6"/>
    </row>
    <row r="46468" spans="55:55" hidden="1" x14ac:dyDescent="0.2">
      <c r="BC46468" s="6"/>
    </row>
    <row r="46469" spans="55:55" hidden="1" x14ac:dyDescent="0.2">
      <c r="BC46469" s="6"/>
    </row>
    <row r="46470" spans="55:55" hidden="1" x14ac:dyDescent="0.2">
      <c r="BC46470" s="6"/>
    </row>
    <row r="46471" spans="55:55" hidden="1" x14ac:dyDescent="0.2">
      <c r="BC46471" s="6"/>
    </row>
    <row r="46472" spans="55:55" hidden="1" x14ac:dyDescent="0.2">
      <c r="BC46472" s="6"/>
    </row>
    <row r="46473" spans="55:55" hidden="1" x14ac:dyDescent="0.2">
      <c r="BC46473" s="6"/>
    </row>
    <row r="46474" spans="55:55" hidden="1" x14ac:dyDescent="0.2">
      <c r="BC46474" s="6"/>
    </row>
    <row r="46475" spans="55:55" hidden="1" x14ac:dyDescent="0.2">
      <c r="BC46475" s="6"/>
    </row>
    <row r="46476" spans="55:55" hidden="1" x14ac:dyDescent="0.2">
      <c r="BC46476" s="6"/>
    </row>
    <row r="46477" spans="55:55" hidden="1" x14ac:dyDescent="0.2">
      <c r="BC46477" s="6"/>
    </row>
    <row r="46478" spans="55:55" hidden="1" x14ac:dyDescent="0.2">
      <c r="BC46478" s="6"/>
    </row>
    <row r="46479" spans="55:55" hidden="1" x14ac:dyDescent="0.2">
      <c r="BC46479" s="6"/>
    </row>
    <row r="46480" spans="55:55" hidden="1" x14ac:dyDescent="0.2">
      <c r="BC46480" s="6"/>
    </row>
    <row r="46481" spans="55:55" hidden="1" x14ac:dyDescent="0.2">
      <c r="BC46481" s="6"/>
    </row>
    <row r="46482" spans="55:55" hidden="1" x14ac:dyDescent="0.2">
      <c r="BC46482" s="6"/>
    </row>
    <row r="46483" spans="55:55" hidden="1" x14ac:dyDescent="0.2">
      <c r="BC46483" s="6"/>
    </row>
    <row r="46484" spans="55:55" hidden="1" x14ac:dyDescent="0.2">
      <c r="BC46484" s="6"/>
    </row>
    <row r="46485" spans="55:55" hidden="1" x14ac:dyDescent="0.2">
      <c r="BC46485" s="6"/>
    </row>
    <row r="46486" spans="55:55" hidden="1" x14ac:dyDescent="0.2">
      <c r="BC46486" s="6"/>
    </row>
    <row r="46487" spans="55:55" hidden="1" x14ac:dyDescent="0.2">
      <c r="BC46487" s="6"/>
    </row>
    <row r="46488" spans="55:55" hidden="1" x14ac:dyDescent="0.2">
      <c r="BC46488" s="6"/>
    </row>
    <row r="46489" spans="55:55" hidden="1" x14ac:dyDescent="0.2">
      <c r="BC46489" s="6"/>
    </row>
    <row r="46490" spans="55:55" hidden="1" x14ac:dyDescent="0.2">
      <c r="BC46490" s="6"/>
    </row>
    <row r="46491" spans="55:55" hidden="1" x14ac:dyDescent="0.2">
      <c r="BC46491" s="6"/>
    </row>
    <row r="46492" spans="55:55" hidden="1" x14ac:dyDescent="0.2">
      <c r="BC46492" s="6"/>
    </row>
    <row r="46493" spans="55:55" hidden="1" x14ac:dyDescent="0.2">
      <c r="BC46493" s="6"/>
    </row>
    <row r="46494" spans="55:55" hidden="1" x14ac:dyDescent="0.2">
      <c r="BC46494" s="6"/>
    </row>
    <row r="46495" spans="55:55" hidden="1" x14ac:dyDescent="0.2">
      <c r="BC46495" s="6"/>
    </row>
    <row r="46496" spans="55:55" hidden="1" x14ac:dyDescent="0.2">
      <c r="BC46496" s="6"/>
    </row>
    <row r="46497" spans="55:55" hidden="1" x14ac:dyDescent="0.2">
      <c r="BC46497" s="6"/>
    </row>
    <row r="46498" spans="55:55" hidden="1" x14ac:dyDescent="0.2">
      <c r="BC46498" s="6"/>
    </row>
    <row r="46499" spans="55:55" hidden="1" x14ac:dyDescent="0.2">
      <c r="BC46499" s="6"/>
    </row>
    <row r="46500" spans="55:55" hidden="1" x14ac:dyDescent="0.2">
      <c r="BC46500" s="6"/>
    </row>
    <row r="46501" spans="55:55" hidden="1" x14ac:dyDescent="0.2">
      <c r="BC46501" s="6"/>
    </row>
    <row r="46502" spans="55:55" hidden="1" x14ac:dyDescent="0.2">
      <c r="BC46502" s="6"/>
    </row>
    <row r="46503" spans="55:55" hidden="1" x14ac:dyDescent="0.2">
      <c r="BC46503" s="6"/>
    </row>
    <row r="46504" spans="55:55" hidden="1" x14ac:dyDescent="0.2">
      <c r="BC46504" s="6"/>
    </row>
    <row r="46505" spans="55:55" hidden="1" x14ac:dyDescent="0.2">
      <c r="BC46505" s="6"/>
    </row>
    <row r="46506" spans="55:55" hidden="1" x14ac:dyDescent="0.2">
      <c r="BC46506" s="6"/>
    </row>
    <row r="46507" spans="55:55" hidden="1" x14ac:dyDescent="0.2">
      <c r="BC46507" s="6"/>
    </row>
    <row r="46508" spans="55:55" hidden="1" x14ac:dyDescent="0.2">
      <c r="BC46508" s="6"/>
    </row>
    <row r="46509" spans="55:55" hidden="1" x14ac:dyDescent="0.2">
      <c r="BC46509" s="6"/>
    </row>
    <row r="46510" spans="55:55" hidden="1" x14ac:dyDescent="0.2">
      <c r="BC46510" s="6"/>
    </row>
    <row r="46511" spans="55:55" hidden="1" x14ac:dyDescent="0.2">
      <c r="BC46511" s="6"/>
    </row>
    <row r="46512" spans="55:55" hidden="1" x14ac:dyDescent="0.2">
      <c r="BC46512" s="6"/>
    </row>
    <row r="46513" spans="55:55" hidden="1" x14ac:dyDescent="0.2">
      <c r="BC46513" s="6"/>
    </row>
    <row r="46514" spans="55:55" hidden="1" x14ac:dyDescent="0.2">
      <c r="BC46514" s="6"/>
    </row>
    <row r="46515" spans="55:55" hidden="1" x14ac:dyDescent="0.2">
      <c r="BC46515" s="6"/>
    </row>
    <row r="46516" spans="55:55" hidden="1" x14ac:dyDescent="0.2">
      <c r="BC46516" s="6"/>
    </row>
    <row r="46517" spans="55:55" hidden="1" x14ac:dyDescent="0.2">
      <c r="BC46517" s="6"/>
    </row>
    <row r="46518" spans="55:55" hidden="1" x14ac:dyDescent="0.2">
      <c r="BC46518" s="6"/>
    </row>
    <row r="46519" spans="55:55" hidden="1" x14ac:dyDescent="0.2">
      <c r="BC46519" s="6"/>
    </row>
    <row r="46520" spans="55:55" hidden="1" x14ac:dyDescent="0.2">
      <c r="BC46520" s="6"/>
    </row>
    <row r="46521" spans="55:55" hidden="1" x14ac:dyDescent="0.2">
      <c r="BC46521" s="6"/>
    </row>
    <row r="46522" spans="55:55" hidden="1" x14ac:dyDescent="0.2">
      <c r="BC46522" s="6"/>
    </row>
    <row r="46523" spans="55:55" hidden="1" x14ac:dyDescent="0.2">
      <c r="BC46523" s="6"/>
    </row>
    <row r="46524" spans="55:55" hidden="1" x14ac:dyDescent="0.2">
      <c r="BC46524" s="6"/>
    </row>
    <row r="46525" spans="55:55" hidden="1" x14ac:dyDescent="0.2">
      <c r="BC46525" s="6"/>
    </row>
    <row r="46526" spans="55:55" hidden="1" x14ac:dyDescent="0.2">
      <c r="BC46526" s="6"/>
    </row>
    <row r="46527" spans="55:55" hidden="1" x14ac:dyDescent="0.2">
      <c r="BC46527" s="6"/>
    </row>
    <row r="46528" spans="55:55" hidden="1" x14ac:dyDescent="0.2">
      <c r="BC46528" s="6"/>
    </row>
    <row r="46529" spans="55:55" hidden="1" x14ac:dyDescent="0.2">
      <c r="BC46529" s="6"/>
    </row>
    <row r="46530" spans="55:55" hidden="1" x14ac:dyDescent="0.2">
      <c r="BC46530" s="6"/>
    </row>
    <row r="46531" spans="55:55" hidden="1" x14ac:dyDescent="0.2">
      <c r="BC46531" s="6"/>
    </row>
    <row r="46532" spans="55:55" hidden="1" x14ac:dyDescent="0.2">
      <c r="BC46532" s="6"/>
    </row>
    <row r="46533" spans="55:55" hidden="1" x14ac:dyDescent="0.2">
      <c r="BC46533" s="6"/>
    </row>
    <row r="46534" spans="55:55" hidden="1" x14ac:dyDescent="0.2">
      <c r="BC46534" s="6"/>
    </row>
    <row r="46535" spans="55:55" hidden="1" x14ac:dyDescent="0.2">
      <c r="BC46535" s="6"/>
    </row>
    <row r="46536" spans="55:55" hidden="1" x14ac:dyDescent="0.2">
      <c r="BC46536" s="6"/>
    </row>
    <row r="46537" spans="55:55" hidden="1" x14ac:dyDescent="0.2">
      <c r="BC46537" s="6"/>
    </row>
    <row r="46538" spans="55:55" hidden="1" x14ac:dyDescent="0.2">
      <c r="BC46538" s="6"/>
    </row>
    <row r="46539" spans="55:55" hidden="1" x14ac:dyDescent="0.2">
      <c r="BC46539" s="6"/>
    </row>
    <row r="46540" spans="55:55" hidden="1" x14ac:dyDescent="0.2">
      <c r="BC46540" s="6"/>
    </row>
    <row r="46541" spans="55:55" hidden="1" x14ac:dyDescent="0.2">
      <c r="BC46541" s="6"/>
    </row>
    <row r="46542" spans="55:55" hidden="1" x14ac:dyDescent="0.2">
      <c r="BC46542" s="6"/>
    </row>
    <row r="46543" spans="55:55" hidden="1" x14ac:dyDescent="0.2">
      <c r="BC46543" s="6"/>
    </row>
    <row r="46544" spans="55:55" hidden="1" x14ac:dyDescent="0.2">
      <c r="BC46544" s="6"/>
    </row>
    <row r="46545" spans="55:55" hidden="1" x14ac:dyDescent="0.2">
      <c r="BC46545" s="6"/>
    </row>
    <row r="46546" spans="55:55" hidden="1" x14ac:dyDescent="0.2">
      <c r="BC46546" s="6"/>
    </row>
    <row r="46547" spans="55:55" hidden="1" x14ac:dyDescent="0.2">
      <c r="BC46547" s="6"/>
    </row>
    <row r="46548" spans="55:55" hidden="1" x14ac:dyDescent="0.2">
      <c r="BC46548" s="6"/>
    </row>
    <row r="46549" spans="55:55" hidden="1" x14ac:dyDescent="0.2">
      <c r="BC46549" s="6"/>
    </row>
    <row r="46550" spans="55:55" hidden="1" x14ac:dyDescent="0.2">
      <c r="BC46550" s="6"/>
    </row>
    <row r="46551" spans="55:55" hidden="1" x14ac:dyDescent="0.2">
      <c r="BC46551" s="6"/>
    </row>
    <row r="46552" spans="55:55" hidden="1" x14ac:dyDescent="0.2">
      <c r="BC46552" s="6"/>
    </row>
    <row r="46553" spans="55:55" hidden="1" x14ac:dyDescent="0.2">
      <c r="BC46553" s="6"/>
    </row>
    <row r="46554" spans="55:55" hidden="1" x14ac:dyDescent="0.2">
      <c r="BC46554" s="6"/>
    </row>
    <row r="46555" spans="55:55" hidden="1" x14ac:dyDescent="0.2">
      <c r="BC46555" s="6"/>
    </row>
    <row r="46556" spans="55:55" hidden="1" x14ac:dyDescent="0.2">
      <c r="BC46556" s="6"/>
    </row>
    <row r="46557" spans="55:55" hidden="1" x14ac:dyDescent="0.2">
      <c r="BC46557" s="6"/>
    </row>
    <row r="46558" spans="55:55" hidden="1" x14ac:dyDescent="0.2">
      <c r="BC46558" s="6"/>
    </row>
    <row r="46559" spans="55:55" hidden="1" x14ac:dyDescent="0.2">
      <c r="BC46559" s="6"/>
    </row>
    <row r="46560" spans="55:55" hidden="1" x14ac:dyDescent="0.2">
      <c r="BC46560" s="6"/>
    </row>
    <row r="46561" spans="55:55" hidden="1" x14ac:dyDescent="0.2">
      <c r="BC46561" s="6"/>
    </row>
    <row r="46562" spans="55:55" hidden="1" x14ac:dyDescent="0.2">
      <c r="BC46562" s="6"/>
    </row>
    <row r="46563" spans="55:55" hidden="1" x14ac:dyDescent="0.2">
      <c r="BC46563" s="6"/>
    </row>
    <row r="46564" spans="55:55" hidden="1" x14ac:dyDescent="0.2">
      <c r="BC46564" s="6"/>
    </row>
    <row r="46565" spans="55:55" hidden="1" x14ac:dyDescent="0.2">
      <c r="BC46565" s="6"/>
    </row>
    <row r="46566" spans="55:55" hidden="1" x14ac:dyDescent="0.2">
      <c r="BC46566" s="6"/>
    </row>
    <row r="46567" spans="55:55" hidden="1" x14ac:dyDescent="0.2">
      <c r="BC46567" s="6"/>
    </row>
    <row r="46568" spans="55:55" hidden="1" x14ac:dyDescent="0.2">
      <c r="BC46568" s="6"/>
    </row>
    <row r="46569" spans="55:55" hidden="1" x14ac:dyDescent="0.2">
      <c r="BC46569" s="6"/>
    </row>
    <row r="46570" spans="55:55" hidden="1" x14ac:dyDescent="0.2">
      <c r="BC46570" s="6"/>
    </row>
    <row r="46571" spans="55:55" hidden="1" x14ac:dyDescent="0.2">
      <c r="BC46571" s="6"/>
    </row>
    <row r="46572" spans="55:55" hidden="1" x14ac:dyDescent="0.2">
      <c r="BC46572" s="6"/>
    </row>
    <row r="46573" spans="55:55" hidden="1" x14ac:dyDescent="0.2">
      <c r="BC46573" s="6"/>
    </row>
    <row r="46574" spans="55:55" hidden="1" x14ac:dyDescent="0.2">
      <c r="BC46574" s="6"/>
    </row>
    <row r="46575" spans="55:55" hidden="1" x14ac:dyDescent="0.2">
      <c r="BC46575" s="6"/>
    </row>
    <row r="46576" spans="55:55" hidden="1" x14ac:dyDescent="0.2">
      <c r="BC46576" s="6"/>
    </row>
    <row r="46577" spans="55:55" hidden="1" x14ac:dyDescent="0.2">
      <c r="BC46577" s="6"/>
    </row>
    <row r="46578" spans="55:55" hidden="1" x14ac:dyDescent="0.2">
      <c r="BC46578" s="6"/>
    </row>
    <row r="46579" spans="55:55" hidden="1" x14ac:dyDescent="0.2">
      <c r="BC46579" s="6"/>
    </row>
    <row r="46580" spans="55:55" hidden="1" x14ac:dyDescent="0.2">
      <c r="BC46580" s="6"/>
    </row>
    <row r="46581" spans="55:55" hidden="1" x14ac:dyDescent="0.2">
      <c r="BC46581" s="6"/>
    </row>
    <row r="46582" spans="55:55" hidden="1" x14ac:dyDescent="0.2">
      <c r="BC46582" s="6"/>
    </row>
    <row r="46583" spans="55:55" hidden="1" x14ac:dyDescent="0.2">
      <c r="BC46583" s="6"/>
    </row>
    <row r="46584" spans="55:55" hidden="1" x14ac:dyDescent="0.2">
      <c r="BC46584" s="6"/>
    </row>
    <row r="46585" spans="55:55" hidden="1" x14ac:dyDescent="0.2">
      <c r="BC46585" s="6"/>
    </row>
    <row r="46586" spans="55:55" hidden="1" x14ac:dyDescent="0.2">
      <c r="BC46586" s="6"/>
    </row>
    <row r="46587" spans="55:55" hidden="1" x14ac:dyDescent="0.2">
      <c r="BC46587" s="6"/>
    </row>
    <row r="46588" spans="55:55" hidden="1" x14ac:dyDescent="0.2">
      <c r="BC46588" s="6"/>
    </row>
    <row r="46589" spans="55:55" hidden="1" x14ac:dyDescent="0.2">
      <c r="BC46589" s="6"/>
    </row>
    <row r="46590" spans="55:55" hidden="1" x14ac:dyDescent="0.2">
      <c r="BC46590" s="6"/>
    </row>
    <row r="46591" spans="55:55" hidden="1" x14ac:dyDescent="0.2">
      <c r="BC46591" s="6"/>
    </row>
    <row r="46592" spans="55:55" hidden="1" x14ac:dyDescent="0.2">
      <c r="BC46592" s="6"/>
    </row>
    <row r="46593" spans="55:55" hidden="1" x14ac:dyDescent="0.2">
      <c r="BC46593" s="6"/>
    </row>
    <row r="46594" spans="55:55" hidden="1" x14ac:dyDescent="0.2">
      <c r="BC46594" s="6"/>
    </row>
    <row r="46595" spans="55:55" hidden="1" x14ac:dyDescent="0.2">
      <c r="BC46595" s="6"/>
    </row>
    <row r="46596" spans="55:55" hidden="1" x14ac:dyDescent="0.2">
      <c r="BC46596" s="6"/>
    </row>
    <row r="46597" spans="55:55" hidden="1" x14ac:dyDescent="0.2">
      <c r="BC46597" s="6"/>
    </row>
    <row r="46598" spans="55:55" hidden="1" x14ac:dyDescent="0.2">
      <c r="BC46598" s="6"/>
    </row>
    <row r="46599" spans="55:55" hidden="1" x14ac:dyDescent="0.2">
      <c r="BC46599" s="6"/>
    </row>
    <row r="46600" spans="55:55" hidden="1" x14ac:dyDescent="0.2">
      <c r="BC46600" s="6"/>
    </row>
    <row r="46601" spans="55:55" hidden="1" x14ac:dyDescent="0.2">
      <c r="BC46601" s="6"/>
    </row>
    <row r="46602" spans="55:55" hidden="1" x14ac:dyDescent="0.2">
      <c r="BC46602" s="6"/>
    </row>
    <row r="46603" spans="55:55" hidden="1" x14ac:dyDescent="0.2">
      <c r="BC46603" s="6"/>
    </row>
    <row r="46604" spans="55:55" hidden="1" x14ac:dyDescent="0.2">
      <c r="BC46604" s="6"/>
    </row>
    <row r="46605" spans="55:55" hidden="1" x14ac:dyDescent="0.2">
      <c r="BC46605" s="6"/>
    </row>
    <row r="46606" spans="55:55" hidden="1" x14ac:dyDescent="0.2">
      <c r="BC46606" s="6"/>
    </row>
    <row r="46607" spans="55:55" hidden="1" x14ac:dyDescent="0.2">
      <c r="BC46607" s="6"/>
    </row>
    <row r="46608" spans="55:55" hidden="1" x14ac:dyDescent="0.2">
      <c r="BC46608" s="6"/>
    </row>
    <row r="46609" spans="55:55" hidden="1" x14ac:dyDescent="0.2">
      <c r="BC46609" s="6"/>
    </row>
    <row r="46610" spans="55:55" hidden="1" x14ac:dyDescent="0.2">
      <c r="BC46610" s="6"/>
    </row>
    <row r="46611" spans="55:55" hidden="1" x14ac:dyDescent="0.2">
      <c r="BC46611" s="6"/>
    </row>
    <row r="46612" spans="55:55" hidden="1" x14ac:dyDescent="0.2">
      <c r="BC46612" s="6"/>
    </row>
    <row r="46613" spans="55:55" hidden="1" x14ac:dyDescent="0.2">
      <c r="BC46613" s="6"/>
    </row>
    <row r="46614" spans="55:55" hidden="1" x14ac:dyDescent="0.2">
      <c r="BC46614" s="6"/>
    </row>
    <row r="46615" spans="55:55" hidden="1" x14ac:dyDescent="0.2">
      <c r="BC46615" s="6"/>
    </row>
    <row r="46616" spans="55:55" hidden="1" x14ac:dyDescent="0.2">
      <c r="BC46616" s="6"/>
    </row>
    <row r="46617" spans="55:55" hidden="1" x14ac:dyDescent="0.2">
      <c r="BC46617" s="6"/>
    </row>
    <row r="46618" spans="55:55" hidden="1" x14ac:dyDescent="0.2">
      <c r="BC46618" s="6"/>
    </row>
    <row r="46619" spans="55:55" hidden="1" x14ac:dyDescent="0.2">
      <c r="BC46619" s="6"/>
    </row>
    <row r="46620" spans="55:55" hidden="1" x14ac:dyDescent="0.2">
      <c r="BC46620" s="6"/>
    </row>
    <row r="46621" spans="55:55" hidden="1" x14ac:dyDescent="0.2">
      <c r="BC46621" s="6"/>
    </row>
    <row r="46622" spans="55:55" hidden="1" x14ac:dyDescent="0.2">
      <c r="BC46622" s="6"/>
    </row>
    <row r="46623" spans="55:55" hidden="1" x14ac:dyDescent="0.2">
      <c r="BC46623" s="6"/>
    </row>
    <row r="46624" spans="55:55" hidden="1" x14ac:dyDescent="0.2">
      <c r="BC46624" s="6"/>
    </row>
    <row r="46625" spans="55:55" hidden="1" x14ac:dyDescent="0.2">
      <c r="BC46625" s="6"/>
    </row>
    <row r="46626" spans="55:55" hidden="1" x14ac:dyDescent="0.2">
      <c r="BC46626" s="6"/>
    </row>
    <row r="46627" spans="55:55" hidden="1" x14ac:dyDescent="0.2">
      <c r="BC46627" s="6"/>
    </row>
    <row r="46628" spans="55:55" hidden="1" x14ac:dyDescent="0.2">
      <c r="BC46628" s="6"/>
    </row>
    <row r="46629" spans="55:55" hidden="1" x14ac:dyDescent="0.2">
      <c r="BC46629" s="6"/>
    </row>
    <row r="46630" spans="55:55" hidden="1" x14ac:dyDescent="0.2">
      <c r="BC46630" s="6"/>
    </row>
    <row r="46631" spans="55:55" hidden="1" x14ac:dyDescent="0.2">
      <c r="BC46631" s="6"/>
    </row>
    <row r="46632" spans="55:55" hidden="1" x14ac:dyDescent="0.2">
      <c r="BC46632" s="6"/>
    </row>
    <row r="46633" spans="55:55" hidden="1" x14ac:dyDescent="0.2">
      <c r="BC46633" s="6"/>
    </row>
    <row r="46634" spans="55:55" hidden="1" x14ac:dyDescent="0.2">
      <c r="BC46634" s="6"/>
    </row>
    <row r="46635" spans="55:55" hidden="1" x14ac:dyDescent="0.2">
      <c r="BC46635" s="6"/>
    </row>
    <row r="46636" spans="55:55" hidden="1" x14ac:dyDescent="0.2">
      <c r="BC46636" s="6"/>
    </row>
    <row r="46637" spans="55:55" hidden="1" x14ac:dyDescent="0.2">
      <c r="BC46637" s="6"/>
    </row>
    <row r="46638" spans="55:55" hidden="1" x14ac:dyDescent="0.2">
      <c r="BC46638" s="6"/>
    </row>
    <row r="46639" spans="55:55" hidden="1" x14ac:dyDescent="0.2">
      <c r="BC46639" s="6"/>
    </row>
    <row r="46640" spans="55:55" hidden="1" x14ac:dyDescent="0.2">
      <c r="BC46640" s="6"/>
    </row>
    <row r="46641" spans="55:55" hidden="1" x14ac:dyDescent="0.2">
      <c r="BC46641" s="6"/>
    </row>
    <row r="46642" spans="55:55" hidden="1" x14ac:dyDescent="0.2">
      <c r="BC46642" s="6"/>
    </row>
    <row r="46643" spans="55:55" hidden="1" x14ac:dyDescent="0.2">
      <c r="BC46643" s="6"/>
    </row>
    <row r="46644" spans="55:55" hidden="1" x14ac:dyDescent="0.2">
      <c r="BC46644" s="6"/>
    </row>
    <row r="46645" spans="55:55" hidden="1" x14ac:dyDescent="0.2">
      <c r="BC46645" s="6"/>
    </row>
    <row r="46646" spans="55:55" hidden="1" x14ac:dyDescent="0.2">
      <c r="BC46646" s="6"/>
    </row>
    <row r="46647" spans="55:55" hidden="1" x14ac:dyDescent="0.2">
      <c r="BC46647" s="6"/>
    </row>
    <row r="46648" spans="55:55" hidden="1" x14ac:dyDescent="0.2">
      <c r="BC46648" s="6"/>
    </row>
    <row r="46649" spans="55:55" hidden="1" x14ac:dyDescent="0.2">
      <c r="BC46649" s="6"/>
    </row>
    <row r="46650" spans="55:55" hidden="1" x14ac:dyDescent="0.2">
      <c r="BC46650" s="6"/>
    </row>
    <row r="46651" spans="55:55" hidden="1" x14ac:dyDescent="0.2">
      <c r="BC46651" s="6"/>
    </row>
    <row r="46652" spans="55:55" hidden="1" x14ac:dyDescent="0.2">
      <c r="BC46652" s="6"/>
    </row>
    <row r="46653" spans="55:55" hidden="1" x14ac:dyDescent="0.2">
      <c r="BC46653" s="6"/>
    </row>
    <row r="46654" spans="55:55" hidden="1" x14ac:dyDescent="0.2">
      <c r="BC46654" s="6"/>
    </row>
    <row r="46655" spans="55:55" hidden="1" x14ac:dyDescent="0.2">
      <c r="BC46655" s="6"/>
    </row>
    <row r="46656" spans="55:55" hidden="1" x14ac:dyDescent="0.2">
      <c r="BC46656" s="6"/>
    </row>
    <row r="46657" spans="55:55" hidden="1" x14ac:dyDescent="0.2">
      <c r="BC46657" s="6"/>
    </row>
    <row r="46658" spans="55:55" hidden="1" x14ac:dyDescent="0.2">
      <c r="BC46658" s="6"/>
    </row>
    <row r="46659" spans="55:55" hidden="1" x14ac:dyDescent="0.2">
      <c r="BC46659" s="6"/>
    </row>
    <row r="46660" spans="55:55" hidden="1" x14ac:dyDescent="0.2">
      <c r="BC46660" s="6"/>
    </row>
    <row r="46661" spans="55:55" hidden="1" x14ac:dyDescent="0.2">
      <c r="BC46661" s="6"/>
    </row>
    <row r="46662" spans="55:55" hidden="1" x14ac:dyDescent="0.2">
      <c r="BC46662" s="6"/>
    </row>
    <row r="46663" spans="55:55" hidden="1" x14ac:dyDescent="0.2">
      <c r="BC46663" s="6"/>
    </row>
    <row r="46664" spans="55:55" hidden="1" x14ac:dyDescent="0.2">
      <c r="BC46664" s="6"/>
    </row>
    <row r="46665" spans="55:55" hidden="1" x14ac:dyDescent="0.2">
      <c r="BC46665" s="6"/>
    </row>
    <row r="46666" spans="55:55" hidden="1" x14ac:dyDescent="0.2">
      <c r="BC46666" s="6"/>
    </row>
    <row r="46667" spans="55:55" hidden="1" x14ac:dyDescent="0.2">
      <c r="BC46667" s="6"/>
    </row>
    <row r="46668" spans="55:55" hidden="1" x14ac:dyDescent="0.2">
      <c r="BC46668" s="6"/>
    </row>
    <row r="46669" spans="55:55" hidden="1" x14ac:dyDescent="0.2">
      <c r="BC46669" s="6"/>
    </row>
    <row r="46670" spans="55:55" hidden="1" x14ac:dyDescent="0.2">
      <c r="BC46670" s="6"/>
    </row>
    <row r="46671" spans="55:55" hidden="1" x14ac:dyDescent="0.2">
      <c r="BC46671" s="6"/>
    </row>
    <row r="46672" spans="55:55" hidden="1" x14ac:dyDescent="0.2">
      <c r="BC46672" s="6"/>
    </row>
    <row r="46673" spans="55:55" hidden="1" x14ac:dyDescent="0.2">
      <c r="BC46673" s="6"/>
    </row>
    <row r="46674" spans="55:55" hidden="1" x14ac:dyDescent="0.2">
      <c r="BC46674" s="6"/>
    </row>
    <row r="46675" spans="55:55" hidden="1" x14ac:dyDescent="0.2">
      <c r="BC46675" s="6"/>
    </row>
    <row r="46676" spans="55:55" hidden="1" x14ac:dyDescent="0.2">
      <c r="BC46676" s="6"/>
    </row>
    <row r="46677" spans="55:55" hidden="1" x14ac:dyDescent="0.2">
      <c r="BC46677" s="6"/>
    </row>
    <row r="46678" spans="55:55" hidden="1" x14ac:dyDescent="0.2">
      <c r="BC46678" s="6"/>
    </row>
    <row r="46679" spans="55:55" hidden="1" x14ac:dyDescent="0.2">
      <c r="BC46679" s="6"/>
    </row>
    <row r="46680" spans="55:55" hidden="1" x14ac:dyDescent="0.2">
      <c r="BC46680" s="6"/>
    </row>
    <row r="46681" spans="55:55" hidden="1" x14ac:dyDescent="0.2">
      <c r="BC46681" s="6"/>
    </row>
    <row r="46682" spans="55:55" hidden="1" x14ac:dyDescent="0.2">
      <c r="BC46682" s="6"/>
    </row>
    <row r="46683" spans="55:55" hidden="1" x14ac:dyDescent="0.2">
      <c r="BC46683" s="6"/>
    </row>
    <row r="46684" spans="55:55" hidden="1" x14ac:dyDescent="0.2">
      <c r="BC46684" s="6"/>
    </row>
    <row r="46685" spans="55:55" hidden="1" x14ac:dyDescent="0.2">
      <c r="BC46685" s="6"/>
    </row>
    <row r="46686" spans="55:55" hidden="1" x14ac:dyDescent="0.2">
      <c r="BC46686" s="6"/>
    </row>
    <row r="46687" spans="55:55" hidden="1" x14ac:dyDescent="0.2">
      <c r="BC46687" s="6"/>
    </row>
    <row r="46688" spans="55:55" hidden="1" x14ac:dyDescent="0.2">
      <c r="BC46688" s="6"/>
    </row>
    <row r="46689" spans="55:55" hidden="1" x14ac:dyDescent="0.2">
      <c r="BC46689" s="6"/>
    </row>
    <row r="46690" spans="55:55" hidden="1" x14ac:dyDescent="0.2">
      <c r="BC46690" s="6"/>
    </row>
    <row r="46691" spans="55:55" hidden="1" x14ac:dyDescent="0.2">
      <c r="BC46691" s="6"/>
    </row>
    <row r="46692" spans="55:55" hidden="1" x14ac:dyDescent="0.2">
      <c r="BC46692" s="6"/>
    </row>
    <row r="46693" spans="55:55" hidden="1" x14ac:dyDescent="0.2">
      <c r="BC46693" s="6"/>
    </row>
    <row r="46694" spans="55:55" hidden="1" x14ac:dyDescent="0.2">
      <c r="BC46694" s="6"/>
    </row>
    <row r="46695" spans="55:55" hidden="1" x14ac:dyDescent="0.2">
      <c r="BC46695" s="6"/>
    </row>
    <row r="46696" spans="55:55" hidden="1" x14ac:dyDescent="0.2">
      <c r="BC46696" s="6"/>
    </row>
    <row r="46697" spans="55:55" hidden="1" x14ac:dyDescent="0.2">
      <c r="BC46697" s="6"/>
    </row>
    <row r="46698" spans="55:55" hidden="1" x14ac:dyDescent="0.2">
      <c r="BC46698" s="6"/>
    </row>
    <row r="46699" spans="55:55" hidden="1" x14ac:dyDescent="0.2">
      <c r="BC46699" s="6"/>
    </row>
    <row r="46700" spans="55:55" hidden="1" x14ac:dyDescent="0.2">
      <c r="BC46700" s="6"/>
    </row>
    <row r="46701" spans="55:55" hidden="1" x14ac:dyDescent="0.2">
      <c r="BC46701" s="6"/>
    </row>
    <row r="46702" spans="55:55" hidden="1" x14ac:dyDescent="0.2">
      <c r="BC46702" s="6"/>
    </row>
    <row r="46703" spans="55:55" hidden="1" x14ac:dyDescent="0.2">
      <c r="BC46703" s="6"/>
    </row>
    <row r="46704" spans="55:55" hidden="1" x14ac:dyDescent="0.2">
      <c r="BC46704" s="6"/>
    </row>
    <row r="46705" spans="55:55" hidden="1" x14ac:dyDescent="0.2">
      <c r="BC46705" s="6"/>
    </row>
    <row r="46706" spans="55:55" hidden="1" x14ac:dyDescent="0.2">
      <c r="BC46706" s="6"/>
    </row>
    <row r="46707" spans="55:55" hidden="1" x14ac:dyDescent="0.2">
      <c r="BC46707" s="6"/>
    </row>
    <row r="46708" spans="55:55" hidden="1" x14ac:dyDescent="0.2">
      <c r="BC46708" s="6"/>
    </row>
    <row r="46709" spans="55:55" hidden="1" x14ac:dyDescent="0.2">
      <c r="BC46709" s="6"/>
    </row>
    <row r="46710" spans="55:55" hidden="1" x14ac:dyDescent="0.2">
      <c r="BC46710" s="6"/>
    </row>
    <row r="46711" spans="55:55" hidden="1" x14ac:dyDescent="0.2">
      <c r="BC46711" s="6"/>
    </row>
    <row r="46712" spans="55:55" hidden="1" x14ac:dyDescent="0.2">
      <c r="BC46712" s="6"/>
    </row>
    <row r="46713" spans="55:55" hidden="1" x14ac:dyDescent="0.2">
      <c r="BC46713" s="6"/>
    </row>
    <row r="46714" spans="55:55" hidden="1" x14ac:dyDescent="0.2">
      <c r="BC46714" s="6"/>
    </row>
    <row r="46715" spans="55:55" hidden="1" x14ac:dyDescent="0.2">
      <c r="BC46715" s="6"/>
    </row>
    <row r="46716" spans="55:55" hidden="1" x14ac:dyDescent="0.2">
      <c r="BC46716" s="6"/>
    </row>
    <row r="46717" spans="55:55" hidden="1" x14ac:dyDescent="0.2">
      <c r="BC46717" s="6"/>
    </row>
    <row r="46718" spans="55:55" hidden="1" x14ac:dyDescent="0.2">
      <c r="BC46718" s="6"/>
    </row>
    <row r="46719" spans="55:55" hidden="1" x14ac:dyDescent="0.2">
      <c r="BC46719" s="6"/>
    </row>
    <row r="46720" spans="55:55" hidden="1" x14ac:dyDescent="0.2">
      <c r="BC46720" s="6"/>
    </row>
    <row r="46721" spans="55:55" hidden="1" x14ac:dyDescent="0.2">
      <c r="BC46721" s="6"/>
    </row>
    <row r="46722" spans="55:55" hidden="1" x14ac:dyDescent="0.2">
      <c r="BC46722" s="6"/>
    </row>
    <row r="46723" spans="55:55" hidden="1" x14ac:dyDescent="0.2">
      <c r="BC46723" s="6"/>
    </row>
    <row r="46724" spans="55:55" hidden="1" x14ac:dyDescent="0.2">
      <c r="BC46724" s="6"/>
    </row>
    <row r="46725" spans="55:55" hidden="1" x14ac:dyDescent="0.2">
      <c r="BC46725" s="6"/>
    </row>
    <row r="46726" spans="55:55" hidden="1" x14ac:dyDescent="0.2">
      <c r="BC46726" s="6"/>
    </row>
    <row r="46727" spans="55:55" hidden="1" x14ac:dyDescent="0.2">
      <c r="BC46727" s="6"/>
    </row>
    <row r="46728" spans="55:55" hidden="1" x14ac:dyDescent="0.2">
      <c r="BC46728" s="6"/>
    </row>
    <row r="46729" spans="55:55" hidden="1" x14ac:dyDescent="0.2">
      <c r="BC46729" s="6"/>
    </row>
    <row r="46730" spans="55:55" hidden="1" x14ac:dyDescent="0.2">
      <c r="BC46730" s="6"/>
    </row>
    <row r="46731" spans="55:55" hidden="1" x14ac:dyDescent="0.2">
      <c r="BC46731" s="6"/>
    </row>
    <row r="46732" spans="55:55" hidden="1" x14ac:dyDescent="0.2">
      <c r="BC46732" s="6"/>
    </row>
    <row r="46733" spans="55:55" hidden="1" x14ac:dyDescent="0.2">
      <c r="BC46733" s="6"/>
    </row>
    <row r="46734" spans="55:55" hidden="1" x14ac:dyDescent="0.2">
      <c r="BC46734" s="6"/>
    </row>
    <row r="46735" spans="55:55" hidden="1" x14ac:dyDescent="0.2">
      <c r="BC46735" s="6"/>
    </row>
    <row r="46736" spans="55:55" hidden="1" x14ac:dyDescent="0.2">
      <c r="BC46736" s="6"/>
    </row>
    <row r="46737" spans="55:55" hidden="1" x14ac:dyDescent="0.2">
      <c r="BC46737" s="6"/>
    </row>
    <row r="46738" spans="55:55" hidden="1" x14ac:dyDescent="0.2">
      <c r="BC46738" s="6"/>
    </row>
    <row r="46739" spans="55:55" hidden="1" x14ac:dyDescent="0.2">
      <c r="BC46739" s="6"/>
    </row>
    <row r="46740" spans="55:55" hidden="1" x14ac:dyDescent="0.2">
      <c r="BC46740" s="6"/>
    </row>
    <row r="46741" spans="55:55" hidden="1" x14ac:dyDescent="0.2">
      <c r="BC46741" s="6"/>
    </row>
    <row r="46742" spans="55:55" hidden="1" x14ac:dyDescent="0.2">
      <c r="BC46742" s="6"/>
    </row>
    <row r="46743" spans="55:55" hidden="1" x14ac:dyDescent="0.2">
      <c r="BC46743" s="6"/>
    </row>
    <row r="46744" spans="55:55" hidden="1" x14ac:dyDescent="0.2">
      <c r="BC46744" s="6"/>
    </row>
    <row r="46745" spans="55:55" hidden="1" x14ac:dyDescent="0.2">
      <c r="BC46745" s="6"/>
    </row>
    <row r="46746" spans="55:55" hidden="1" x14ac:dyDescent="0.2">
      <c r="BC46746" s="6"/>
    </row>
    <row r="46747" spans="55:55" hidden="1" x14ac:dyDescent="0.2">
      <c r="BC46747" s="6"/>
    </row>
    <row r="46748" spans="55:55" hidden="1" x14ac:dyDescent="0.2">
      <c r="BC46748" s="6"/>
    </row>
    <row r="46749" spans="55:55" hidden="1" x14ac:dyDescent="0.2">
      <c r="BC46749" s="6"/>
    </row>
    <row r="46750" spans="55:55" hidden="1" x14ac:dyDescent="0.2">
      <c r="BC46750" s="6"/>
    </row>
    <row r="46751" spans="55:55" hidden="1" x14ac:dyDescent="0.2">
      <c r="BC46751" s="6"/>
    </row>
    <row r="46752" spans="55:55" hidden="1" x14ac:dyDescent="0.2">
      <c r="BC46752" s="6"/>
    </row>
    <row r="46753" spans="55:55" hidden="1" x14ac:dyDescent="0.2">
      <c r="BC46753" s="6"/>
    </row>
    <row r="46754" spans="55:55" hidden="1" x14ac:dyDescent="0.2">
      <c r="BC46754" s="6"/>
    </row>
    <row r="46755" spans="55:55" hidden="1" x14ac:dyDescent="0.2">
      <c r="BC46755" s="6"/>
    </row>
    <row r="46756" spans="55:55" hidden="1" x14ac:dyDescent="0.2">
      <c r="BC46756" s="6"/>
    </row>
    <row r="46757" spans="55:55" hidden="1" x14ac:dyDescent="0.2">
      <c r="BC46757" s="6"/>
    </row>
    <row r="46758" spans="55:55" hidden="1" x14ac:dyDescent="0.2">
      <c r="BC46758" s="6"/>
    </row>
    <row r="46759" spans="55:55" hidden="1" x14ac:dyDescent="0.2">
      <c r="BC46759" s="6"/>
    </row>
    <row r="46760" spans="55:55" hidden="1" x14ac:dyDescent="0.2">
      <c r="BC46760" s="6"/>
    </row>
    <row r="46761" spans="55:55" hidden="1" x14ac:dyDescent="0.2">
      <c r="BC46761" s="6"/>
    </row>
    <row r="46762" spans="55:55" hidden="1" x14ac:dyDescent="0.2">
      <c r="BC46762" s="6"/>
    </row>
    <row r="46763" spans="55:55" hidden="1" x14ac:dyDescent="0.2">
      <c r="BC46763" s="6"/>
    </row>
    <row r="46764" spans="55:55" hidden="1" x14ac:dyDescent="0.2">
      <c r="BC46764" s="6"/>
    </row>
    <row r="46765" spans="55:55" hidden="1" x14ac:dyDescent="0.2">
      <c r="BC46765" s="6"/>
    </row>
    <row r="46766" spans="55:55" hidden="1" x14ac:dyDescent="0.2">
      <c r="BC46766" s="6"/>
    </row>
    <row r="46767" spans="55:55" hidden="1" x14ac:dyDescent="0.2">
      <c r="BC46767" s="6"/>
    </row>
    <row r="46768" spans="55:55" hidden="1" x14ac:dyDescent="0.2">
      <c r="BC46768" s="6"/>
    </row>
    <row r="46769" spans="55:55" hidden="1" x14ac:dyDescent="0.2">
      <c r="BC46769" s="6"/>
    </row>
    <row r="46770" spans="55:55" hidden="1" x14ac:dyDescent="0.2">
      <c r="BC46770" s="6"/>
    </row>
    <row r="46771" spans="55:55" hidden="1" x14ac:dyDescent="0.2">
      <c r="BC46771" s="6"/>
    </row>
    <row r="46772" spans="55:55" hidden="1" x14ac:dyDescent="0.2">
      <c r="BC46772" s="6"/>
    </row>
    <row r="46773" spans="55:55" hidden="1" x14ac:dyDescent="0.2">
      <c r="BC46773" s="6"/>
    </row>
    <row r="46774" spans="55:55" hidden="1" x14ac:dyDescent="0.2">
      <c r="BC46774" s="6"/>
    </row>
    <row r="46775" spans="55:55" hidden="1" x14ac:dyDescent="0.2">
      <c r="BC46775" s="6"/>
    </row>
    <row r="46776" spans="55:55" hidden="1" x14ac:dyDescent="0.2">
      <c r="BC46776" s="6"/>
    </row>
    <row r="46777" spans="55:55" hidden="1" x14ac:dyDescent="0.2">
      <c r="BC46777" s="6"/>
    </row>
    <row r="46778" spans="55:55" hidden="1" x14ac:dyDescent="0.2">
      <c r="BC46778" s="6"/>
    </row>
    <row r="46779" spans="55:55" hidden="1" x14ac:dyDescent="0.2">
      <c r="BC46779" s="6"/>
    </row>
    <row r="46780" spans="55:55" hidden="1" x14ac:dyDescent="0.2">
      <c r="BC46780" s="6"/>
    </row>
    <row r="46781" spans="55:55" hidden="1" x14ac:dyDescent="0.2">
      <c r="BC46781" s="6"/>
    </row>
    <row r="46782" spans="55:55" hidden="1" x14ac:dyDescent="0.2">
      <c r="BC46782" s="6"/>
    </row>
    <row r="46783" spans="55:55" hidden="1" x14ac:dyDescent="0.2">
      <c r="BC46783" s="6"/>
    </row>
    <row r="46784" spans="55:55" hidden="1" x14ac:dyDescent="0.2">
      <c r="BC46784" s="6"/>
    </row>
    <row r="46785" spans="55:55" hidden="1" x14ac:dyDescent="0.2">
      <c r="BC46785" s="6"/>
    </row>
    <row r="46786" spans="55:55" hidden="1" x14ac:dyDescent="0.2">
      <c r="BC46786" s="6"/>
    </row>
    <row r="46787" spans="55:55" hidden="1" x14ac:dyDescent="0.2">
      <c r="BC46787" s="6"/>
    </row>
    <row r="46788" spans="55:55" hidden="1" x14ac:dyDescent="0.2">
      <c r="BC46788" s="6"/>
    </row>
    <row r="46789" spans="55:55" hidden="1" x14ac:dyDescent="0.2">
      <c r="BC46789" s="6"/>
    </row>
    <row r="46790" spans="55:55" hidden="1" x14ac:dyDescent="0.2">
      <c r="BC46790" s="6"/>
    </row>
    <row r="46791" spans="55:55" hidden="1" x14ac:dyDescent="0.2">
      <c r="BC46791" s="6"/>
    </row>
    <row r="46792" spans="55:55" hidden="1" x14ac:dyDescent="0.2">
      <c r="BC46792" s="6"/>
    </row>
    <row r="46793" spans="55:55" hidden="1" x14ac:dyDescent="0.2">
      <c r="BC46793" s="6"/>
    </row>
    <row r="46794" spans="55:55" hidden="1" x14ac:dyDescent="0.2">
      <c r="BC46794" s="6"/>
    </row>
    <row r="46795" spans="55:55" hidden="1" x14ac:dyDescent="0.2">
      <c r="BC46795" s="6"/>
    </row>
    <row r="46796" spans="55:55" hidden="1" x14ac:dyDescent="0.2">
      <c r="BC46796" s="6"/>
    </row>
    <row r="46797" spans="55:55" hidden="1" x14ac:dyDescent="0.2">
      <c r="BC46797" s="6"/>
    </row>
    <row r="46798" spans="55:55" hidden="1" x14ac:dyDescent="0.2">
      <c r="BC46798" s="6"/>
    </row>
    <row r="46799" spans="55:55" hidden="1" x14ac:dyDescent="0.2">
      <c r="BC46799" s="6"/>
    </row>
    <row r="46800" spans="55:55" hidden="1" x14ac:dyDescent="0.2">
      <c r="BC46800" s="6"/>
    </row>
    <row r="46801" spans="55:55" hidden="1" x14ac:dyDescent="0.2">
      <c r="BC46801" s="6"/>
    </row>
    <row r="46802" spans="55:55" hidden="1" x14ac:dyDescent="0.2">
      <c r="BC46802" s="6"/>
    </row>
    <row r="46803" spans="55:55" hidden="1" x14ac:dyDescent="0.2">
      <c r="BC46803" s="6"/>
    </row>
    <row r="46804" spans="55:55" hidden="1" x14ac:dyDescent="0.2">
      <c r="BC46804" s="6"/>
    </row>
    <row r="46805" spans="55:55" hidden="1" x14ac:dyDescent="0.2">
      <c r="BC46805" s="6"/>
    </row>
    <row r="46806" spans="55:55" hidden="1" x14ac:dyDescent="0.2">
      <c r="BC46806" s="6"/>
    </row>
    <row r="46807" spans="55:55" hidden="1" x14ac:dyDescent="0.2">
      <c r="BC46807" s="6"/>
    </row>
    <row r="46808" spans="55:55" hidden="1" x14ac:dyDescent="0.2">
      <c r="BC46808" s="6"/>
    </row>
    <row r="46809" spans="55:55" hidden="1" x14ac:dyDescent="0.2">
      <c r="BC46809" s="6"/>
    </row>
    <row r="46810" spans="55:55" hidden="1" x14ac:dyDescent="0.2">
      <c r="BC46810" s="6"/>
    </row>
    <row r="46811" spans="55:55" hidden="1" x14ac:dyDescent="0.2">
      <c r="BC46811" s="6"/>
    </row>
    <row r="46812" spans="55:55" hidden="1" x14ac:dyDescent="0.2">
      <c r="BC46812" s="6"/>
    </row>
    <row r="46813" spans="55:55" hidden="1" x14ac:dyDescent="0.2">
      <c r="BC46813" s="6"/>
    </row>
    <row r="46814" spans="55:55" hidden="1" x14ac:dyDescent="0.2">
      <c r="BC46814" s="6"/>
    </row>
    <row r="46815" spans="55:55" hidden="1" x14ac:dyDescent="0.2">
      <c r="BC46815" s="6"/>
    </row>
    <row r="46816" spans="55:55" hidden="1" x14ac:dyDescent="0.2">
      <c r="BC46816" s="6"/>
    </row>
    <row r="46817" spans="55:55" hidden="1" x14ac:dyDescent="0.2">
      <c r="BC46817" s="6"/>
    </row>
    <row r="46818" spans="55:55" hidden="1" x14ac:dyDescent="0.2">
      <c r="BC46818" s="6"/>
    </row>
    <row r="46819" spans="55:55" hidden="1" x14ac:dyDescent="0.2">
      <c r="BC46819" s="6"/>
    </row>
    <row r="46820" spans="55:55" hidden="1" x14ac:dyDescent="0.2">
      <c r="BC46820" s="6"/>
    </row>
    <row r="46821" spans="55:55" hidden="1" x14ac:dyDescent="0.2">
      <c r="BC46821" s="6"/>
    </row>
    <row r="46822" spans="55:55" hidden="1" x14ac:dyDescent="0.2">
      <c r="BC46822" s="6"/>
    </row>
    <row r="46823" spans="55:55" hidden="1" x14ac:dyDescent="0.2">
      <c r="BC46823" s="6"/>
    </row>
    <row r="46824" spans="55:55" hidden="1" x14ac:dyDescent="0.2">
      <c r="BC46824" s="6"/>
    </row>
    <row r="46825" spans="55:55" hidden="1" x14ac:dyDescent="0.2">
      <c r="BC46825" s="6"/>
    </row>
    <row r="46826" spans="55:55" hidden="1" x14ac:dyDescent="0.2">
      <c r="BC46826" s="6"/>
    </row>
    <row r="46827" spans="55:55" hidden="1" x14ac:dyDescent="0.2">
      <c r="BC46827" s="6"/>
    </row>
    <row r="46828" spans="55:55" hidden="1" x14ac:dyDescent="0.2">
      <c r="BC46828" s="6"/>
    </row>
    <row r="46829" spans="55:55" hidden="1" x14ac:dyDescent="0.2">
      <c r="BC46829" s="6"/>
    </row>
    <row r="46830" spans="55:55" hidden="1" x14ac:dyDescent="0.2">
      <c r="BC46830" s="6"/>
    </row>
    <row r="46831" spans="55:55" hidden="1" x14ac:dyDescent="0.2">
      <c r="BC46831" s="6"/>
    </row>
    <row r="46832" spans="55:55" hidden="1" x14ac:dyDescent="0.2">
      <c r="BC46832" s="6"/>
    </row>
    <row r="46833" spans="55:55" hidden="1" x14ac:dyDescent="0.2">
      <c r="BC46833" s="6"/>
    </row>
    <row r="46834" spans="55:55" hidden="1" x14ac:dyDescent="0.2">
      <c r="BC46834" s="6"/>
    </row>
    <row r="46835" spans="55:55" hidden="1" x14ac:dyDescent="0.2">
      <c r="BC46835" s="6"/>
    </row>
    <row r="46836" spans="55:55" hidden="1" x14ac:dyDescent="0.2">
      <c r="BC46836" s="6"/>
    </row>
    <row r="46837" spans="55:55" hidden="1" x14ac:dyDescent="0.2">
      <c r="BC46837" s="6"/>
    </row>
    <row r="46838" spans="55:55" hidden="1" x14ac:dyDescent="0.2">
      <c r="BC46838" s="6"/>
    </row>
    <row r="46839" spans="55:55" hidden="1" x14ac:dyDescent="0.2">
      <c r="BC46839" s="6"/>
    </row>
    <row r="46840" spans="55:55" hidden="1" x14ac:dyDescent="0.2">
      <c r="BC46840" s="6"/>
    </row>
    <row r="46841" spans="55:55" hidden="1" x14ac:dyDescent="0.2">
      <c r="BC46841" s="6"/>
    </row>
    <row r="46842" spans="55:55" hidden="1" x14ac:dyDescent="0.2">
      <c r="BC46842" s="6"/>
    </row>
    <row r="46843" spans="55:55" hidden="1" x14ac:dyDescent="0.2">
      <c r="BC46843" s="6"/>
    </row>
    <row r="46844" spans="55:55" hidden="1" x14ac:dyDescent="0.2">
      <c r="BC46844" s="6"/>
    </row>
    <row r="46845" spans="55:55" hidden="1" x14ac:dyDescent="0.2">
      <c r="BC46845" s="6"/>
    </row>
    <row r="46846" spans="55:55" hidden="1" x14ac:dyDescent="0.2">
      <c r="BC46846" s="6"/>
    </row>
    <row r="46847" spans="55:55" hidden="1" x14ac:dyDescent="0.2">
      <c r="BC46847" s="6"/>
    </row>
    <row r="46848" spans="55:55" hidden="1" x14ac:dyDescent="0.2">
      <c r="BC46848" s="6"/>
    </row>
    <row r="46849" spans="55:55" hidden="1" x14ac:dyDescent="0.2">
      <c r="BC46849" s="6"/>
    </row>
    <row r="46850" spans="55:55" hidden="1" x14ac:dyDescent="0.2">
      <c r="BC46850" s="6"/>
    </row>
    <row r="46851" spans="55:55" hidden="1" x14ac:dyDescent="0.2">
      <c r="BC46851" s="6"/>
    </row>
    <row r="46852" spans="55:55" hidden="1" x14ac:dyDescent="0.2">
      <c r="BC46852" s="6"/>
    </row>
    <row r="46853" spans="55:55" hidden="1" x14ac:dyDescent="0.2">
      <c r="BC46853" s="6"/>
    </row>
    <row r="46854" spans="55:55" hidden="1" x14ac:dyDescent="0.2">
      <c r="BC46854" s="6"/>
    </row>
    <row r="46855" spans="55:55" hidden="1" x14ac:dyDescent="0.2">
      <c r="BC46855" s="6"/>
    </row>
    <row r="46856" spans="55:55" hidden="1" x14ac:dyDescent="0.2">
      <c r="BC46856" s="6"/>
    </row>
    <row r="46857" spans="55:55" hidden="1" x14ac:dyDescent="0.2">
      <c r="BC46857" s="6"/>
    </row>
    <row r="46858" spans="55:55" hidden="1" x14ac:dyDescent="0.2">
      <c r="BC46858" s="6"/>
    </row>
    <row r="46859" spans="55:55" hidden="1" x14ac:dyDescent="0.2">
      <c r="BC46859" s="6"/>
    </row>
    <row r="46860" spans="55:55" hidden="1" x14ac:dyDescent="0.2">
      <c r="BC46860" s="6"/>
    </row>
    <row r="46861" spans="55:55" hidden="1" x14ac:dyDescent="0.2">
      <c r="BC46861" s="6"/>
    </row>
    <row r="46862" spans="55:55" hidden="1" x14ac:dyDescent="0.2">
      <c r="BC46862" s="6"/>
    </row>
    <row r="46863" spans="55:55" hidden="1" x14ac:dyDescent="0.2">
      <c r="BC46863" s="6"/>
    </row>
    <row r="46864" spans="55:55" hidden="1" x14ac:dyDescent="0.2">
      <c r="BC46864" s="6"/>
    </row>
    <row r="46865" spans="55:55" hidden="1" x14ac:dyDescent="0.2">
      <c r="BC46865" s="6"/>
    </row>
    <row r="46866" spans="55:55" hidden="1" x14ac:dyDescent="0.2">
      <c r="BC46866" s="6"/>
    </row>
    <row r="46867" spans="55:55" hidden="1" x14ac:dyDescent="0.2">
      <c r="BC46867" s="6"/>
    </row>
    <row r="46868" spans="55:55" hidden="1" x14ac:dyDescent="0.2">
      <c r="BC46868" s="6"/>
    </row>
    <row r="46869" spans="55:55" hidden="1" x14ac:dyDescent="0.2">
      <c r="BC46869" s="6"/>
    </row>
    <row r="46870" spans="55:55" hidden="1" x14ac:dyDescent="0.2">
      <c r="BC46870" s="6"/>
    </row>
    <row r="46871" spans="55:55" hidden="1" x14ac:dyDescent="0.2">
      <c r="BC46871" s="6"/>
    </row>
    <row r="46872" spans="55:55" hidden="1" x14ac:dyDescent="0.2">
      <c r="BC46872" s="6"/>
    </row>
    <row r="46873" spans="55:55" hidden="1" x14ac:dyDescent="0.2">
      <c r="BC46873" s="6"/>
    </row>
    <row r="46874" spans="55:55" hidden="1" x14ac:dyDescent="0.2">
      <c r="BC46874" s="6"/>
    </row>
    <row r="46875" spans="55:55" hidden="1" x14ac:dyDescent="0.2">
      <c r="BC46875" s="6"/>
    </row>
    <row r="46876" spans="55:55" hidden="1" x14ac:dyDescent="0.2">
      <c r="BC46876" s="6"/>
    </row>
    <row r="46877" spans="55:55" hidden="1" x14ac:dyDescent="0.2">
      <c r="BC46877" s="6"/>
    </row>
    <row r="46878" spans="55:55" hidden="1" x14ac:dyDescent="0.2">
      <c r="BC46878" s="6"/>
    </row>
    <row r="46879" spans="55:55" hidden="1" x14ac:dyDescent="0.2">
      <c r="BC46879" s="6"/>
    </row>
    <row r="46880" spans="55:55" hidden="1" x14ac:dyDescent="0.2">
      <c r="BC46880" s="6"/>
    </row>
    <row r="46881" spans="55:55" hidden="1" x14ac:dyDescent="0.2">
      <c r="BC46881" s="6"/>
    </row>
    <row r="46882" spans="55:55" hidden="1" x14ac:dyDescent="0.2">
      <c r="BC46882" s="6"/>
    </row>
    <row r="46883" spans="55:55" hidden="1" x14ac:dyDescent="0.2">
      <c r="BC46883" s="6"/>
    </row>
    <row r="46884" spans="55:55" hidden="1" x14ac:dyDescent="0.2">
      <c r="BC46884" s="6"/>
    </row>
    <row r="46885" spans="55:55" hidden="1" x14ac:dyDescent="0.2">
      <c r="BC46885" s="6"/>
    </row>
    <row r="46886" spans="55:55" hidden="1" x14ac:dyDescent="0.2">
      <c r="BC46886" s="6"/>
    </row>
    <row r="46887" spans="55:55" hidden="1" x14ac:dyDescent="0.2">
      <c r="BC46887" s="6"/>
    </row>
    <row r="46888" spans="55:55" hidden="1" x14ac:dyDescent="0.2">
      <c r="BC46888" s="6"/>
    </row>
    <row r="46889" spans="55:55" hidden="1" x14ac:dyDescent="0.2">
      <c r="BC46889" s="6"/>
    </row>
    <row r="46890" spans="55:55" hidden="1" x14ac:dyDescent="0.2">
      <c r="BC46890" s="6"/>
    </row>
    <row r="46891" spans="55:55" hidden="1" x14ac:dyDescent="0.2">
      <c r="BC46891" s="6"/>
    </row>
    <row r="46892" spans="55:55" hidden="1" x14ac:dyDescent="0.2">
      <c r="BC46892" s="6"/>
    </row>
    <row r="46893" spans="55:55" hidden="1" x14ac:dyDescent="0.2">
      <c r="BC46893" s="6"/>
    </row>
    <row r="46894" spans="55:55" hidden="1" x14ac:dyDescent="0.2">
      <c r="BC46894" s="6"/>
    </row>
    <row r="46895" spans="55:55" hidden="1" x14ac:dyDescent="0.2">
      <c r="BC46895" s="6"/>
    </row>
    <row r="46896" spans="55:55" hidden="1" x14ac:dyDescent="0.2">
      <c r="BC46896" s="6"/>
    </row>
    <row r="46897" spans="55:55" hidden="1" x14ac:dyDescent="0.2">
      <c r="BC46897" s="6"/>
    </row>
    <row r="46898" spans="55:55" hidden="1" x14ac:dyDescent="0.2">
      <c r="BC46898" s="6"/>
    </row>
    <row r="46899" spans="55:55" hidden="1" x14ac:dyDescent="0.2">
      <c r="BC46899" s="6"/>
    </row>
    <row r="46900" spans="55:55" hidden="1" x14ac:dyDescent="0.2">
      <c r="BC46900" s="6"/>
    </row>
    <row r="46901" spans="55:55" hidden="1" x14ac:dyDescent="0.2">
      <c r="BC46901" s="6"/>
    </row>
    <row r="46902" spans="55:55" hidden="1" x14ac:dyDescent="0.2">
      <c r="BC46902" s="6"/>
    </row>
    <row r="46903" spans="55:55" hidden="1" x14ac:dyDescent="0.2">
      <c r="BC46903" s="6"/>
    </row>
    <row r="46904" spans="55:55" hidden="1" x14ac:dyDescent="0.2">
      <c r="BC46904" s="6"/>
    </row>
    <row r="46905" spans="55:55" hidden="1" x14ac:dyDescent="0.2">
      <c r="BC46905" s="6"/>
    </row>
    <row r="46906" spans="55:55" hidden="1" x14ac:dyDescent="0.2">
      <c r="BC46906" s="6"/>
    </row>
    <row r="46907" spans="55:55" hidden="1" x14ac:dyDescent="0.2">
      <c r="BC46907" s="6"/>
    </row>
    <row r="46908" spans="55:55" hidden="1" x14ac:dyDescent="0.2">
      <c r="BC46908" s="6"/>
    </row>
    <row r="46909" spans="55:55" hidden="1" x14ac:dyDescent="0.2">
      <c r="BC46909" s="6"/>
    </row>
    <row r="46910" spans="55:55" hidden="1" x14ac:dyDescent="0.2">
      <c r="BC46910" s="6"/>
    </row>
    <row r="46911" spans="55:55" hidden="1" x14ac:dyDescent="0.2">
      <c r="BC46911" s="6"/>
    </row>
    <row r="46912" spans="55:55" hidden="1" x14ac:dyDescent="0.2">
      <c r="BC46912" s="6"/>
    </row>
    <row r="46913" spans="55:55" hidden="1" x14ac:dyDescent="0.2">
      <c r="BC46913" s="6"/>
    </row>
    <row r="46914" spans="55:55" hidden="1" x14ac:dyDescent="0.2">
      <c r="BC46914" s="6"/>
    </row>
    <row r="46915" spans="55:55" hidden="1" x14ac:dyDescent="0.2">
      <c r="BC46915" s="6"/>
    </row>
    <row r="46916" spans="55:55" hidden="1" x14ac:dyDescent="0.2">
      <c r="BC46916" s="6"/>
    </row>
    <row r="46917" spans="55:55" hidden="1" x14ac:dyDescent="0.2">
      <c r="BC46917" s="6"/>
    </row>
    <row r="46918" spans="55:55" hidden="1" x14ac:dyDescent="0.2">
      <c r="BC46918" s="6"/>
    </row>
    <row r="46919" spans="55:55" hidden="1" x14ac:dyDescent="0.2">
      <c r="BC46919" s="6"/>
    </row>
    <row r="46920" spans="55:55" hidden="1" x14ac:dyDescent="0.2">
      <c r="BC46920" s="6"/>
    </row>
    <row r="46921" spans="55:55" hidden="1" x14ac:dyDescent="0.2">
      <c r="BC46921" s="6"/>
    </row>
    <row r="46922" spans="55:55" hidden="1" x14ac:dyDescent="0.2">
      <c r="BC46922" s="6"/>
    </row>
    <row r="46923" spans="55:55" hidden="1" x14ac:dyDescent="0.2">
      <c r="BC46923" s="6"/>
    </row>
    <row r="46924" spans="55:55" hidden="1" x14ac:dyDescent="0.2">
      <c r="BC46924" s="6"/>
    </row>
    <row r="46925" spans="55:55" hidden="1" x14ac:dyDescent="0.2">
      <c r="BC46925" s="6"/>
    </row>
    <row r="46926" spans="55:55" hidden="1" x14ac:dyDescent="0.2">
      <c r="BC46926" s="6"/>
    </row>
    <row r="46927" spans="55:55" hidden="1" x14ac:dyDescent="0.2">
      <c r="BC46927" s="6"/>
    </row>
    <row r="46928" spans="55:55" hidden="1" x14ac:dyDescent="0.2">
      <c r="BC46928" s="6"/>
    </row>
    <row r="46929" spans="55:55" hidden="1" x14ac:dyDescent="0.2">
      <c r="BC46929" s="6"/>
    </row>
    <row r="46930" spans="55:55" hidden="1" x14ac:dyDescent="0.2">
      <c r="BC46930" s="6"/>
    </row>
    <row r="46931" spans="55:55" hidden="1" x14ac:dyDescent="0.2">
      <c r="BC46931" s="6"/>
    </row>
    <row r="46932" spans="55:55" hidden="1" x14ac:dyDescent="0.2">
      <c r="BC46932" s="6"/>
    </row>
    <row r="46933" spans="55:55" hidden="1" x14ac:dyDescent="0.2">
      <c r="BC46933" s="6"/>
    </row>
    <row r="46934" spans="55:55" hidden="1" x14ac:dyDescent="0.2">
      <c r="BC46934" s="6"/>
    </row>
    <row r="46935" spans="55:55" hidden="1" x14ac:dyDescent="0.2">
      <c r="BC46935" s="6"/>
    </row>
    <row r="46936" spans="55:55" hidden="1" x14ac:dyDescent="0.2">
      <c r="BC46936" s="6"/>
    </row>
    <row r="46937" spans="55:55" hidden="1" x14ac:dyDescent="0.2">
      <c r="BC46937" s="6"/>
    </row>
    <row r="46938" spans="55:55" hidden="1" x14ac:dyDescent="0.2">
      <c r="BC46938" s="6"/>
    </row>
    <row r="46939" spans="55:55" hidden="1" x14ac:dyDescent="0.2">
      <c r="BC46939" s="6"/>
    </row>
    <row r="46940" spans="55:55" hidden="1" x14ac:dyDescent="0.2">
      <c r="BC46940" s="6"/>
    </row>
    <row r="46941" spans="55:55" hidden="1" x14ac:dyDescent="0.2">
      <c r="BC46941" s="6"/>
    </row>
    <row r="46942" spans="55:55" hidden="1" x14ac:dyDescent="0.2">
      <c r="BC46942" s="6"/>
    </row>
    <row r="46943" spans="55:55" hidden="1" x14ac:dyDescent="0.2">
      <c r="BC46943" s="6"/>
    </row>
    <row r="46944" spans="55:55" hidden="1" x14ac:dyDescent="0.2">
      <c r="BC46944" s="6"/>
    </row>
    <row r="46945" spans="55:55" hidden="1" x14ac:dyDescent="0.2">
      <c r="BC46945" s="6"/>
    </row>
    <row r="46946" spans="55:55" hidden="1" x14ac:dyDescent="0.2">
      <c r="BC46946" s="6"/>
    </row>
    <row r="46947" spans="55:55" hidden="1" x14ac:dyDescent="0.2">
      <c r="BC46947" s="6"/>
    </row>
    <row r="46948" spans="55:55" hidden="1" x14ac:dyDescent="0.2">
      <c r="BC46948" s="6"/>
    </row>
    <row r="46949" spans="55:55" hidden="1" x14ac:dyDescent="0.2">
      <c r="BC46949" s="6"/>
    </row>
    <row r="46950" spans="55:55" hidden="1" x14ac:dyDescent="0.2">
      <c r="BC46950" s="6"/>
    </row>
    <row r="46951" spans="55:55" hidden="1" x14ac:dyDescent="0.2">
      <c r="BC46951" s="6"/>
    </row>
    <row r="46952" spans="55:55" hidden="1" x14ac:dyDescent="0.2">
      <c r="BC46952" s="6"/>
    </row>
    <row r="46953" spans="55:55" hidden="1" x14ac:dyDescent="0.2">
      <c r="BC46953" s="6"/>
    </row>
    <row r="46954" spans="55:55" hidden="1" x14ac:dyDescent="0.2">
      <c r="BC46954" s="6"/>
    </row>
    <row r="46955" spans="55:55" hidden="1" x14ac:dyDescent="0.2">
      <c r="BC46955" s="6"/>
    </row>
    <row r="46956" spans="55:55" hidden="1" x14ac:dyDescent="0.2">
      <c r="BC46956" s="6"/>
    </row>
    <row r="46957" spans="55:55" hidden="1" x14ac:dyDescent="0.2">
      <c r="BC46957" s="6"/>
    </row>
    <row r="46958" spans="55:55" hidden="1" x14ac:dyDescent="0.2">
      <c r="BC46958" s="6"/>
    </row>
    <row r="46959" spans="55:55" hidden="1" x14ac:dyDescent="0.2">
      <c r="BC46959" s="6"/>
    </row>
    <row r="46960" spans="55:55" hidden="1" x14ac:dyDescent="0.2">
      <c r="BC46960" s="6"/>
    </row>
    <row r="46961" spans="55:55" hidden="1" x14ac:dyDescent="0.2">
      <c r="BC46961" s="6"/>
    </row>
    <row r="46962" spans="55:55" hidden="1" x14ac:dyDescent="0.2">
      <c r="BC46962" s="6"/>
    </row>
    <row r="46963" spans="55:55" hidden="1" x14ac:dyDescent="0.2">
      <c r="BC46963" s="6"/>
    </row>
    <row r="46964" spans="55:55" hidden="1" x14ac:dyDescent="0.2">
      <c r="BC46964" s="6"/>
    </row>
    <row r="46965" spans="55:55" hidden="1" x14ac:dyDescent="0.2">
      <c r="BC46965" s="6"/>
    </row>
    <row r="46966" spans="55:55" hidden="1" x14ac:dyDescent="0.2">
      <c r="BC46966" s="6"/>
    </row>
    <row r="46967" spans="55:55" hidden="1" x14ac:dyDescent="0.2">
      <c r="BC46967" s="6"/>
    </row>
    <row r="46968" spans="55:55" hidden="1" x14ac:dyDescent="0.2">
      <c r="BC46968" s="6"/>
    </row>
    <row r="46969" spans="55:55" hidden="1" x14ac:dyDescent="0.2">
      <c r="BC46969" s="6"/>
    </row>
    <row r="46970" spans="55:55" hidden="1" x14ac:dyDescent="0.2">
      <c r="BC46970" s="6"/>
    </row>
    <row r="46971" spans="55:55" hidden="1" x14ac:dyDescent="0.2">
      <c r="BC46971" s="6"/>
    </row>
    <row r="46972" spans="55:55" hidden="1" x14ac:dyDescent="0.2">
      <c r="BC46972" s="6"/>
    </row>
    <row r="46973" spans="55:55" hidden="1" x14ac:dyDescent="0.2">
      <c r="BC46973" s="6"/>
    </row>
    <row r="46974" spans="55:55" hidden="1" x14ac:dyDescent="0.2">
      <c r="BC46974" s="6"/>
    </row>
    <row r="46975" spans="55:55" hidden="1" x14ac:dyDescent="0.2">
      <c r="BC46975" s="6"/>
    </row>
    <row r="46976" spans="55:55" hidden="1" x14ac:dyDescent="0.2">
      <c r="BC46976" s="6"/>
    </row>
    <row r="46977" spans="55:55" hidden="1" x14ac:dyDescent="0.2">
      <c r="BC46977" s="6"/>
    </row>
    <row r="46978" spans="55:55" hidden="1" x14ac:dyDescent="0.2">
      <c r="BC46978" s="6"/>
    </row>
    <row r="46979" spans="55:55" hidden="1" x14ac:dyDescent="0.2">
      <c r="BC46979" s="6"/>
    </row>
    <row r="46980" spans="55:55" hidden="1" x14ac:dyDescent="0.2">
      <c r="BC46980" s="6"/>
    </row>
    <row r="46981" spans="55:55" hidden="1" x14ac:dyDescent="0.2">
      <c r="BC46981" s="6"/>
    </row>
    <row r="46982" spans="55:55" hidden="1" x14ac:dyDescent="0.2">
      <c r="BC46982" s="6"/>
    </row>
    <row r="46983" spans="55:55" hidden="1" x14ac:dyDescent="0.2">
      <c r="BC46983" s="6"/>
    </row>
    <row r="46984" spans="55:55" hidden="1" x14ac:dyDescent="0.2">
      <c r="BC46984" s="6"/>
    </row>
    <row r="46985" spans="55:55" hidden="1" x14ac:dyDescent="0.2">
      <c r="BC46985" s="6"/>
    </row>
    <row r="46986" spans="55:55" hidden="1" x14ac:dyDescent="0.2">
      <c r="BC46986" s="6"/>
    </row>
    <row r="46987" spans="55:55" hidden="1" x14ac:dyDescent="0.2">
      <c r="BC46987" s="6"/>
    </row>
    <row r="46988" spans="55:55" hidden="1" x14ac:dyDescent="0.2">
      <c r="BC46988" s="6"/>
    </row>
    <row r="46989" spans="55:55" hidden="1" x14ac:dyDescent="0.2">
      <c r="BC46989" s="6"/>
    </row>
    <row r="46990" spans="55:55" hidden="1" x14ac:dyDescent="0.2">
      <c r="BC46990" s="6"/>
    </row>
    <row r="46991" spans="55:55" hidden="1" x14ac:dyDescent="0.2">
      <c r="BC46991" s="6"/>
    </row>
    <row r="46992" spans="55:55" hidden="1" x14ac:dyDescent="0.2">
      <c r="BC46992" s="6"/>
    </row>
    <row r="46993" spans="55:55" hidden="1" x14ac:dyDescent="0.2">
      <c r="BC46993" s="6"/>
    </row>
    <row r="46994" spans="55:55" hidden="1" x14ac:dyDescent="0.2">
      <c r="BC46994" s="6"/>
    </row>
    <row r="46995" spans="55:55" hidden="1" x14ac:dyDescent="0.2">
      <c r="BC46995" s="6"/>
    </row>
    <row r="46996" spans="55:55" hidden="1" x14ac:dyDescent="0.2">
      <c r="BC46996" s="6"/>
    </row>
    <row r="46997" spans="55:55" hidden="1" x14ac:dyDescent="0.2">
      <c r="BC46997" s="6"/>
    </row>
    <row r="46998" spans="55:55" hidden="1" x14ac:dyDescent="0.2">
      <c r="BC46998" s="6"/>
    </row>
    <row r="46999" spans="55:55" hidden="1" x14ac:dyDescent="0.2">
      <c r="BC46999" s="6"/>
    </row>
    <row r="47000" spans="55:55" hidden="1" x14ac:dyDescent="0.2">
      <c r="BC47000" s="6"/>
    </row>
    <row r="47001" spans="55:55" hidden="1" x14ac:dyDescent="0.2">
      <c r="BC47001" s="6"/>
    </row>
    <row r="47002" spans="55:55" hidden="1" x14ac:dyDescent="0.2">
      <c r="BC47002" s="6"/>
    </row>
    <row r="47003" spans="55:55" hidden="1" x14ac:dyDescent="0.2">
      <c r="BC47003" s="6"/>
    </row>
    <row r="47004" spans="55:55" hidden="1" x14ac:dyDescent="0.2">
      <c r="BC47004" s="6"/>
    </row>
    <row r="47005" spans="55:55" hidden="1" x14ac:dyDescent="0.2">
      <c r="BC47005" s="6"/>
    </row>
    <row r="47006" spans="55:55" hidden="1" x14ac:dyDescent="0.2">
      <c r="BC47006" s="6"/>
    </row>
    <row r="47007" spans="55:55" hidden="1" x14ac:dyDescent="0.2">
      <c r="BC47007" s="6"/>
    </row>
    <row r="47008" spans="55:55" hidden="1" x14ac:dyDescent="0.2">
      <c r="BC47008" s="6"/>
    </row>
    <row r="47009" spans="55:55" hidden="1" x14ac:dyDescent="0.2">
      <c r="BC47009" s="6"/>
    </row>
    <row r="47010" spans="55:55" hidden="1" x14ac:dyDescent="0.2">
      <c r="BC47010" s="6"/>
    </row>
    <row r="47011" spans="55:55" hidden="1" x14ac:dyDescent="0.2">
      <c r="BC47011" s="6"/>
    </row>
    <row r="47012" spans="55:55" hidden="1" x14ac:dyDescent="0.2">
      <c r="BC47012" s="6"/>
    </row>
    <row r="47013" spans="55:55" hidden="1" x14ac:dyDescent="0.2">
      <c r="BC47013" s="6"/>
    </row>
    <row r="47014" spans="55:55" hidden="1" x14ac:dyDescent="0.2">
      <c r="BC47014" s="6"/>
    </row>
    <row r="47015" spans="55:55" hidden="1" x14ac:dyDescent="0.2">
      <c r="BC47015" s="6"/>
    </row>
    <row r="47016" spans="55:55" hidden="1" x14ac:dyDescent="0.2">
      <c r="BC47016" s="6"/>
    </row>
    <row r="47017" spans="55:55" hidden="1" x14ac:dyDescent="0.2">
      <c r="BC47017" s="6"/>
    </row>
    <row r="47018" spans="55:55" hidden="1" x14ac:dyDescent="0.2">
      <c r="BC47018" s="6"/>
    </row>
    <row r="47019" spans="55:55" hidden="1" x14ac:dyDescent="0.2">
      <c r="BC47019" s="6"/>
    </row>
    <row r="47020" spans="55:55" hidden="1" x14ac:dyDescent="0.2">
      <c r="BC47020" s="6"/>
    </row>
    <row r="47021" spans="55:55" hidden="1" x14ac:dyDescent="0.2">
      <c r="BC47021" s="6"/>
    </row>
    <row r="47022" spans="55:55" hidden="1" x14ac:dyDescent="0.2">
      <c r="BC47022" s="6"/>
    </row>
    <row r="47023" spans="55:55" hidden="1" x14ac:dyDescent="0.2">
      <c r="BC47023" s="6"/>
    </row>
    <row r="47024" spans="55:55" hidden="1" x14ac:dyDescent="0.2">
      <c r="BC47024" s="6"/>
    </row>
    <row r="47025" spans="55:55" hidden="1" x14ac:dyDescent="0.2">
      <c r="BC47025" s="6"/>
    </row>
    <row r="47026" spans="55:55" hidden="1" x14ac:dyDescent="0.2">
      <c r="BC47026" s="6"/>
    </row>
    <row r="47027" spans="55:55" hidden="1" x14ac:dyDescent="0.2">
      <c r="BC47027" s="6"/>
    </row>
    <row r="47028" spans="55:55" hidden="1" x14ac:dyDescent="0.2">
      <c r="BC47028" s="6"/>
    </row>
    <row r="47029" spans="55:55" hidden="1" x14ac:dyDescent="0.2">
      <c r="BC47029" s="6"/>
    </row>
    <row r="47030" spans="55:55" hidden="1" x14ac:dyDescent="0.2">
      <c r="BC47030" s="6"/>
    </row>
    <row r="47031" spans="55:55" hidden="1" x14ac:dyDescent="0.2">
      <c r="BC47031" s="6"/>
    </row>
    <row r="47032" spans="55:55" hidden="1" x14ac:dyDescent="0.2">
      <c r="BC47032" s="6"/>
    </row>
    <row r="47033" spans="55:55" hidden="1" x14ac:dyDescent="0.2">
      <c r="BC47033" s="6"/>
    </row>
    <row r="47034" spans="55:55" hidden="1" x14ac:dyDescent="0.2">
      <c r="BC47034" s="6"/>
    </row>
    <row r="47035" spans="55:55" hidden="1" x14ac:dyDescent="0.2">
      <c r="BC47035" s="6"/>
    </row>
    <row r="47036" spans="55:55" hidden="1" x14ac:dyDescent="0.2">
      <c r="BC47036" s="6"/>
    </row>
    <row r="47037" spans="55:55" hidden="1" x14ac:dyDescent="0.2">
      <c r="BC47037" s="6"/>
    </row>
    <row r="47038" spans="55:55" hidden="1" x14ac:dyDescent="0.2">
      <c r="BC47038" s="6"/>
    </row>
    <row r="47039" spans="55:55" hidden="1" x14ac:dyDescent="0.2">
      <c r="BC47039" s="6"/>
    </row>
    <row r="47040" spans="55:55" hidden="1" x14ac:dyDescent="0.2">
      <c r="BC47040" s="6"/>
    </row>
    <row r="47041" spans="55:55" hidden="1" x14ac:dyDescent="0.2">
      <c r="BC47041" s="6"/>
    </row>
    <row r="47042" spans="55:55" hidden="1" x14ac:dyDescent="0.2">
      <c r="BC47042" s="6"/>
    </row>
    <row r="47043" spans="55:55" hidden="1" x14ac:dyDescent="0.2">
      <c r="BC47043" s="6"/>
    </row>
    <row r="47044" spans="55:55" hidden="1" x14ac:dyDescent="0.2">
      <c r="BC47044" s="6"/>
    </row>
    <row r="47045" spans="55:55" hidden="1" x14ac:dyDescent="0.2">
      <c r="BC47045" s="6"/>
    </row>
    <row r="47046" spans="55:55" hidden="1" x14ac:dyDescent="0.2">
      <c r="BC47046" s="6"/>
    </row>
    <row r="47047" spans="55:55" hidden="1" x14ac:dyDescent="0.2">
      <c r="BC47047" s="6"/>
    </row>
    <row r="47048" spans="55:55" hidden="1" x14ac:dyDescent="0.2">
      <c r="BC47048" s="6"/>
    </row>
    <row r="47049" spans="55:55" hidden="1" x14ac:dyDescent="0.2">
      <c r="BC47049" s="6"/>
    </row>
    <row r="47050" spans="55:55" hidden="1" x14ac:dyDescent="0.2">
      <c r="BC47050" s="6"/>
    </row>
    <row r="47051" spans="55:55" hidden="1" x14ac:dyDescent="0.2">
      <c r="BC47051" s="6"/>
    </row>
    <row r="47052" spans="55:55" hidden="1" x14ac:dyDescent="0.2">
      <c r="BC47052" s="6"/>
    </row>
    <row r="47053" spans="55:55" hidden="1" x14ac:dyDescent="0.2">
      <c r="BC47053" s="6"/>
    </row>
    <row r="47054" spans="55:55" hidden="1" x14ac:dyDescent="0.2">
      <c r="BC47054" s="6"/>
    </row>
    <row r="47055" spans="55:55" hidden="1" x14ac:dyDescent="0.2">
      <c r="BC47055" s="6"/>
    </row>
    <row r="47056" spans="55:55" hidden="1" x14ac:dyDescent="0.2">
      <c r="BC47056" s="6"/>
    </row>
    <row r="47057" spans="55:55" hidden="1" x14ac:dyDescent="0.2">
      <c r="BC47057" s="6"/>
    </row>
    <row r="47058" spans="55:55" hidden="1" x14ac:dyDescent="0.2">
      <c r="BC47058" s="6"/>
    </row>
    <row r="47059" spans="55:55" hidden="1" x14ac:dyDescent="0.2">
      <c r="BC47059" s="6"/>
    </row>
    <row r="47060" spans="55:55" hidden="1" x14ac:dyDescent="0.2">
      <c r="BC47060" s="6"/>
    </row>
    <row r="47061" spans="55:55" hidden="1" x14ac:dyDescent="0.2">
      <c r="BC47061" s="6"/>
    </row>
    <row r="47062" spans="55:55" hidden="1" x14ac:dyDescent="0.2">
      <c r="BC47062" s="6"/>
    </row>
    <row r="47063" spans="55:55" hidden="1" x14ac:dyDescent="0.2">
      <c r="BC47063" s="6"/>
    </row>
    <row r="47064" spans="55:55" hidden="1" x14ac:dyDescent="0.2">
      <c r="BC47064" s="6"/>
    </row>
    <row r="47065" spans="55:55" hidden="1" x14ac:dyDescent="0.2">
      <c r="BC47065" s="6"/>
    </row>
    <row r="47066" spans="55:55" hidden="1" x14ac:dyDescent="0.2">
      <c r="BC47066" s="6"/>
    </row>
    <row r="47067" spans="55:55" hidden="1" x14ac:dyDescent="0.2">
      <c r="BC47067" s="6"/>
    </row>
    <row r="47068" spans="55:55" hidden="1" x14ac:dyDescent="0.2">
      <c r="BC47068" s="6"/>
    </row>
    <row r="47069" spans="55:55" hidden="1" x14ac:dyDescent="0.2">
      <c r="BC47069" s="6"/>
    </row>
    <row r="47070" spans="55:55" hidden="1" x14ac:dyDescent="0.2">
      <c r="BC47070" s="6"/>
    </row>
    <row r="47071" spans="55:55" hidden="1" x14ac:dyDescent="0.2">
      <c r="BC47071" s="6"/>
    </row>
    <row r="47072" spans="55:55" hidden="1" x14ac:dyDescent="0.2">
      <c r="BC47072" s="6"/>
    </row>
    <row r="47073" spans="55:55" hidden="1" x14ac:dyDescent="0.2">
      <c r="BC47073" s="6"/>
    </row>
    <row r="47074" spans="55:55" hidden="1" x14ac:dyDescent="0.2">
      <c r="BC47074" s="6"/>
    </row>
    <row r="47075" spans="55:55" hidden="1" x14ac:dyDescent="0.2">
      <c r="BC47075" s="6"/>
    </row>
    <row r="47076" spans="55:55" hidden="1" x14ac:dyDescent="0.2">
      <c r="BC47076" s="6"/>
    </row>
    <row r="47077" spans="55:55" hidden="1" x14ac:dyDescent="0.2">
      <c r="BC47077" s="6"/>
    </row>
    <row r="47078" spans="55:55" hidden="1" x14ac:dyDescent="0.2">
      <c r="BC47078" s="6"/>
    </row>
    <row r="47079" spans="55:55" hidden="1" x14ac:dyDescent="0.2">
      <c r="BC47079" s="6"/>
    </row>
    <row r="47080" spans="55:55" hidden="1" x14ac:dyDescent="0.2">
      <c r="BC47080" s="6"/>
    </row>
    <row r="47081" spans="55:55" hidden="1" x14ac:dyDescent="0.2">
      <c r="BC47081" s="6"/>
    </row>
    <row r="47082" spans="55:55" hidden="1" x14ac:dyDescent="0.2">
      <c r="BC47082" s="6"/>
    </row>
    <row r="47083" spans="55:55" hidden="1" x14ac:dyDescent="0.2">
      <c r="BC47083" s="6"/>
    </row>
    <row r="47084" spans="55:55" hidden="1" x14ac:dyDescent="0.2">
      <c r="BC47084" s="6"/>
    </row>
    <row r="47085" spans="55:55" hidden="1" x14ac:dyDescent="0.2">
      <c r="BC47085" s="6"/>
    </row>
    <row r="47086" spans="55:55" hidden="1" x14ac:dyDescent="0.2">
      <c r="BC47086" s="6"/>
    </row>
    <row r="47087" spans="55:55" hidden="1" x14ac:dyDescent="0.2">
      <c r="BC47087" s="6"/>
    </row>
    <row r="47088" spans="55:55" hidden="1" x14ac:dyDescent="0.2">
      <c r="BC47088" s="6"/>
    </row>
    <row r="47089" spans="55:55" hidden="1" x14ac:dyDescent="0.2">
      <c r="BC47089" s="6"/>
    </row>
    <row r="47090" spans="55:55" hidden="1" x14ac:dyDescent="0.2">
      <c r="BC47090" s="6"/>
    </row>
    <row r="47091" spans="55:55" hidden="1" x14ac:dyDescent="0.2">
      <c r="BC47091" s="6"/>
    </row>
    <row r="47092" spans="55:55" hidden="1" x14ac:dyDescent="0.2">
      <c r="BC47092" s="6"/>
    </row>
    <row r="47093" spans="55:55" hidden="1" x14ac:dyDescent="0.2">
      <c r="BC47093" s="6"/>
    </row>
    <row r="47094" spans="55:55" hidden="1" x14ac:dyDescent="0.2">
      <c r="BC47094" s="6"/>
    </row>
    <row r="47095" spans="55:55" hidden="1" x14ac:dyDescent="0.2">
      <c r="BC47095" s="6"/>
    </row>
    <row r="47096" spans="55:55" hidden="1" x14ac:dyDescent="0.2">
      <c r="BC47096" s="6"/>
    </row>
    <row r="47097" spans="55:55" hidden="1" x14ac:dyDescent="0.2">
      <c r="BC47097" s="6"/>
    </row>
    <row r="47098" spans="55:55" hidden="1" x14ac:dyDescent="0.2">
      <c r="BC47098" s="6"/>
    </row>
    <row r="47099" spans="55:55" hidden="1" x14ac:dyDescent="0.2">
      <c r="BC47099" s="6"/>
    </row>
    <row r="47100" spans="55:55" hidden="1" x14ac:dyDescent="0.2">
      <c r="BC47100" s="6"/>
    </row>
    <row r="47101" spans="55:55" hidden="1" x14ac:dyDescent="0.2">
      <c r="BC47101" s="6"/>
    </row>
    <row r="47102" spans="55:55" hidden="1" x14ac:dyDescent="0.2">
      <c r="BC47102" s="6"/>
    </row>
    <row r="47103" spans="55:55" hidden="1" x14ac:dyDescent="0.2">
      <c r="BC47103" s="6"/>
    </row>
    <row r="47104" spans="55:55" hidden="1" x14ac:dyDescent="0.2">
      <c r="BC47104" s="6"/>
    </row>
    <row r="47105" spans="55:55" hidden="1" x14ac:dyDescent="0.2">
      <c r="BC47105" s="6"/>
    </row>
    <row r="47106" spans="55:55" hidden="1" x14ac:dyDescent="0.2">
      <c r="BC47106" s="6"/>
    </row>
    <row r="47107" spans="55:55" hidden="1" x14ac:dyDescent="0.2">
      <c r="BC47107" s="6"/>
    </row>
    <row r="47108" spans="55:55" hidden="1" x14ac:dyDescent="0.2">
      <c r="BC47108" s="6"/>
    </row>
    <row r="47109" spans="55:55" hidden="1" x14ac:dyDescent="0.2">
      <c r="BC47109" s="6"/>
    </row>
    <row r="47110" spans="55:55" hidden="1" x14ac:dyDescent="0.2">
      <c r="BC47110" s="6"/>
    </row>
    <row r="47111" spans="55:55" hidden="1" x14ac:dyDescent="0.2">
      <c r="BC47111" s="6"/>
    </row>
    <row r="47112" spans="55:55" hidden="1" x14ac:dyDescent="0.2">
      <c r="BC47112" s="6"/>
    </row>
    <row r="47113" spans="55:55" hidden="1" x14ac:dyDescent="0.2">
      <c r="BC47113" s="6"/>
    </row>
    <row r="47114" spans="55:55" hidden="1" x14ac:dyDescent="0.2">
      <c r="BC47114" s="6"/>
    </row>
    <row r="47115" spans="55:55" hidden="1" x14ac:dyDescent="0.2">
      <c r="BC47115" s="6"/>
    </row>
    <row r="47116" spans="55:55" hidden="1" x14ac:dyDescent="0.2">
      <c r="BC47116" s="6"/>
    </row>
    <row r="47117" spans="55:55" hidden="1" x14ac:dyDescent="0.2">
      <c r="BC47117" s="6"/>
    </row>
    <row r="47118" spans="55:55" hidden="1" x14ac:dyDescent="0.2">
      <c r="BC47118" s="6"/>
    </row>
    <row r="47119" spans="55:55" hidden="1" x14ac:dyDescent="0.2">
      <c r="BC47119" s="6"/>
    </row>
    <row r="47120" spans="55:55" hidden="1" x14ac:dyDescent="0.2">
      <c r="BC47120" s="6"/>
    </row>
    <row r="47121" spans="55:55" hidden="1" x14ac:dyDescent="0.2">
      <c r="BC47121" s="6"/>
    </row>
    <row r="47122" spans="55:55" hidden="1" x14ac:dyDescent="0.2">
      <c r="BC47122" s="6"/>
    </row>
    <row r="47123" spans="55:55" hidden="1" x14ac:dyDescent="0.2">
      <c r="BC47123" s="6"/>
    </row>
    <row r="47124" spans="55:55" hidden="1" x14ac:dyDescent="0.2">
      <c r="BC47124" s="6"/>
    </row>
    <row r="47125" spans="55:55" hidden="1" x14ac:dyDescent="0.2">
      <c r="BC47125" s="6"/>
    </row>
    <row r="47126" spans="55:55" hidden="1" x14ac:dyDescent="0.2">
      <c r="BC47126" s="6"/>
    </row>
    <row r="47127" spans="55:55" hidden="1" x14ac:dyDescent="0.2">
      <c r="BC47127" s="6"/>
    </row>
    <row r="47128" spans="55:55" hidden="1" x14ac:dyDescent="0.2">
      <c r="BC47128" s="6"/>
    </row>
    <row r="47129" spans="55:55" hidden="1" x14ac:dyDescent="0.2">
      <c r="BC47129" s="6"/>
    </row>
    <row r="47130" spans="55:55" hidden="1" x14ac:dyDescent="0.2">
      <c r="BC47130" s="6"/>
    </row>
    <row r="47131" spans="55:55" hidden="1" x14ac:dyDescent="0.2">
      <c r="BC47131" s="6"/>
    </row>
    <row r="47132" spans="55:55" hidden="1" x14ac:dyDescent="0.2">
      <c r="BC47132" s="6"/>
    </row>
    <row r="47133" spans="55:55" hidden="1" x14ac:dyDescent="0.2">
      <c r="BC47133" s="6"/>
    </row>
    <row r="47134" spans="55:55" hidden="1" x14ac:dyDescent="0.2">
      <c r="BC47134" s="6"/>
    </row>
    <row r="47135" spans="55:55" hidden="1" x14ac:dyDescent="0.2">
      <c r="BC47135" s="6"/>
    </row>
    <row r="47136" spans="55:55" hidden="1" x14ac:dyDescent="0.2">
      <c r="BC47136" s="6"/>
    </row>
    <row r="47137" spans="55:55" hidden="1" x14ac:dyDescent="0.2">
      <c r="BC47137" s="6"/>
    </row>
    <row r="47138" spans="55:55" hidden="1" x14ac:dyDescent="0.2">
      <c r="BC47138" s="6"/>
    </row>
    <row r="47139" spans="55:55" hidden="1" x14ac:dyDescent="0.2">
      <c r="BC47139" s="6"/>
    </row>
    <row r="47140" spans="55:55" hidden="1" x14ac:dyDescent="0.2">
      <c r="BC47140" s="6"/>
    </row>
    <row r="47141" spans="55:55" hidden="1" x14ac:dyDescent="0.2">
      <c r="BC47141" s="6"/>
    </row>
    <row r="47142" spans="55:55" hidden="1" x14ac:dyDescent="0.2">
      <c r="BC47142" s="6"/>
    </row>
    <row r="47143" spans="55:55" hidden="1" x14ac:dyDescent="0.2">
      <c r="BC47143" s="6"/>
    </row>
    <row r="47144" spans="55:55" hidden="1" x14ac:dyDescent="0.2">
      <c r="BC47144" s="6"/>
    </row>
    <row r="47145" spans="55:55" hidden="1" x14ac:dyDescent="0.2">
      <c r="BC47145" s="6"/>
    </row>
    <row r="47146" spans="55:55" hidden="1" x14ac:dyDescent="0.2">
      <c r="BC47146" s="6"/>
    </row>
    <row r="47147" spans="55:55" hidden="1" x14ac:dyDescent="0.2">
      <c r="BC47147" s="6"/>
    </row>
    <row r="47148" spans="55:55" hidden="1" x14ac:dyDescent="0.2">
      <c r="BC47148" s="6"/>
    </row>
    <row r="47149" spans="55:55" hidden="1" x14ac:dyDescent="0.2">
      <c r="BC47149" s="6"/>
    </row>
    <row r="47150" spans="55:55" hidden="1" x14ac:dyDescent="0.2">
      <c r="BC47150" s="6"/>
    </row>
    <row r="47151" spans="55:55" hidden="1" x14ac:dyDescent="0.2">
      <c r="BC47151" s="6"/>
    </row>
    <row r="47152" spans="55:55" hidden="1" x14ac:dyDescent="0.2">
      <c r="BC47152" s="6"/>
    </row>
    <row r="47153" spans="55:55" hidden="1" x14ac:dyDescent="0.2">
      <c r="BC47153" s="6"/>
    </row>
    <row r="47154" spans="55:55" hidden="1" x14ac:dyDescent="0.2">
      <c r="BC47154" s="6"/>
    </row>
    <row r="47155" spans="55:55" hidden="1" x14ac:dyDescent="0.2">
      <c r="BC47155" s="6"/>
    </row>
    <row r="47156" spans="55:55" hidden="1" x14ac:dyDescent="0.2">
      <c r="BC47156" s="6"/>
    </row>
    <row r="47157" spans="55:55" hidden="1" x14ac:dyDescent="0.2">
      <c r="BC47157" s="6"/>
    </row>
    <row r="47158" spans="55:55" hidden="1" x14ac:dyDescent="0.2">
      <c r="BC47158" s="6"/>
    </row>
    <row r="47159" spans="55:55" hidden="1" x14ac:dyDescent="0.2">
      <c r="BC47159" s="6"/>
    </row>
    <row r="47160" spans="55:55" hidden="1" x14ac:dyDescent="0.2">
      <c r="BC47160" s="6"/>
    </row>
    <row r="47161" spans="55:55" hidden="1" x14ac:dyDescent="0.2">
      <c r="BC47161" s="6"/>
    </row>
    <row r="47162" spans="55:55" hidden="1" x14ac:dyDescent="0.2">
      <c r="BC47162" s="6"/>
    </row>
    <row r="47163" spans="55:55" hidden="1" x14ac:dyDescent="0.2">
      <c r="BC47163" s="6"/>
    </row>
    <row r="47164" spans="55:55" hidden="1" x14ac:dyDescent="0.2">
      <c r="BC47164" s="6"/>
    </row>
    <row r="47165" spans="55:55" hidden="1" x14ac:dyDescent="0.2">
      <c r="BC47165" s="6"/>
    </row>
    <row r="47166" spans="55:55" hidden="1" x14ac:dyDescent="0.2">
      <c r="BC47166" s="6"/>
    </row>
    <row r="47167" spans="55:55" hidden="1" x14ac:dyDescent="0.2">
      <c r="BC47167" s="6"/>
    </row>
    <row r="47168" spans="55:55" hidden="1" x14ac:dyDescent="0.2">
      <c r="BC47168" s="6"/>
    </row>
    <row r="47169" spans="55:55" hidden="1" x14ac:dyDescent="0.2">
      <c r="BC47169" s="6"/>
    </row>
    <row r="47170" spans="55:55" hidden="1" x14ac:dyDescent="0.2">
      <c r="BC47170" s="6"/>
    </row>
    <row r="47171" spans="55:55" hidden="1" x14ac:dyDescent="0.2">
      <c r="BC47171" s="6"/>
    </row>
    <row r="47172" spans="55:55" hidden="1" x14ac:dyDescent="0.2">
      <c r="BC47172" s="6"/>
    </row>
    <row r="47173" spans="55:55" hidden="1" x14ac:dyDescent="0.2">
      <c r="BC47173" s="6"/>
    </row>
    <row r="47174" spans="55:55" hidden="1" x14ac:dyDescent="0.2">
      <c r="BC47174" s="6"/>
    </row>
    <row r="47175" spans="55:55" hidden="1" x14ac:dyDescent="0.2">
      <c r="BC47175" s="6"/>
    </row>
    <row r="47176" spans="55:55" hidden="1" x14ac:dyDescent="0.2">
      <c r="BC47176" s="6"/>
    </row>
    <row r="47177" spans="55:55" hidden="1" x14ac:dyDescent="0.2">
      <c r="BC47177" s="6"/>
    </row>
    <row r="47178" spans="55:55" hidden="1" x14ac:dyDescent="0.2">
      <c r="BC47178" s="6"/>
    </row>
    <row r="47179" spans="55:55" hidden="1" x14ac:dyDescent="0.2">
      <c r="BC47179" s="6"/>
    </row>
    <row r="47180" spans="55:55" hidden="1" x14ac:dyDescent="0.2">
      <c r="BC47180" s="6"/>
    </row>
    <row r="47181" spans="55:55" hidden="1" x14ac:dyDescent="0.2">
      <c r="BC47181" s="6"/>
    </row>
    <row r="47182" spans="55:55" hidden="1" x14ac:dyDescent="0.2">
      <c r="BC47182" s="6"/>
    </row>
    <row r="47183" spans="55:55" hidden="1" x14ac:dyDescent="0.2">
      <c r="BC47183" s="6"/>
    </row>
    <row r="47184" spans="55:55" hidden="1" x14ac:dyDescent="0.2">
      <c r="BC47184" s="6"/>
    </row>
    <row r="47185" spans="55:55" hidden="1" x14ac:dyDescent="0.2">
      <c r="BC47185" s="6"/>
    </row>
    <row r="47186" spans="55:55" hidden="1" x14ac:dyDescent="0.2">
      <c r="BC47186" s="6"/>
    </row>
    <row r="47187" spans="55:55" hidden="1" x14ac:dyDescent="0.2">
      <c r="BC47187" s="6"/>
    </row>
    <row r="47188" spans="55:55" hidden="1" x14ac:dyDescent="0.2">
      <c r="BC47188" s="6"/>
    </row>
    <row r="47189" spans="55:55" hidden="1" x14ac:dyDescent="0.2">
      <c r="BC47189" s="6"/>
    </row>
    <row r="47190" spans="55:55" hidden="1" x14ac:dyDescent="0.2">
      <c r="BC47190" s="6"/>
    </row>
    <row r="47191" spans="55:55" hidden="1" x14ac:dyDescent="0.2">
      <c r="BC47191" s="6"/>
    </row>
    <row r="47192" spans="55:55" hidden="1" x14ac:dyDescent="0.2">
      <c r="BC47192" s="6"/>
    </row>
    <row r="47193" spans="55:55" hidden="1" x14ac:dyDescent="0.2">
      <c r="BC47193" s="6"/>
    </row>
    <row r="47194" spans="55:55" hidden="1" x14ac:dyDescent="0.2">
      <c r="BC47194" s="6"/>
    </row>
    <row r="47195" spans="55:55" hidden="1" x14ac:dyDescent="0.2">
      <c r="BC47195" s="6"/>
    </row>
    <row r="47196" spans="55:55" hidden="1" x14ac:dyDescent="0.2">
      <c r="BC47196" s="6"/>
    </row>
    <row r="47197" spans="55:55" hidden="1" x14ac:dyDescent="0.2">
      <c r="BC47197" s="6"/>
    </row>
    <row r="47198" spans="55:55" hidden="1" x14ac:dyDescent="0.2">
      <c r="BC47198" s="6"/>
    </row>
    <row r="47199" spans="55:55" hidden="1" x14ac:dyDescent="0.2">
      <c r="BC47199" s="6"/>
    </row>
    <row r="47200" spans="55:55" hidden="1" x14ac:dyDescent="0.2">
      <c r="BC47200" s="6"/>
    </row>
    <row r="47201" spans="55:55" hidden="1" x14ac:dyDescent="0.2">
      <c r="BC47201" s="6"/>
    </row>
    <row r="47202" spans="55:55" hidden="1" x14ac:dyDescent="0.2">
      <c r="BC47202" s="6"/>
    </row>
    <row r="47203" spans="55:55" hidden="1" x14ac:dyDescent="0.2">
      <c r="BC47203" s="6"/>
    </row>
    <row r="47204" spans="55:55" hidden="1" x14ac:dyDescent="0.2">
      <c r="BC47204" s="6"/>
    </row>
    <row r="47205" spans="55:55" hidden="1" x14ac:dyDescent="0.2">
      <c r="BC47205" s="6"/>
    </row>
    <row r="47206" spans="55:55" hidden="1" x14ac:dyDescent="0.2">
      <c r="BC47206" s="6"/>
    </row>
    <row r="47207" spans="55:55" hidden="1" x14ac:dyDescent="0.2">
      <c r="BC47207" s="6"/>
    </row>
    <row r="47208" spans="55:55" hidden="1" x14ac:dyDescent="0.2">
      <c r="BC47208" s="6"/>
    </row>
    <row r="47209" spans="55:55" hidden="1" x14ac:dyDescent="0.2">
      <c r="BC47209" s="6"/>
    </row>
    <row r="47210" spans="55:55" hidden="1" x14ac:dyDescent="0.2">
      <c r="BC47210" s="6"/>
    </row>
    <row r="47211" spans="55:55" hidden="1" x14ac:dyDescent="0.2">
      <c r="BC47211" s="6"/>
    </row>
    <row r="47212" spans="55:55" hidden="1" x14ac:dyDescent="0.2">
      <c r="BC47212" s="6"/>
    </row>
    <row r="47213" spans="55:55" hidden="1" x14ac:dyDescent="0.2">
      <c r="BC47213" s="6"/>
    </row>
    <row r="47214" spans="55:55" hidden="1" x14ac:dyDescent="0.2">
      <c r="BC47214" s="6"/>
    </row>
    <row r="47215" spans="55:55" hidden="1" x14ac:dyDescent="0.2">
      <c r="BC47215" s="6"/>
    </row>
    <row r="47216" spans="55:55" hidden="1" x14ac:dyDescent="0.2">
      <c r="BC47216" s="6"/>
    </row>
    <row r="47217" spans="55:55" hidden="1" x14ac:dyDescent="0.2">
      <c r="BC47217" s="6"/>
    </row>
    <row r="47218" spans="55:55" hidden="1" x14ac:dyDescent="0.2">
      <c r="BC47218" s="6"/>
    </row>
    <row r="47219" spans="55:55" hidden="1" x14ac:dyDescent="0.2">
      <c r="BC47219" s="6"/>
    </row>
    <row r="47220" spans="55:55" hidden="1" x14ac:dyDescent="0.2">
      <c r="BC47220" s="6"/>
    </row>
    <row r="47221" spans="55:55" hidden="1" x14ac:dyDescent="0.2">
      <c r="BC47221" s="6"/>
    </row>
    <row r="47222" spans="55:55" hidden="1" x14ac:dyDescent="0.2">
      <c r="BC47222" s="6"/>
    </row>
    <row r="47223" spans="55:55" hidden="1" x14ac:dyDescent="0.2">
      <c r="BC47223" s="6"/>
    </row>
    <row r="47224" spans="55:55" hidden="1" x14ac:dyDescent="0.2">
      <c r="BC47224" s="6"/>
    </row>
    <row r="47225" spans="55:55" hidden="1" x14ac:dyDescent="0.2">
      <c r="BC47225" s="6"/>
    </row>
    <row r="47226" spans="55:55" hidden="1" x14ac:dyDescent="0.2">
      <c r="BC47226" s="6"/>
    </row>
    <row r="47227" spans="55:55" hidden="1" x14ac:dyDescent="0.2">
      <c r="BC47227" s="6"/>
    </row>
    <row r="47228" spans="55:55" hidden="1" x14ac:dyDescent="0.2">
      <c r="BC47228" s="6"/>
    </row>
    <row r="47229" spans="55:55" hidden="1" x14ac:dyDescent="0.2">
      <c r="BC47229" s="6"/>
    </row>
    <row r="47230" spans="55:55" hidden="1" x14ac:dyDescent="0.2">
      <c r="BC47230" s="6"/>
    </row>
    <row r="47231" spans="55:55" hidden="1" x14ac:dyDescent="0.2">
      <c r="BC47231" s="6"/>
    </row>
    <row r="47232" spans="55:55" hidden="1" x14ac:dyDescent="0.2">
      <c r="BC47232" s="6"/>
    </row>
    <row r="47233" spans="55:55" hidden="1" x14ac:dyDescent="0.2">
      <c r="BC47233" s="6"/>
    </row>
    <row r="47234" spans="55:55" hidden="1" x14ac:dyDescent="0.2">
      <c r="BC47234" s="6"/>
    </row>
    <row r="47235" spans="55:55" hidden="1" x14ac:dyDescent="0.2">
      <c r="BC47235" s="6"/>
    </row>
    <row r="47236" spans="55:55" hidden="1" x14ac:dyDescent="0.2">
      <c r="BC47236" s="6"/>
    </row>
    <row r="47237" spans="55:55" hidden="1" x14ac:dyDescent="0.2">
      <c r="BC47237" s="6"/>
    </row>
    <row r="47238" spans="55:55" hidden="1" x14ac:dyDescent="0.2">
      <c r="BC47238" s="6"/>
    </row>
    <row r="47239" spans="55:55" hidden="1" x14ac:dyDescent="0.2">
      <c r="BC47239" s="6"/>
    </row>
    <row r="47240" spans="55:55" hidden="1" x14ac:dyDescent="0.2">
      <c r="BC47240" s="6"/>
    </row>
    <row r="47241" spans="55:55" hidden="1" x14ac:dyDescent="0.2">
      <c r="BC47241" s="6"/>
    </row>
    <row r="47242" spans="55:55" hidden="1" x14ac:dyDescent="0.2">
      <c r="BC47242" s="6"/>
    </row>
    <row r="47243" spans="55:55" hidden="1" x14ac:dyDescent="0.2">
      <c r="BC47243" s="6"/>
    </row>
    <row r="47244" spans="55:55" hidden="1" x14ac:dyDescent="0.2">
      <c r="BC47244" s="6"/>
    </row>
    <row r="47245" spans="55:55" hidden="1" x14ac:dyDescent="0.2">
      <c r="BC47245" s="6"/>
    </row>
    <row r="47246" spans="55:55" hidden="1" x14ac:dyDescent="0.2">
      <c r="BC47246" s="6"/>
    </row>
    <row r="47247" spans="55:55" hidden="1" x14ac:dyDescent="0.2">
      <c r="BC47247" s="6"/>
    </row>
    <row r="47248" spans="55:55" hidden="1" x14ac:dyDescent="0.2">
      <c r="BC47248" s="6"/>
    </row>
    <row r="47249" spans="55:55" hidden="1" x14ac:dyDescent="0.2">
      <c r="BC47249" s="6"/>
    </row>
    <row r="47250" spans="55:55" hidden="1" x14ac:dyDescent="0.2">
      <c r="BC47250" s="6"/>
    </row>
    <row r="47251" spans="55:55" hidden="1" x14ac:dyDescent="0.2">
      <c r="BC47251" s="6"/>
    </row>
    <row r="47252" spans="55:55" hidden="1" x14ac:dyDescent="0.2">
      <c r="BC47252" s="6"/>
    </row>
    <row r="47253" spans="55:55" hidden="1" x14ac:dyDescent="0.2">
      <c r="BC47253" s="6"/>
    </row>
    <row r="47254" spans="55:55" hidden="1" x14ac:dyDescent="0.2">
      <c r="BC47254" s="6"/>
    </row>
    <row r="47255" spans="55:55" hidden="1" x14ac:dyDescent="0.2">
      <c r="BC47255" s="6"/>
    </row>
    <row r="47256" spans="55:55" hidden="1" x14ac:dyDescent="0.2">
      <c r="BC47256" s="6"/>
    </row>
    <row r="47257" spans="55:55" hidden="1" x14ac:dyDescent="0.2">
      <c r="BC47257" s="6"/>
    </row>
    <row r="47258" spans="55:55" hidden="1" x14ac:dyDescent="0.2">
      <c r="BC47258" s="6"/>
    </row>
    <row r="47259" spans="55:55" hidden="1" x14ac:dyDescent="0.2">
      <c r="BC47259" s="6"/>
    </row>
    <row r="47260" spans="55:55" hidden="1" x14ac:dyDescent="0.2">
      <c r="BC47260" s="6"/>
    </row>
    <row r="47261" spans="55:55" hidden="1" x14ac:dyDescent="0.2">
      <c r="BC47261" s="6"/>
    </row>
    <row r="47262" spans="55:55" hidden="1" x14ac:dyDescent="0.2">
      <c r="BC47262" s="6"/>
    </row>
    <row r="47263" spans="55:55" hidden="1" x14ac:dyDescent="0.2">
      <c r="BC47263" s="6"/>
    </row>
    <row r="47264" spans="55:55" hidden="1" x14ac:dyDescent="0.2">
      <c r="BC47264" s="6"/>
    </row>
    <row r="47265" spans="55:55" hidden="1" x14ac:dyDescent="0.2">
      <c r="BC47265" s="6"/>
    </row>
    <row r="47266" spans="55:55" hidden="1" x14ac:dyDescent="0.2">
      <c r="BC47266" s="6"/>
    </row>
    <row r="47267" spans="55:55" hidden="1" x14ac:dyDescent="0.2">
      <c r="BC47267" s="6"/>
    </row>
    <row r="47268" spans="55:55" hidden="1" x14ac:dyDescent="0.2">
      <c r="BC47268" s="6"/>
    </row>
    <row r="47269" spans="55:55" hidden="1" x14ac:dyDescent="0.2">
      <c r="BC47269" s="6"/>
    </row>
    <row r="47270" spans="55:55" hidden="1" x14ac:dyDescent="0.2">
      <c r="BC47270" s="6"/>
    </row>
    <row r="47271" spans="55:55" hidden="1" x14ac:dyDescent="0.2">
      <c r="BC47271" s="6"/>
    </row>
    <row r="47272" spans="55:55" hidden="1" x14ac:dyDescent="0.2">
      <c r="BC47272" s="6"/>
    </row>
    <row r="47273" spans="55:55" hidden="1" x14ac:dyDescent="0.2">
      <c r="BC47273" s="6"/>
    </row>
    <row r="47274" spans="55:55" hidden="1" x14ac:dyDescent="0.2">
      <c r="BC47274" s="6"/>
    </row>
    <row r="47275" spans="55:55" hidden="1" x14ac:dyDescent="0.2">
      <c r="BC47275" s="6"/>
    </row>
    <row r="47276" spans="55:55" hidden="1" x14ac:dyDescent="0.2">
      <c r="BC47276" s="6"/>
    </row>
    <row r="47277" spans="55:55" hidden="1" x14ac:dyDescent="0.2">
      <c r="BC47277" s="6"/>
    </row>
    <row r="47278" spans="55:55" hidden="1" x14ac:dyDescent="0.2">
      <c r="BC47278" s="6"/>
    </row>
    <row r="47279" spans="55:55" hidden="1" x14ac:dyDescent="0.2">
      <c r="BC47279" s="6"/>
    </row>
    <row r="47280" spans="55:55" hidden="1" x14ac:dyDescent="0.2">
      <c r="BC47280" s="6"/>
    </row>
    <row r="47281" spans="55:55" hidden="1" x14ac:dyDescent="0.2">
      <c r="BC47281" s="6"/>
    </row>
    <row r="47282" spans="55:55" hidden="1" x14ac:dyDescent="0.2">
      <c r="BC47282" s="6"/>
    </row>
    <row r="47283" spans="55:55" hidden="1" x14ac:dyDescent="0.2">
      <c r="BC47283" s="6"/>
    </row>
    <row r="47284" spans="55:55" hidden="1" x14ac:dyDescent="0.2">
      <c r="BC47284" s="6"/>
    </row>
    <row r="47285" spans="55:55" hidden="1" x14ac:dyDescent="0.2">
      <c r="BC47285" s="6"/>
    </row>
    <row r="47286" spans="55:55" hidden="1" x14ac:dyDescent="0.2">
      <c r="BC47286" s="6"/>
    </row>
    <row r="47287" spans="55:55" hidden="1" x14ac:dyDescent="0.2">
      <c r="BC47287" s="6"/>
    </row>
    <row r="47288" spans="55:55" hidden="1" x14ac:dyDescent="0.2">
      <c r="BC47288" s="6"/>
    </row>
    <row r="47289" spans="55:55" hidden="1" x14ac:dyDescent="0.2">
      <c r="BC47289" s="6"/>
    </row>
    <row r="47290" spans="55:55" hidden="1" x14ac:dyDescent="0.2">
      <c r="BC47290" s="6"/>
    </row>
    <row r="47291" spans="55:55" hidden="1" x14ac:dyDescent="0.2">
      <c r="BC47291" s="6"/>
    </row>
    <row r="47292" spans="55:55" hidden="1" x14ac:dyDescent="0.2">
      <c r="BC47292" s="6"/>
    </row>
    <row r="47293" spans="55:55" hidden="1" x14ac:dyDescent="0.2">
      <c r="BC47293" s="6"/>
    </row>
    <row r="47294" spans="55:55" hidden="1" x14ac:dyDescent="0.2">
      <c r="BC47294" s="6"/>
    </row>
    <row r="47295" spans="55:55" hidden="1" x14ac:dyDescent="0.2">
      <c r="BC47295" s="6"/>
    </row>
    <row r="47296" spans="55:55" hidden="1" x14ac:dyDescent="0.2">
      <c r="BC47296" s="6"/>
    </row>
    <row r="47297" spans="55:55" hidden="1" x14ac:dyDescent="0.2">
      <c r="BC47297" s="6"/>
    </row>
    <row r="47298" spans="55:55" hidden="1" x14ac:dyDescent="0.2">
      <c r="BC47298" s="6"/>
    </row>
    <row r="47299" spans="55:55" hidden="1" x14ac:dyDescent="0.2">
      <c r="BC47299" s="6"/>
    </row>
    <row r="47300" spans="55:55" hidden="1" x14ac:dyDescent="0.2">
      <c r="BC47300" s="6"/>
    </row>
    <row r="47301" spans="55:55" hidden="1" x14ac:dyDescent="0.2">
      <c r="BC47301" s="6"/>
    </row>
    <row r="47302" spans="55:55" hidden="1" x14ac:dyDescent="0.2">
      <c r="BC47302" s="6"/>
    </row>
    <row r="47303" spans="55:55" hidden="1" x14ac:dyDescent="0.2">
      <c r="BC47303" s="6"/>
    </row>
    <row r="47304" spans="55:55" hidden="1" x14ac:dyDescent="0.2">
      <c r="BC47304" s="6"/>
    </row>
    <row r="47305" spans="55:55" hidden="1" x14ac:dyDescent="0.2">
      <c r="BC47305" s="6"/>
    </row>
    <row r="47306" spans="55:55" hidden="1" x14ac:dyDescent="0.2">
      <c r="BC47306" s="6"/>
    </row>
    <row r="47307" spans="55:55" hidden="1" x14ac:dyDescent="0.2">
      <c r="BC47307" s="6"/>
    </row>
    <row r="47308" spans="55:55" hidden="1" x14ac:dyDescent="0.2">
      <c r="BC47308" s="6"/>
    </row>
    <row r="47309" spans="55:55" hidden="1" x14ac:dyDescent="0.2">
      <c r="BC47309" s="6"/>
    </row>
    <row r="47310" spans="55:55" hidden="1" x14ac:dyDescent="0.2">
      <c r="BC47310" s="6"/>
    </row>
    <row r="47311" spans="55:55" hidden="1" x14ac:dyDescent="0.2">
      <c r="BC47311" s="6"/>
    </row>
    <row r="47312" spans="55:55" hidden="1" x14ac:dyDescent="0.2">
      <c r="BC47312" s="6"/>
    </row>
    <row r="47313" spans="55:55" hidden="1" x14ac:dyDescent="0.2">
      <c r="BC47313" s="6"/>
    </row>
    <row r="47314" spans="55:55" hidden="1" x14ac:dyDescent="0.2">
      <c r="BC47314" s="6"/>
    </row>
    <row r="47315" spans="55:55" hidden="1" x14ac:dyDescent="0.2">
      <c r="BC47315" s="6"/>
    </row>
    <row r="47316" spans="55:55" hidden="1" x14ac:dyDescent="0.2">
      <c r="BC47316" s="6"/>
    </row>
    <row r="47317" spans="55:55" hidden="1" x14ac:dyDescent="0.2">
      <c r="BC47317" s="6"/>
    </row>
    <row r="47318" spans="55:55" hidden="1" x14ac:dyDescent="0.2">
      <c r="BC47318" s="6"/>
    </row>
    <row r="47319" spans="55:55" hidden="1" x14ac:dyDescent="0.2">
      <c r="BC47319" s="6"/>
    </row>
    <row r="47320" spans="55:55" hidden="1" x14ac:dyDescent="0.2">
      <c r="BC47320" s="6"/>
    </row>
    <row r="47321" spans="55:55" hidden="1" x14ac:dyDescent="0.2">
      <c r="BC47321" s="6"/>
    </row>
    <row r="47322" spans="55:55" hidden="1" x14ac:dyDescent="0.2">
      <c r="BC47322" s="6"/>
    </row>
    <row r="47323" spans="55:55" hidden="1" x14ac:dyDescent="0.2">
      <c r="BC47323" s="6"/>
    </row>
    <row r="47324" spans="55:55" hidden="1" x14ac:dyDescent="0.2">
      <c r="BC47324" s="6"/>
    </row>
    <row r="47325" spans="55:55" hidden="1" x14ac:dyDescent="0.2">
      <c r="BC47325" s="6"/>
    </row>
    <row r="47326" spans="55:55" hidden="1" x14ac:dyDescent="0.2">
      <c r="BC47326" s="6"/>
    </row>
    <row r="47327" spans="55:55" hidden="1" x14ac:dyDescent="0.2">
      <c r="BC47327" s="6"/>
    </row>
    <row r="47328" spans="55:55" hidden="1" x14ac:dyDescent="0.2">
      <c r="BC47328" s="6"/>
    </row>
    <row r="47329" spans="55:55" hidden="1" x14ac:dyDescent="0.2">
      <c r="BC47329" s="6"/>
    </row>
    <row r="47330" spans="55:55" hidden="1" x14ac:dyDescent="0.2">
      <c r="BC47330" s="6"/>
    </row>
    <row r="47331" spans="55:55" hidden="1" x14ac:dyDescent="0.2">
      <c r="BC47331" s="6"/>
    </row>
    <row r="47332" spans="55:55" hidden="1" x14ac:dyDescent="0.2">
      <c r="BC47332" s="6"/>
    </row>
    <row r="47333" spans="55:55" hidden="1" x14ac:dyDescent="0.2">
      <c r="BC47333" s="6"/>
    </row>
    <row r="47334" spans="55:55" hidden="1" x14ac:dyDescent="0.2">
      <c r="BC47334" s="6"/>
    </row>
    <row r="47335" spans="55:55" hidden="1" x14ac:dyDescent="0.2">
      <c r="BC47335" s="6"/>
    </row>
    <row r="47336" spans="55:55" hidden="1" x14ac:dyDescent="0.2">
      <c r="BC47336" s="6"/>
    </row>
    <row r="47337" spans="55:55" hidden="1" x14ac:dyDescent="0.2">
      <c r="BC47337" s="6"/>
    </row>
    <row r="47338" spans="55:55" hidden="1" x14ac:dyDescent="0.2">
      <c r="BC47338" s="6"/>
    </row>
    <row r="47339" spans="55:55" hidden="1" x14ac:dyDescent="0.2">
      <c r="BC47339" s="6"/>
    </row>
    <row r="47340" spans="55:55" hidden="1" x14ac:dyDescent="0.2">
      <c r="BC47340" s="6"/>
    </row>
    <row r="47341" spans="55:55" hidden="1" x14ac:dyDescent="0.2">
      <c r="BC47341" s="6"/>
    </row>
    <row r="47342" spans="55:55" hidden="1" x14ac:dyDescent="0.2">
      <c r="BC47342" s="6"/>
    </row>
    <row r="47343" spans="55:55" hidden="1" x14ac:dyDescent="0.2">
      <c r="BC47343" s="6"/>
    </row>
    <row r="47344" spans="55:55" hidden="1" x14ac:dyDescent="0.2">
      <c r="BC47344" s="6"/>
    </row>
    <row r="47345" spans="55:55" hidden="1" x14ac:dyDescent="0.2">
      <c r="BC47345" s="6"/>
    </row>
    <row r="47346" spans="55:55" hidden="1" x14ac:dyDescent="0.2">
      <c r="BC47346" s="6"/>
    </row>
    <row r="47347" spans="55:55" hidden="1" x14ac:dyDescent="0.2">
      <c r="BC47347" s="6"/>
    </row>
    <row r="47348" spans="55:55" hidden="1" x14ac:dyDescent="0.2">
      <c r="BC47348" s="6"/>
    </row>
    <row r="47349" spans="55:55" hidden="1" x14ac:dyDescent="0.2">
      <c r="BC47349" s="6"/>
    </row>
    <row r="47350" spans="55:55" hidden="1" x14ac:dyDescent="0.2">
      <c r="BC47350" s="6"/>
    </row>
    <row r="47351" spans="55:55" hidden="1" x14ac:dyDescent="0.2">
      <c r="BC47351" s="6"/>
    </row>
    <row r="47352" spans="55:55" hidden="1" x14ac:dyDescent="0.2">
      <c r="BC47352" s="6"/>
    </row>
    <row r="47353" spans="55:55" hidden="1" x14ac:dyDescent="0.2">
      <c r="BC47353" s="6"/>
    </row>
    <row r="47354" spans="55:55" hidden="1" x14ac:dyDescent="0.2">
      <c r="BC47354" s="6"/>
    </row>
    <row r="47355" spans="55:55" hidden="1" x14ac:dyDescent="0.2">
      <c r="BC47355" s="6"/>
    </row>
    <row r="47356" spans="55:55" hidden="1" x14ac:dyDescent="0.2">
      <c r="BC47356" s="6"/>
    </row>
    <row r="47357" spans="55:55" hidden="1" x14ac:dyDescent="0.2">
      <c r="BC47357" s="6"/>
    </row>
    <row r="47358" spans="55:55" hidden="1" x14ac:dyDescent="0.2">
      <c r="BC47358" s="6"/>
    </row>
    <row r="47359" spans="55:55" hidden="1" x14ac:dyDescent="0.2">
      <c r="BC47359" s="6"/>
    </row>
    <row r="47360" spans="55:55" hidden="1" x14ac:dyDescent="0.2">
      <c r="BC47360" s="6"/>
    </row>
    <row r="47361" spans="55:55" hidden="1" x14ac:dyDescent="0.2">
      <c r="BC47361" s="6"/>
    </row>
    <row r="47362" spans="55:55" hidden="1" x14ac:dyDescent="0.2">
      <c r="BC47362" s="6"/>
    </row>
    <row r="47363" spans="55:55" hidden="1" x14ac:dyDescent="0.2">
      <c r="BC47363" s="6"/>
    </row>
    <row r="47364" spans="55:55" hidden="1" x14ac:dyDescent="0.2">
      <c r="BC47364" s="6"/>
    </row>
    <row r="47365" spans="55:55" hidden="1" x14ac:dyDescent="0.2">
      <c r="BC47365" s="6"/>
    </row>
    <row r="47366" spans="55:55" hidden="1" x14ac:dyDescent="0.2">
      <c r="BC47366" s="6"/>
    </row>
    <row r="47367" spans="55:55" hidden="1" x14ac:dyDescent="0.2">
      <c r="BC47367" s="6"/>
    </row>
    <row r="47368" spans="55:55" hidden="1" x14ac:dyDescent="0.2">
      <c r="BC47368" s="6"/>
    </row>
    <row r="47369" spans="55:55" hidden="1" x14ac:dyDescent="0.2">
      <c r="BC47369" s="6"/>
    </row>
    <row r="47370" spans="55:55" hidden="1" x14ac:dyDescent="0.2">
      <c r="BC47370" s="6"/>
    </row>
    <row r="47371" spans="55:55" hidden="1" x14ac:dyDescent="0.2">
      <c r="BC47371" s="6"/>
    </row>
    <row r="47372" spans="55:55" hidden="1" x14ac:dyDescent="0.2">
      <c r="BC47372" s="6"/>
    </row>
    <row r="47373" spans="55:55" hidden="1" x14ac:dyDescent="0.2">
      <c r="BC47373" s="6"/>
    </row>
    <row r="47374" spans="55:55" hidden="1" x14ac:dyDescent="0.2">
      <c r="BC47374" s="6"/>
    </row>
    <row r="47375" spans="55:55" hidden="1" x14ac:dyDescent="0.2">
      <c r="BC47375" s="6"/>
    </row>
    <row r="47376" spans="55:55" hidden="1" x14ac:dyDescent="0.2">
      <c r="BC47376" s="6"/>
    </row>
    <row r="47377" spans="55:55" hidden="1" x14ac:dyDescent="0.2">
      <c r="BC47377" s="6"/>
    </row>
    <row r="47378" spans="55:55" hidden="1" x14ac:dyDescent="0.2">
      <c r="BC47378" s="6"/>
    </row>
    <row r="47379" spans="55:55" hidden="1" x14ac:dyDescent="0.2">
      <c r="BC47379" s="6"/>
    </row>
    <row r="47380" spans="55:55" hidden="1" x14ac:dyDescent="0.2">
      <c r="BC47380" s="6"/>
    </row>
    <row r="47381" spans="55:55" hidden="1" x14ac:dyDescent="0.2">
      <c r="BC47381" s="6"/>
    </row>
    <row r="47382" spans="55:55" hidden="1" x14ac:dyDescent="0.2">
      <c r="BC47382" s="6"/>
    </row>
    <row r="47383" spans="55:55" hidden="1" x14ac:dyDescent="0.2">
      <c r="BC47383" s="6"/>
    </row>
    <row r="47384" spans="55:55" hidden="1" x14ac:dyDescent="0.2">
      <c r="BC47384" s="6"/>
    </row>
    <row r="47385" spans="55:55" hidden="1" x14ac:dyDescent="0.2">
      <c r="BC47385" s="6"/>
    </row>
    <row r="47386" spans="55:55" hidden="1" x14ac:dyDescent="0.2">
      <c r="BC47386" s="6"/>
    </row>
    <row r="47387" spans="55:55" hidden="1" x14ac:dyDescent="0.2">
      <c r="BC47387" s="6"/>
    </row>
    <row r="47388" spans="55:55" hidden="1" x14ac:dyDescent="0.2">
      <c r="BC47388" s="6"/>
    </row>
    <row r="47389" spans="55:55" hidden="1" x14ac:dyDescent="0.2">
      <c r="BC47389" s="6"/>
    </row>
    <row r="47390" spans="55:55" hidden="1" x14ac:dyDescent="0.2">
      <c r="BC47390" s="6"/>
    </row>
    <row r="47391" spans="55:55" hidden="1" x14ac:dyDescent="0.2">
      <c r="BC47391" s="6"/>
    </row>
    <row r="47392" spans="55:55" hidden="1" x14ac:dyDescent="0.2">
      <c r="BC47392" s="6"/>
    </row>
    <row r="47393" spans="55:55" hidden="1" x14ac:dyDescent="0.2">
      <c r="BC47393" s="6"/>
    </row>
    <row r="47394" spans="55:55" hidden="1" x14ac:dyDescent="0.2">
      <c r="BC47394" s="6"/>
    </row>
    <row r="47395" spans="55:55" hidden="1" x14ac:dyDescent="0.2">
      <c r="BC47395" s="6"/>
    </row>
    <row r="47396" spans="55:55" hidden="1" x14ac:dyDescent="0.2">
      <c r="BC47396" s="6"/>
    </row>
    <row r="47397" spans="55:55" hidden="1" x14ac:dyDescent="0.2">
      <c r="BC47397" s="6"/>
    </row>
    <row r="47398" spans="55:55" hidden="1" x14ac:dyDescent="0.2">
      <c r="BC47398" s="6"/>
    </row>
    <row r="47399" spans="55:55" hidden="1" x14ac:dyDescent="0.2">
      <c r="BC47399" s="6"/>
    </row>
    <row r="47400" spans="55:55" hidden="1" x14ac:dyDescent="0.2">
      <c r="BC47400" s="6"/>
    </row>
    <row r="47401" spans="55:55" hidden="1" x14ac:dyDescent="0.2">
      <c r="BC47401" s="6"/>
    </row>
    <row r="47402" spans="55:55" hidden="1" x14ac:dyDescent="0.2">
      <c r="BC47402" s="6"/>
    </row>
    <row r="47403" spans="55:55" hidden="1" x14ac:dyDescent="0.2">
      <c r="BC47403" s="6"/>
    </row>
    <row r="47404" spans="55:55" hidden="1" x14ac:dyDescent="0.2">
      <c r="BC47404" s="6"/>
    </row>
    <row r="47405" spans="55:55" hidden="1" x14ac:dyDescent="0.2">
      <c r="BC47405" s="6"/>
    </row>
    <row r="47406" spans="55:55" hidden="1" x14ac:dyDescent="0.2">
      <c r="BC47406" s="6"/>
    </row>
    <row r="47407" spans="55:55" hidden="1" x14ac:dyDescent="0.2">
      <c r="BC47407" s="6"/>
    </row>
    <row r="47408" spans="55:55" hidden="1" x14ac:dyDescent="0.2">
      <c r="BC47408" s="6"/>
    </row>
    <row r="47409" spans="55:55" hidden="1" x14ac:dyDescent="0.2">
      <c r="BC47409" s="6"/>
    </row>
    <row r="47410" spans="55:55" hidden="1" x14ac:dyDescent="0.2">
      <c r="BC47410" s="6"/>
    </row>
    <row r="47411" spans="55:55" hidden="1" x14ac:dyDescent="0.2">
      <c r="BC47411" s="6"/>
    </row>
    <row r="47412" spans="55:55" hidden="1" x14ac:dyDescent="0.2">
      <c r="BC47412" s="6"/>
    </row>
    <row r="47413" spans="55:55" hidden="1" x14ac:dyDescent="0.2">
      <c r="BC47413" s="6"/>
    </row>
    <row r="47414" spans="55:55" hidden="1" x14ac:dyDescent="0.2">
      <c r="BC47414" s="6"/>
    </row>
    <row r="47415" spans="55:55" hidden="1" x14ac:dyDescent="0.2">
      <c r="BC47415" s="6"/>
    </row>
    <row r="47416" spans="55:55" hidden="1" x14ac:dyDescent="0.2">
      <c r="BC47416" s="6"/>
    </row>
    <row r="47417" spans="55:55" hidden="1" x14ac:dyDescent="0.2">
      <c r="BC47417" s="6"/>
    </row>
    <row r="47418" spans="55:55" hidden="1" x14ac:dyDescent="0.2">
      <c r="BC47418" s="6"/>
    </row>
    <row r="47419" spans="55:55" hidden="1" x14ac:dyDescent="0.2">
      <c r="BC47419" s="6"/>
    </row>
    <row r="47420" spans="55:55" hidden="1" x14ac:dyDescent="0.2">
      <c r="BC47420" s="6"/>
    </row>
    <row r="47421" spans="55:55" hidden="1" x14ac:dyDescent="0.2">
      <c r="BC47421" s="6"/>
    </row>
    <row r="47422" spans="55:55" hidden="1" x14ac:dyDescent="0.2">
      <c r="BC47422" s="6"/>
    </row>
    <row r="47423" spans="55:55" hidden="1" x14ac:dyDescent="0.2">
      <c r="BC47423" s="6"/>
    </row>
    <row r="47424" spans="55:55" hidden="1" x14ac:dyDescent="0.2">
      <c r="BC47424" s="6"/>
    </row>
    <row r="47425" spans="55:55" hidden="1" x14ac:dyDescent="0.2">
      <c r="BC47425" s="6"/>
    </row>
    <row r="47426" spans="55:55" hidden="1" x14ac:dyDescent="0.2">
      <c r="BC47426" s="6"/>
    </row>
    <row r="47427" spans="55:55" hidden="1" x14ac:dyDescent="0.2">
      <c r="BC47427" s="6"/>
    </row>
    <row r="47428" spans="55:55" hidden="1" x14ac:dyDescent="0.2">
      <c r="BC47428" s="6"/>
    </row>
    <row r="47429" spans="55:55" hidden="1" x14ac:dyDescent="0.2">
      <c r="BC47429" s="6"/>
    </row>
    <row r="47430" spans="55:55" hidden="1" x14ac:dyDescent="0.2">
      <c r="BC47430" s="6"/>
    </row>
    <row r="47431" spans="55:55" hidden="1" x14ac:dyDescent="0.2">
      <c r="BC47431" s="6"/>
    </row>
    <row r="47432" spans="55:55" hidden="1" x14ac:dyDescent="0.2">
      <c r="BC47432" s="6"/>
    </row>
    <row r="47433" spans="55:55" hidden="1" x14ac:dyDescent="0.2">
      <c r="BC47433" s="6"/>
    </row>
    <row r="47434" spans="55:55" hidden="1" x14ac:dyDescent="0.2">
      <c r="BC47434" s="6"/>
    </row>
    <row r="47435" spans="55:55" hidden="1" x14ac:dyDescent="0.2">
      <c r="BC47435" s="6"/>
    </row>
    <row r="47436" spans="55:55" hidden="1" x14ac:dyDescent="0.2">
      <c r="BC47436" s="6"/>
    </row>
    <row r="47437" spans="55:55" hidden="1" x14ac:dyDescent="0.2">
      <c r="BC47437" s="6"/>
    </row>
    <row r="47438" spans="55:55" hidden="1" x14ac:dyDescent="0.2">
      <c r="BC47438" s="6"/>
    </row>
    <row r="47439" spans="55:55" hidden="1" x14ac:dyDescent="0.2">
      <c r="BC47439" s="6"/>
    </row>
    <row r="47440" spans="55:55" hidden="1" x14ac:dyDescent="0.2">
      <c r="BC47440" s="6"/>
    </row>
    <row r="47441" spans="55:55" hidden="1" x14ac:dyDescent="0.2">
      <c r="BC47441" s="6"/>
    </row>
    <row r="47442" spans="55:55" hidden="1" x14ac:dyDescent="0.2">
      <c r="BC47442" s="6"/>
    </row>
    <row r="47443" spans="55:55" hidden="1" x14ac:dyDescent="0.2">
      <c r="BC47443" s="6"/>
    </row>
    <row r="47444" spans="55:55" hidden="1" x14ac:dyDescent="0.2">
      <c r="BC47444" s="6"/>
    </row>
    <row r="47445" spans="55:55" hidden="1" x14ac:dyDescent="0.2">
      <c r="BC47445" s="6"/>
    </row>
    <row r="47446" spans="55:55" hidden="1" x14ac:dyDescent="0.2">
      <c r="BC47446" s="6"/>
    </row>
    <row r="47447" spans="55:55" hidden="1" x14ac:dyDescent="0.2">
      <c r="BC47447" s="6"/>
    </row>
    <row r="47448" spans="55:55" hidden="1" x14ac:dyDescent="0.2">
      <c r="BC47448" s="6"/>
    </row>
    <row r="47449" spans="55:55" hidden="1" x14ac:dyDescent="0.2">
      <c r="BC47449" s="6"/>
    </row>
    <row r="47450" spans="55:55" hidden="1" x14ac:dyDescent="0.2">
      <c r="BC47450" s="6"/>
    </row>
    <row r="47451" spans="55:55" hidden="1" x14ac:dyDescent="0.2">
      <c r="BC47451" s="6"/>
    </row>
    <row r="47452" spans="55:55" hidden="1" x14ac:dyDescent="0.2">
      <c r="BC47452" s="6"/>
    </row>
    <row r="47453" spans="55:55" hidden="1" x14ac:dyDescent="0.2">
      <c r="BC47453" s="6"/>
    </row>
    <row r="47454" spans="55:55" hidden="1" x14ac:dyDescent="0.2">
      <c r="BC47454" s="6"/>
    </row>
    <row r="47455" spans="55:55" hidden="1" x14ac:dyDescent="0.2">
      <c r="BC47455" s="6"/>
    </row>
    <row r="47456" spans="55:55" hidden="1" x14ac:dyDescent="0.2">
      <c r="BC47456" s="6"/>
    </row>
    <row r="47457" spans="55:55" hidden="1" x14ac:dyDescent="0.2">
      <c r="BC47457" s="6"/>
    </row>
    <row r="47458" spans="55:55" hidden="1" x14ac:dyDescent="0.2">
      <c r="BC47458" s="6"/>
    </row>
    <row r="47459" spans="55:55" hidden="1" x14ac:dyDescent="0.2">
      <c r="BC47459" s="6"/>
    </row>
    <row r="47460" spans="55:55" hidden="1" x14ac:dyDescent="0.2">
      <c r="BC47460" s="6"/>
    </row>
    <row r="47461" spans="55:55" hidden="1" x14ac:dyDescent="0.2">
      <c r="BC47461" s="6"/>
    </row>
    <row r="47462" spans="55:55" hidden="1" x14ac:dyDescent="0.2">
      <c r="BC47462" s="6"/>
    </row>
    <row r="47463" spans="55:55" hidden="1" x14ac:dyDescent="0.2">
      <c r="BC47463" s="6"/>
    </row>
    <row r="47464" spans="55:55" hidden="1" x14ac:dyDescent="0.2">
      <c r="BC47464" s="6"/>
    </row>
    <row r="47465" spans="55:55" hidden="1" x14ac:dyDescent="0.2">
      <c r="BC47465" s="6"/>
    </row>
    <row r="47466" spans="55:55" hidden="1" x14ac:dyDescent="0.2">
      <c r="BC47466" s="6"/>
    </row>
    <row r="47467" spans="55:55" hidden="1" x14ac:dyDescent="0.2">
      <c r="BC47467" s="6"/>
    </row>
    <row r="47468" spans="55:55" hidden="1" x14ac:dyDescent="0.2">
      <c r="BC47468" s="6"/>
    </row>
    <row r="47469" spans="55:55" hidden="1" x14ac:dyDescent="0.2">
      <c r="BC47469" s="6"/>
    </row>
    <row r="47470" spans="55:55" hidden="1" x14ac:dyDescent="0.2">
      <c r="BC47470" s="6"/>
    </row>
    <row r="47471" spans="55:55" hidden="1" x14ac:dyDescent="0.2">
      <c r="BC47471" s="6"/>
    </row>
    <row r="47472" spans="55:55" hidden="1" x14ac:dyDescent="0.2">
      <c r="BC47472" s="6"/>
    </row>
    <row r="47473" spans="55:55" hidden="1" x14ac:dyDescent="0.2">
      <c r="BC47473" s="6"/>
    </row>
    <row r="47474" spans="55:55" hidden="1" x14ac:dyDescent="0.2">
      <c r="BC47474" s="6"/>
    </row>
    <row r="47475" spans="55:55" hidden="1" x14ac:dyDescent="0.2">
      <c r="BC47475" s="6"/>
    </row>
    <row r="47476" spans="55:55" hidden="1" x14ac:dyDescent="0.2">
      <c r="BC47476" s="6"/>
    </row>
    <row r="47477" spans="55:55" hidden="1" x14ac:dyDescent="0.2">
      <c r="BC47477" s="6"/>
    </row>
    <row r="47478" spans="55:55" hidden="1" x14ac:dyDescent="0.2">
      <c r="BC47478" s="6"/>
    </row>
    <row r="47479" spans="55:55" hidden="1" x14ac:dyDescent="0.2">
      <c r="BC47479" s="6"/>
    </row>
    <row r="47480" spans="55:55" hidden="1" x14ac:dyDescent="0.2">
      <c r="BC47480" s="6"/>
    </row>
    <row r="47481" spans="55:55" hidden="1" x14ac:dyDescent="0.2">
      <c r="BC47481" s="6"/>
    </row>
    <row r="47482" spans="55:55" hidden="1" x14ac:dyDescent="0.2">
      <c r="BC47482" s="6"/>
    </row>
    <row r="47483" spans="55:55" hidden="1" x14ac:dyDescent="0.2">
      <c r="BC47483" s="6"/>
    </row>
    <row r="47484" spans="55:55" hidden="1" x14ac:dyDescent="0.2">
      <c r="BC47484" s="6"/>
    </row>
    <row r="47485" spans="55:55" hidden="1" x14ac:dyDescent="0.2">
      <c r="BC47485" s="6"/>
    </row>
    <row r="47486" spans="55:55" hidden="1" x14ac:dyDescent="0.2">
      <c r="BC47486" s="6"/>
    </row>
    <row r="47487" spans="55:55" hidden="1" x14ac:dyDescent="0.2">
      <c r="BC47487" s="6"/>
    </row>
    <row r="47488" spans="55:55" hidden="1" x14ac:dyDescent="0.2">
      <c r="BC47488" s="6"/>
    </row>
    <row r="47489" spans="55:55" hidden="1" x14ac:dyDescent="0.2">
      <c r="BC47489" s="6"/>
    </row>
    <row r="47490" spans="55:55" hidden="1" x14ac:dyDescent="0.2">
      <c r="BC47490" s="6"/>
    </row>
    <row r="47491" spans="55:55" hidden="1" x14ac:dyDescent="0.2">
      <c r="BC47491" s="6"/>
    </row>
    <row r="47492" spans="55:55" hidden="1" x14ac:dyDescent="0.2">
      <c r="BC47492" s="6"/>
    </row>
    <row r="47493" spans="55:55" hidden="1" x14ac:dyDescent="0.2">
      <c r="BC47493" s="6"/>
    </row>
    <row r="47494" spans="55:55" hidden="1" x14ac:dyDescent="0.2">
      <c r="BC47494" s="6"/>
    </row>
    <row r="47495" spans="55:55" hidden="1" x14ac:dyDescent="0.2">
      <c r="BC47495" s="6"/>
    </row>
    <row r="47496" spans="55:55" hidden="1" x14ac:dyDescent="0.2">
      <c r="BC47496" s="6"/>
    </row>
    <row r="47497" spans="55:55" hidden="1" x14ac:dyDescent="0.2">
      <c r="BC47497" s="6"/>
    </row>
    <row r="47498" spans="55:55" hidden="1" x14ac:dyDescent="0.2">
      <c r="BC47498" s="6"/>
    </row>
    <row r="47499" spans="55:55" hidden="1" x14ac:dyDescent="0.2">
      <c r="BC47499" s="6"/>
    </row>
    <row r="47500" spans="55:55" hidden="1" x14ac:dyDescent="0.2">
      <c r="BC47500" s="6"/>
    </row>
    <row r="47501" spans="55:55" hidden="1" x14ac:dyDescent="0.2">
      <c r="BC47501" s="6"/>
    </row>
    <row r="47502" spans="55:55" hidden="1" x14ac:dyDescent="0.2">
      <c r="BC47502" s="6"/>
    </row>
    <row r="47503" spans="55:55" hidden="1" x14ac:dyDescent="0.2">
      <c r="BC47503" s="6"/>
    </row>
    <row r="47504" spans="55:55" hidden="1" x14ac:dyDescent="0.2">
      <c r="BC47504" s="6"/>
    </row>
    <row r="47505" spans="55:55" hidden="1" x14ac:dyDescent="0.2">
      <c r="BC47505" s="6"/>
    </row>
    <row r="47506" spans="55:55" hidden="1" x14ac:dyDescent="0.2">
      <c r="BC47506" s="6"/>
    </row>
    <row r="47507" spans="55:55" hidden="1" x14ac:dyDescent="0.2">
      <c r="BC47507" s="6"/>
    </row>
    <row r="47508" spans="55:55" hidden="1" x14ac:dyDescent="0.2">
      <c r="BC47508" s="6"/>
    </row>
    <row r="47509" spans="55:55" hidden="1" x14ac:dyDescent="0.2">
      <c r="BC47509" s="6"/>
    </row>
    <row r="47510" spans="55:55" hidden="1" x14ac:dyDescent="0.2">
      <c r="BC47510" s="6"/>
    </row>
    <row r="47511" spans="55:55" hidden="1" x14ac:dyDescent="0.2">
      <c r="BC47511" s="6"/>
    </row>
    <row r="47512" spans="55:55" hidden="1" x14ac:dyDescent="0.2">
      <c r="BC47512" s="6"/>
    </row>
    <row r="47513" spans="55:55" hidden="1" x14ac:dyDescent="0.2">
      <c r="BC47513" s="6"/>
    </row>
    <row r="47514" spans="55:55" hidden="1" x14ac:dyDescent="0.2">
      <c r="BC47514" s="6"/>
    </row>
    <row r="47515" spans="55:55" hidden="1" x14ac:dyDescent="0.2">
      <c r="BC47515" s="6"/>
    </row>
    <row r="47516" spans="55:55" hidden="1" x14ac:dyDescent="0.2">
      <c r="BC47516" s="6"/>
    </row>
    <row r="47517" spans="55:55" hidden="1" x14ac:dyDescent="0.2">
      <c r="BC47517" s="6"/>
    </row>
    <row r="47518" spans="55:55" hidden="1" x14ac:dyDescent="0.2">
      <c r="BC47518" s="6"/>
    </row>
    <row r="47519" spans="55:55" hidden="1" x14ac:dyDescent="0.2">
      <c r="BC47519" s="6"/>
    </row>
    <row r="47520" spans="55:55" hidden="1" x14ac:dyDescent="0.2">
      <c r="BC47520" s="6"/>
    </row>
    <row r="47521" spans="55:55" hidden="1" x14ac:dyDescent="0.2">
      <c r="BC47521" s="6"/>
    </row>
    <row r="47522" spans="55:55" hidden="1" x14ac:dyDescent="0.2">
      <c r="BC47522" s="6"/>
    </row>
    <row r="47523" spans="55:55" hidden="1" x14ac:dyDescent="0.2">
      <c r="BC47523" s="6"/>
    </row>
    <row r="47524" spans="55:55" hidden="1" x14ac:dyDescent="0.2">
      <c r="BC47524" s="6"/>
    </row>
    <row r="47525" spans="55:55" hidden="1" x14ac:dyDescent="0.2">
      <c r="BC47525" s="6"/>
    </row>
    <row r="47526" spans="55:55" hidden="1" x14ac:dyDescent="0.2">
      <c r="BC47526" s="6"/>
    </row>
    <row r="47527" spans="55:55" hidden="1" x14ac:dyDescent="0.2">
      <c r="BC47527" s="6"/>
    </row>
    <row r="47528" spans="55:55" hidden="1" x14ac:dyDescent="0.2">
      <c r="BC47528" s="6"/>
    </row>
    <row r="47529" spans="55:55" hidden="1" x14ac:dyDescent="0.2">
      <c r="BC47529" s="6"/>
    </row>
    <row r="47530" spans="55:55" hidden="1" x14ac:dyDescent="0.2">
      <c r="BC47530" s="6"/>
    </row>
    <row r="47531" spans="55:55" hidden="1" x14ac:dyDescent="0.2">
      <c r="BC47531" s="6"/>
    </row>
    <row r="47532" spans="55:55" hidden="1" x14ac:dyDescent="0.2">
      <c r="BC47532" s="6"/>
    </row>
    <row r="47533" spans="55:55" hidden="1" x14ac:dyDescent="0.2">
      <c r="BC47533" s="6"/>
    </row>
    <row r="47534" spans="55:55" hidden="1" x14ac:dyDescent="0.2">
      <c r="BC47534" s="6"/>
    </row>
    <row r="47535" spans="55:55" hidden="1" x14ac:dyDescent="0.2">
      <c r="BC47535" s="6"/>
    </row>
    <row r="47536" spans="55:55" hidden="1" x14ac:dyDescent="0.2">
      <c r="BC47536" s="6"/>
    </row>
    <row r="47537" spans="55:55" hidden="1" x14ac:dyDescent="0.2">
      <c r="BC47537" s="6"/>
    </row>
    <row r="47538" spans="55:55" hidden="1" x14ac:dyDescent="0.2">
      <c r="BC47538" s="6"/>
    </row>
    <row r="47539" spans="55:55" hidden="1" x14ac:dyDescent="0.2">
      <c r="BC47539" s="6"/>
    </row>
    <row r="47540" spans="55:55" hidden="1" x14ac:dyDescent="0.2">
      <c r="BC47540" s="6"/>
    </row>
    <row r="47541" spans="55:55" hidden="1" x14ac:dyDescent="0.2">
      <c r="BC47541" s="6"/>
    </row>
    <row r="47542" spans="55:55" hidden="1" x14ac:dyDescent="0.2">
      <c r="BC47542" s="6"/>
    </row>
    <row r="47543" spans="55:55" hidden="1" x14ac:dyDescent="0.2">
      <c r="BC47543" s="6"/>
    </row>
    <row r="47544" spans="55:55" hidden="1" x14ac:dyDescent="0.2">
      <c r="BC47544" s="6"/>
    </row>
    <row r="47545" spans="55:55" hidden="1" x14ac:dyDescent="0.2">
      <c r="BC47545" s="6"/>
    </row>
    <row r="47546" spans="55:55" hidden="1" x14ac:dyDescent="0.2">
      <c r="BC47546" s="6"/>
    </row>
    <row r="47547" spans="55:55" hidden="1" x14ac:dyDescent="0.2">
      <c r="BC47547" s="6"/>
    </row>
    <row r="47548" spans="55:55" hidden="1" x14ac:dyDescent="0.2">
      <c r="BC47548" s="6"/>
    </row>
    <row r="47549" spans="55:55" hidden="1" x14ac:dyDescent="0.2">
      <c r="BC47549" s="6"/>
    </row>
    <row r="47550" spans="55:55" hidden="1" x14ac:dyDescent="0.2">
      <c r="BC47550" s="6"/>
    </row>
    <row r="47551" spans="55:55" hidden="1" x14ac:dyDescent="0.2">
      <c r="BC47551" s="6"/>
    </row>
    <row r="47552" spans="55:55" hidden="1" x14ac:dyDescent="0.2">
      <c r="BC47552" s="6"/>
    </row>
    <row r="47553" spans="55:55" hidden="1" x14ac:dyDescent="0.2">
      <c r="BC47553" s="6"/>
    </row>
    <row r="47554" spans="55:55" hidden="1" x14ac:dyDescent="0.2">
      <c r="BC47554" s="6"/>
    </row>
    <row r="47555" spans="55:55" hidden="1" x14ac:dyDescent="0.2">
      <c r="BC47555" s="6"/>
    </row>
    <row r="47556" spans="55:55" hidden="1" x14ac:dyDescent="0.2">
      <c r="BC47556" s="6"/>
    </row>
    <row r="47557" spans="55:55" hidden="1" x14ac:dyDescent="0.2">
      <c r="BC47557" s="6"/>
    </row>
    <row r="47558" spans="55:55" hidden="1" x14ac:dyDescent="0.2">
      <c r="BC47558" s="6"/>
    </row>
    <row r="47559" spans="55:55" hidden="1" x14ac:dyDescent="0.2">
      <c r="BC47559" s="6"/>
    </row>
    <row r="47560" spans="55:55" hidden="1" x14ac:dyDescent="0.2">
      <c r="BC47560" s="6"/>
    </row>
    <row r="47561" spans="55:55" hidden="1" x14ac:dyDescent="0.2">
      <c r="BC47561" s="6"/>
    </row>
    <row r="47562" spans="55:55" hidden="1" x14ac:dyDescent="0.2">
      <c r="BC47562" s="6"/>
    </row>
    <row r="47563" spans="55:55" hidden="1" x14ac:dyDescent="0.2">
      <c r="BC47563" s="6"/>
    </row>
    <row r="47564" spans="55:55" hidden="1" x14ac:dyDescent="0.2">
      <c r="BC47564" s="6"/>
    </row>
    <row r="47565" spans="55:55" hidden="1" x14ac:dyDescent="0.2">
      <c r="BC47565" s="6"/>
    </row>
    <row r="47566" spans="55:55" hidden="1" x14ac:dyDescent="0.2">
      <c r="BC47566" s="6"/>
    </row>
    <row r="47567" spans="55:55" hidden="1" x14ac:dyDescent="0.2">
      <c r="BC47567" s="6"/>
    </row>
    <row r="47568" spans="55:55" hidden="1" x14ac:dyDescent="0.2">
      <c r="BC47568" s="6"/>
    </row>
    <row r="47569" spans="55:55" hidden="1" x14ac:dyDescent="0.2">
      <c r="BC47569" s="6"/>
    </row>
    <row r="47570" spans="55:55" hidden="1" x14ac:dyDescent="0.2">
      <c r="BC47570" s="6"/>
    </row>
    <row r="47571" spans="55:55" hidden="1" x14ac:dyDescent="0.2">
      <c r="BC47571" s="6"/>
    </row>
    <row r="47572" spans="55:55" hidden="1" x14ac:dyDescent="0.2">
      <c r="BC47572" s="6"/>
    </row>
    <row r="47573" spans="55:55" hidden="1" x14ac:dyDescent="0.2">
      <c r="BC47573" s="6"/>
    </row>
    <row r="47574" spans="55:55" hidden="1" x14ac:dyDescent="0.2">
      <c r="BC47574" s="6"/>
    </row>
    <row r="47575" spans="55:55" hidden="1" x14ac:dyDescent="0.2">
      <c r="BC47575" s="6"/>
    </row>
    <row r="47576" spans="55:55" hidden="1" x14ac:dyDescent="0.2">
      <c r="BC47576" s="6"/>
    </row>
    <row r="47577" spans="55:55" hidden="1" x14ac:dyDescent="0.2">
      <c r="BC47577" s="6"/>
    </row>
    <row r="47578" spans="55:55" hidden="1" x14ac:dyDescent="0.2">
      <c r="BC47578" s="6"/>
    </row>
    <row r="47579" spans="55:55" hidden="1" x14ac:dyDescent="0.2">
      <c r="BC47579" s="6"/>
    </row>
    <row r="47580" spans="55:55" hidden="1" x14ac:dyDescent="0.2">
      <c r="BC47580" s="6"/>
    </row>
    <row r="47581" spans="55:55" hidden="1" x14ac:dyDescent="0.2">
      <c r="BC47581" s="6"/>
    </row>
    <row r="47582" spans="55:55" hidden="1" x14ac:dyDescent="0.2">
      <c r="BC47582" s="6"/>
    </row>
    <row r="47583" spans="55:55" hidden="1" x14ac:dyDescent="0.2">
      <c r="BC47583" s="6"/>
    </row>
    <row r="47584" spans="55:55" hidden="1" x14ac:dyDescent="0.2">
      <c r="BC47584" s="6"/>
    </row>
    <row r="47585" spans="55:55" hidden="1" x14ac:dyDescent="0.2">
      <c r="BC47585" s="6"/>
    </row>
    <row r="47586" spans="55:55" hidden="1" x14ac:dyDescent="0.2">
      <c r="BC47586" s="6"/>
    </row>
    <row r="47587" spans="55:55" hidden="1" x14ac:dyDescent="0.2">
      <c r="BC47587" s="6"/>
    </row>
    <row r="47588" spans="55:55" hidden="1" x14ac:dyDescent="0.2">
      <c r="BC47588" s="6"/>
    </row>
    <row r="47589" spans="55:55" hidden="1" x14ac:dyDescent="0.2">
      <c r="BC47589" s="6"/>
    </row>
    <row r="47590" spans="55:55" hidden="1" x14ac:dyDescent="0.2">
      <c r="BC47590" s="6"/>
    </row>
    <row r="47591" spans="55:55" hidden="1" x14ac:dyDescent="0.2">
      <c r="BC47591" s="6"/>
    </row>
    <row r="47592" spans="55:55" hidden="1" x14ac:dyDescent="0.2">
      <c r="BC47592" s="6"/>
    </row>
    <row r="47593" spans="55:55" hidden="1" x14ac:dyDescent="0.2">
      <c r="BC47593" s="6"/>
    </row>
    <row r="47594" spans="55:55" hidden="1" x14ac:dyDescent="0.2">
      <c r="BC47594" s="6"/>
    </row>
    <row r="47595" spans="55:55" hidden="1" x14ac:dyDescent="0.2">
      <c r="BC47595" s="6"/>
    </row>
    <row r="47596" spans="55:55" hidden="1" x14ac:dyDescent="0.2">
      <c r="BC47596" s="6"/>
    </row>
    <row r="47597" spans="55:55" hidden="1" x14ac:dyDescent="0.2">
      <c r="BC47597" s="6"/>
    </row>
    <row r="47598" spans="55:55" hidden="1" x14ac:dyDescent="0.2">
      <c r="BC47598" s="6"/>
    </row>
    <row r="47599" spans="55:55" hidden="1" x14ac:dyDescent="0.2">
      <c r="BC47599" s="6"/>
    </row>
    <row r="47600" spans="55:55" hidden="1" x14ac:dyDescent="0.2">
      <c r="BC47600" s="6"/>
    </row>
    <row r="47601" spans="55:55" hidden="1" x14ac:dyDescent="0.2">
      <c r="BC47601" s="6"/>
    </row>
    <row r="47602" spans="55:55" hidden="1" x14ac:dyDescent="0.2">
      <c r="BC47602" s="6"/>
    </row>
    <row r="47603" spans="55:55" hidden="1" x14ac:dyDescent="0.2">
      <c r="BC47603" s="6"/>
    </row>
    <row r="47604" spans="55:55" hidden="1" x14ac:dyDescent="0.2">
      <c r="BC47604" s="6"/>
    </row>
    <row r="47605" spans="55:55" hidden="1" x14ac:dyDescent="0.2">
      <c r="BC47605" s="6"/>
    </row>
    <row r="47606" spans="55:55" hidden="1" x14ac:dyDescent="0.2">
      <c r="BC47606" s="6"/>
    </row>
    <row r="47607" spans="55:55" hidden="1" x14ac:dyDescent="0.2">
      <c r="BC47607" s="6"/>
    </row>
    <row r="47608" spans="55:55" hidden="1" x14ac:dyDescent="0.2">
      <c r="BC47608" s="6"/>
    </row>
    <row r="47609" spans="55:55" hidden="1" x14ac:dyDescent="0.2">
      <c r="BC47609" s="6"/>
    </row>
    <row r="47610" spans="55:55" hidden="1" x14ac:dyDescent="0.2">
      <c r="BC47610" s="6"/>
    </row>
    <row r="47611" spans="55:55" hidden="1" x14ac:dyDescent="0.2">
      <c r="BC47611" s="6"/>
    </row>
    <row r="47612" spans="55:55" hidden="1" x14ac:dyDescent="0.2">
      <c r="BC47612" s="6"/>
    </row>
    <row r="47613" spans="55:55" hidden="1" x14ac:dyDescent="0.2">
      <c r="BC47613" s="6"/>
    </row>
    <row r="47614" spans="55:55" hidden="1" x14ac:dyDescent="0.2">
      <c r="BC47614" s="6"/>
    </row>
    <row r="47615" spans="55:55" hidden="1" x14ac:dyDescent="0.2">
      <c r="BC47615" s="6"/>
    </row>
    <row r="47616" spans="55:55" hidden="1" x14ac:dyDescent="0.2">
      <c r="BC47616" s="6"/>
    </row>
    <row r="47617" spans="55:55" hidden="1" x14ac:dyDescent="0.2">
      <c r="BC47617" s="6"/>
    </row>
    <row r="47618" spans="55:55" hidden="1" x14ac:dyDescent="0.2">
      <c r="BC47618" s="6"/>
    </row>
    <row r="47619" spans="55:55" hidden="1" x14ac:dyDescent="0.2">
      <c r="BC47619" s="6"/>
    </row>
    <row r="47620" spans="55:55" hidden="1" x14ac:dyDescent="0.2">
      <c r="BC47620" s="6"/>
    </row>
    <row r="47621" spans="55:55" hidden="1" x14ac:dyDescent="0.2">
      <c r="BC47621" s="6"/>
    </row>
    <row r="47622" spans="55:55" hidden="1" x14ac:dyDescent="0.2">
      <c r="BC47622" s="6"/>
    </row>
    <row r="47623" spans="55:55" hidden="1" x14ac:dyDescent="0.2">
      <c r="BC47623" s="6"/>
    </row>
    <row r="47624" spans="55:55" hidden="1" x14ac:dyDescent="0.2">
      <c r="BC47624" s="6"/>
    </row>
    <row r="47625" spans="55:55" hidden="1" x14ac:dyDescent="0.2">
      <c r="BC47625" s="6"/>
    </row>
    <row r="47626" spans="55:55" hidden="1" x14ac:dyDescent="0.2">
      <c r="BC47626" s="6"/>
    </row>
    <row r="47627" spans="55:55" hidden="1" x14ac:dyDescent="0.2">
      <c r="BC47627" s="6"/>
    </row>
    <row r="47628" spans="55:55" hidden="1" x14ac:dyDescent="0.2">
      <c r="BC47628" s="6"/>
    </row>
    <row r="47629" spans="55:55" hidden="1" x14ac:dyDescent="0.2">
      <c r="BC47629" s="6"/>
    </row>
    <row r="47630" spans="55:55" hidden="1" x14ac:dyDescent="0.2">
      <c r="BC47630" s="6"/>
    </row>
    <row r="47631" spans="55:55" hidden="1" x14ac:dyDescent="0.2">
      <c r="BC47631" s="6"/>
    </row>
    <row r="47632" spans="55:55" hidden="1" x14ac:dyDescent="0.2">
      <c r="BC47632" s="6"/>
    </row>
    <row r="47633" spans="55:55" hidden="1" x14ac:dyDescent="0.2">
      <c r="BC47633" s="6"/>
    </row>
    <row r="47634" spans="55:55" hidden="1" x14ac:dyDescent="0.2">
      <c r="BC47634" s="6"/>
    </row>
    <row r="47635" spans="55:55" hidden="1" x14ac:dyDescent="0.2">
      <c r="BC47635" s="6"/>
    </row>
    <row r="47636" spans="55:55" hidden="1" x14ac:dyDescent="0.2">
      <c r="BC47636" s="6"/>
    </row>
    <row r="47637" spans="55:55" hidden="1" x14ac:dyDescent="0.2">
      <c r="BC47637" s="6"/>
    </row>
    <row r="47638" spans="55:55" hidden="1" x14ac:dyDescent="0.2">
      <c r="BC47638" s="6"/>
    </row>
    <row r="47639" spans="55:55" hidden="1" x14ac:dyDescent="0.2">
      <c r="BC47639" s="6"/>
    </row>
    <row r="47640" spans="55:55" hidden="1" x14ac:dyDescent="0.2">
      <c r="BC47640" s="6"/>
    </row>
    <row r="47641" spans="55:55" hidden="1" x14ac:dyDescent="0.2">
      <c r="BC47641" s="6"/>
    </row>
    <row r="47642" spans="55:55" hidden="1" x14ac:dyDescent="0.2">
      <c r="BC47642" s="6"/>
    </row>
    <row r="47643" spans="55:55" hidden="1" x14ac:dyDescent="0.2">
      <c r="BC47643" s="6"/>
    </row>
    <row r="47644" spans="55:55" hidden="1" x14ac:dyDescent="0.2">
      <c r="BC47644" s="6"/>
    </row>
    <row r="47645" spans="55:55" hidden="1" x14ac:dyDescent="0.2">
      <c r="BC47645" s="6"/>
    </row>
    <row r="47646" spans="55:55" hidden="1" x14ac:dyDescent="0.2">
      <c r="BC47646" s="6"/>
    </row>
    <row r="47647" spans="55:55" hidden="1" x14ac:dyDescent="0.2">
      <c r="BC47647" s="6"/>
    </row>
    <row r="47648" spans="55:55" hidden="1" x14ac:dyDescent="0.2">
      <c r="BC47648" s="6"/>
    </row>
    <row r="47649" spans="55:55" hidden="1" x14ac:dyDescent="0.2">
      <c r="BC47649" s="6"/>
    </row>
    <row r="47650" spans="55:55" hidden="1" x14ac:dyDescent="0.2">
      <c r="BC47650" s="6"/>
    </row>
    <row r="47651" spans="55:55" hidden="1" x14ac:dyDescent="0.2">
      <c r="BC47651" s="6"/>
    </row>
    <row r="47652" spans="55:55" hidden="1" x14ac:dyDescent="0.2">
      <c r="BC47652" s="6"/>
    </row>
    <row r="47653" spans="55:55" hidden="1" x14ac:dyDescent="0.2">
      <c r="BC47653" s="6"/>
    </row>
    <row r="47654" spans="55:55" hidden="1" x14ac:dyDescent="0.2">
      <c r="BC47654" s="6"/>
    </row>
    <row r="47655" spans="55:55" hidden="1" x14ac:dyDescent="0.2">
      <c r="BC47655" s="6"/>
    </row>
    <row r="47656" spans="55:55" hidden="1" x14ac:dyDescent="0.2">
      <c r="BC47656" s="6"/>
    </row>
    <row r="47657" spans="55:55" hidden="1" x14ac:dyDescent="0.2">
      <c r="BC47657" s="6"/>
    </row>
    <row r="47658" spans="55:55" hidden="1" x14ac:dyDescent="0.2">
      <c r="BC47658" s="6"/>
    </row>
    <row r="47659" spans="55:55" hidden="1" x14ac:dyDescent="0.2">
      <c r="BC47659" s="6"/>
    </row>
    <row r="47660" spans="55:55" hidden="1" x14ac:dyDescent="0.2">
      <c r="BC47660" s="6"/>
    </row>
    <row r="47661" spans="55:55" hidden="1" x14ac:dyDescent="0.2">
      <c r="BC47661" s="6"/>
    </row>
    <row r="47662" spans="55:55" hidden="1" x14ac:dyDescent="0.2">
      <c r="BC47662" s="6"/>
    </row>
    <row r="47663" spans="55:55" hidden="1" x14ac:dyDescent="0.2">
      <c r="BC47663" s="6"/>
    </row>
    <row r="47664" spans="55:55" hidden="1" x14ac:dyDescent="0.2">
      <c r="BC47664" s="6"/>
    </row>
    <row r="47665" spans="55:55" hidden="1" x14ac:dyDescent="0.2">
      <c r="BC47665" s="6"/>
    </row>
    <row r="47666" spans="55:55" hidden="1" x14ac:dyDescent="0.2">
      <c r="BC47666" s="6"/>
    </row>
    <row r="47667" spans="55:55" hidden="1" x14ac:dyDescent="0.2">
      <c r="BC47667" s="6"/>
    </row>
    <row r="47668" spans="55:55" hidden="1" x14ac:dyDescent="0.2">
      <c r="BC47668" s="6"/>
    </row>
    <row r="47669" spans="55:55" hidden="1" x14ac:dyDescent="0.2">
      <c r="BC47669" s="6"/>
    </row>
    <row r="47670" spans="55:55" hidden="1" x14ac:dyDescent="0.2">
      <c r="BC47670" s="6"/>
    </row>
    <row r="47671" spans="55:55" hidden="1" x14ac:dyDescent="0.2">
      <c r="BC47671" s="6"/>
    </row>
    <row r="47672" spans="55:55" hidden="1" x14ac:dyDescent="0.2">
      <c r="BC47672" s="6"/>
    </row>
    <row r="47673" spans="55:55" hidden="1" x14ac:dyDescent="0.2">
      <c r="BC47673" s="6"/>
    </row>
    <row r="47674" spans="55:55" hidden="1" x14ac:dyDescent="0.2">
      <c r="BC47674" s="6"/>
    </row>
    <row r="47675" spans="55:55" hidden="1" x14ac:dyDescent="0.2">
      <c r="BC47675" s="6"/>
    </row>
    <row r="47676" spans="55:55" hidden="1" x14ac:dyDescent="0.2">
      <c r="BC47676" s="6"/>
    </row>
    <row r="47677" spans="55:55" hidden="1" x14ac:dyDescent="0.2">
      <c r="BC47677" s="6"/>
    </row>
    <row r="47678" spans="55:55" hidden="1" x14ac:dyDescent="0.2">
      <c r="BC47678" s="6"/>
    </row>
    <row r="47679" spans="55:55" hidden="1" x14ac:dyDescent="0.2">
      <c r="BC47679" s="6"/>
    </row>
    <row r="47680" spans="55:55" hidden="1" x14ac:dyDescent="0.2">
      <c r="BC47680" s="6"/>
    </row>
    <row r="47681" spans="55:55" hidden="1" x14ac:dyDescent="0.2">
      <c r="BC47681" s="6"/>
    </row>
    <row r="47682" spans="55:55" hidden="1" x14ac:dyDescent="0.2">
      <c r="BC47682" s="6"/>
    </row>
    <row r="47683" spans="55:55" hidden="1" x14ac:dyDescent="0.2">
      <c r="BC47683" s="6"/>
    </row>
    <row r="47684" spans="55:55" hidden="1" x14ac:dyDescent="0.2">
      <c r="BC47684" s="6"/>
    </row>
    <row r="47685" spans="55:55" hidden="1" x14ac:dyDescent="0.2">
      <c r="BC47685" s="6"/>
    </row>
    <row r="47686" spans="55:55" hidden="1" x14ac:dyDescent="0.2">
      <c r="BC47686" s="6"/>
    </row>
    <row r="47687" spans="55:55" hidden="1" x14ac:dyDescent="0.2">
      <c r="BC47687" s="6"/>
    </row>
    <row r="47688" spans="55:55" hidden="1" x14ac:dyDescent="0.2">
      <c r="BC47688" s="6"/>
    </row>
    <row r="47689" spans="55:55" hidden="1" x14ac:dyDescent="0.2">
      <c r="BC47689" s="6"/>
    </row>
    <row r="47690" spans="55:55" hidden="1" x14ac:dyDescent="0.2">
      <c r="BC47690" s="6"/>
    </row>
    <row r="47691" spans="55:55" hidden="1" x14ac:dyDescent="0.2">
      <c r="BC47691" s="6"/>
    </row>
    <row r="47692" spans="55:55" hidden="1" x14ac:dyDescent="0.2">
      <c r="BC47692" s="6"/>
    </row>
    <row r="47693" spans="55:55" hidden="1" x14ac:dyDescent="0.2">
      <c r="BC47693" s="6"/>
    </row>
    <row r="47694" spans="55:55" hidden="1" x14ac:dyDescent="0.2">
      <c r="BC47694" s="6"/>
    </row>
    <row r="47695" spans="55:55" hidden="1" x14ac:dyDescent="0.2">
      <c r="BC47695" s="6"/>
    </row>
    <row r="47696" spans="55:55" hidden="1" x14ac:dyDescent="0.2">
      <c r="BC47696" s="6"/>
    </row>
    <row r="47697" spans="55:55" hidden="1" x14ac:dyDescent="0.2">
      <c r="BC47697" s="6"/>
    </row>
    <row r="47698" spans="55:55" hidden="1" x14ac:dyDescent="0.2">
      <c r="BC47698" s="6"/>
    </row>
    <row r="47699" spans="55:55" hidden="1" x14ac:dyDescent="0.2">
      <c r="BC47699" s="6"/>
    </row>
    <row r="47700" spans="55:55" hidden="1" x14ac:dyDescent="0.2">
      <c r="BC47700" s="6"/>
    </row>
    <row r="47701" spans="55:55" hidden="1" x14ac:dyDescent="0.2">
      <c r="BC47701" s="6"/>
    </row>
    <row r="47702" spans="55:55" hidden="1" x14ac:dyDescent="0.2">
      <c r="BC47702" s="6"/>
    </row>
    <row r="47703" spans="55:55" hidden="1" x14ac:dyDescent="0.2">
      <c r="BC47703" s="6"/>
    </row>
    <row r="47704" spans="55:55" hidden="1" x14ac:dyDescent="0.2">
      <c r="BC47704" s="6"/>
    </row>
    <row r="47705" spans="55:55" hidden="1" x14ac:dyDescent="0.2">
      <c r="BC47705" s="6"/>
    </row>
    <row r="47706" spans="55:55" hidden="1" x14ac:dyDescent="0.2">
      <c r="BC47706" s="6"/>
    </row>
    <row r="47707" spans="55:55" hidden="1" x14ac:dyDescent="0.2">
      <c r="BC47707" s="6"/>
    </row>
    <row r="47708" spans="55:55" hidden="1" x14ac:dyDescent="0.2">
      <c r="BC47708" s="6"/>
    </row>
    <row r="47709" spans="55:55" hidden="1" x14ac:dyDescent="0.2">
      <c r="BC47709" s="6"/>
    </row>
    <row r="47710" spans="55:55" hidden="1" x14ac:dyDescent="0.2">
      <c r="BC47710" s="6"/>
    </row>
    <row r="47711" spans="55:55" hidden="1" x14ac:dyDescent="0.2">
      <c r="BC47711" s="6"/>
    </row>
    <row r="47712" spans="55:55" hidden="1" x14ac:dyDescent="0.2">
      <c r="BC47712" s="6"/>
    </row>
    <row r="47713" spans="55:55" hidden="1" x14ac:dyDescent="0.2">
      <c r="BC47713" s="6"/>
    </row>
    <row r="47714" spans="55:55" hidden="1" x14ac:dyDescent="0.2">
      <c r="BC47714" s="6"/>
    </row>
    <row r="47715" spans="55:55" hidden="1" x14ac:dyDescent="0.2">
      <c r="BC47715" s="6"/>
    </row>
    <row r="47716" spans="55:55" hidden="1" x14ac:dyDescent="0.2">
      <c r="BC47716" s="6"/>
    </row>
    <row r="47717" spans="55:55" hidden="1" x14ac:dyDescent="0.2">
      <c r="BC47717" s="6"/>
    </row>
    <row r="47718" spans="55:55" hidden="1" x14ac:dyDescent="0.2">
      <c r="BC47718" s="6"/>
    </row>
    <row r="47719" spans="55:55" hidden="1" x14ac:dyDescent="0.2">
      <c r="BC47719" s="6"/>
    </row>
    <row r="47720" spans="55:55" hidden="1" x14ac:dyDescent="0.2">
      <c r="BC47720" s="6"/>
    </row>
    <row r="47721" spans="55:55" hidden="1" x14ac:dyDescent="0.2">
      <c r="BC47721" s="6"/>
    </row>
    <row r="47722" spans="55:55" hidden="1" x14ac:dyDescent="0.2">
      <c r="BC47722" s="6"/>
    </row>
    <row r="47723" spans="55:55" hidden="1" x14ac:dyDescent="0.2">
      <c r="BC47723" s="6"/>
    </row>
    <row r="47724" spans="55:55" hidden="1" x14ac:dyDescent="0.2">
      <c r="BC47724" s="6"/>
    </row>
    <row r="47725" spans="55:55" hidden="1" x14ac:dyDescent="0.2">
      <c r="BC47725" s="6"/>
    </row>
    <row r="47726" spans="55:55" hidden="1" x14ac:dyDescent="0.2">
      <c r="BC47726" s="6"/>
    </row>
    <row r="47727" spans="55:55" hidden="1" x14ac:dyDescent="0.2">
      <c r="BC47727" s="6"/>
    </row>
    <row r="47728" spans="55:55" hidden="1" x14ac:dyDescent="0.2">
      <c r="BC47728" s="6"/>
    </row>
    <row r="47729" spans="55:55" hidden="1" x14ac:dyDescent="0.2">
      <c r="BC47729" s="6"/>
    </row>
    <row r="47730" spans="55:55" hidden="1" x14ac:dyDescent="0.2">
      <c r="BC47730" s="6"/>
    </row>
    <row r="47731" spans="55:55" hidden="1" x14ac:dyDescent="0.2">
      <c r="BC47731" s="6"/>
    </row>
    <row r="47732" spans="55:55" hidden="1" x14ac:dyDescent="0.2">
      <c r="BC47732" s="6"/>
    </row>
    <row r="47733" spans="55:55" hidden="1" x14ac:dyDescent="0.2">
      <c r="BC47733" s="6"/>
    </row>
    <row r="47734" spans="55:55" hidden="1" x14ac:dyDescent="0.2">
      <c r="BC47734" s="6"/>
    </row>
    <row r="47735" spans="55:55" hidden="1" x14ac:dyDescent="0.2">
      <c r="BC47735" s="6"/>
    </row>
    <row r="47736" spans="55:55" hidden="1" x14ac:dyDescent="0.2">
      <c r="BC47736" s="6"/>
    </row>
    <row r="47737" spans="55:55" hidden="1" x14ac:dyDescent="0.2">
      <c r="BC47737" s="6"/>
    </row>
    <row r="47738" spans="55:55" hidden="1" x14ac:dyDescent="0.2">
      <c r="BC47738" s="6"/>
    </row>
    <row r="47739" spans="55:55" hidden="1" x14ac:dyDescent="0.2">
      <c r="BC47739" s="6"/>
    </row>
    <row r="47740" spans="55:55" hidden="1" x14ac:dyDescent="0.2">
      <c r="BC47740" s="6"/>
    </row>
    <row r="47741" spans="55:55" hidden="1" x14ac:dyDescent="0.2">
      <c r="BC47741" s="6"/>
    </row>
    <row r="47742" spans="55:55" hidden="1" x14ac:dyDescent="0.2">
      <c r="BC47742" s="6"/>
    </row>
    <row r="47743" spans="55:55" hidden="1" x14ac:dyDescent="0.2">
      <c r="BC47743" s="6"/>
    </row>
    <row r="47744" spans="55:55" hidden="1" x14ac:dyDescent="0.2">
      <c r="BC47744" s="6"/>
    </row>
    <row r="47745" spans="55:55" hidden="1" x14ac:dyDescent="0.2">
      <c r="BC47745" s="6"/>
    </row>
    <row r="47746" spans="55:55" hidden="1" x14ac:dyDescent="0.2">
      <c r="BC47746" s="6"/>
    </row>
    <row r="47747" spans="55:55" hidden="1" x14ac:dyDescent="0.2">
      <c r="BC47747" s="6"/>
    </row>
    <row r="47748" spans="55:55" hidden="1" x14ac:dyDescent="0.2">
      <c r="BC47748" s="6"/>
    </row>
    <row r="47749" spans="55:55" hidden="1" x14ac:dyDescent="0.2">
      <c r="BC47749" s="6"/>
    </row>
    <row r="47750" spans="55:55" hidden="1" x14ac:dyDescent="0.2">
      <c r="BC47750" s="6"/>
    </row>
    <row r="47751" spans="55:55" hidden="1" x14ac:dyDescent="0.2">
      <c r="BC47751" s="6"/>
    </row>
    <row r="47752" spans="55:55" hidden="1" x14ac:dyDescent="0.2">
      <c r="BC47752" s="6"/>
    </row>
    <row r="47753" spans="55:55" hidden="1" x14ac:dyDescent="0.2">
      <c r="BC47753" s="6"/>
    </row>
    <row r="47754" spans="55:55" hidden="1" x14ac:dyDescent="0.2">
      <c r="BC47754" s="6"/>
    </row>
    <row r="47755" spans="55:55" hidden="1" x14ac:dyDescent="0.2">
      <c r="BC47755" s="6"/>
    </row>
    <row r="47756" spans="55:55" hidden="1" x14ac:dyDescent="0.2">
      <c r="BC47756" s="6"/>
    </row>
    <row r="47757" spans="55:55" hidden="1" x14ac:dyDescent="0.2">
      <c r="BC47757" s="6"/>
    </row>
    <row r="47758" spans="55:55" hidden="1" x14ac:dyDescent="0.2">
      <c r="BC47758" s="6"/>
    </row>
    <row r="47759" spans="55:55" hidden="1" x14ac:dyDescent="0.2">
      <c r="BC47759" s="6"/>
    </row>
    <row r="47760" spans="55:55" hidden="1" x14ac:dyDescent="0.2">
      <c r="BC47760" s="6"/>
    </row>
    <row r="47761" spans="55:55" hidden="1" x14ac:dyDescent="0.2">
      <c r="BC47761" s="6"/>
    </row>
    <row r="47762" spans="55:55" hidden="1" x14ac:dyDescent="0.2">
      <c r="BC47762" s="6"/>
    </row>
    <row r="47763" spans="55:55" hidden="1" x14ac:dyDescent="0.2">
      <c r="BC47763" s="6"/>
    </row>
    <row r="47764" spans="55:55" hidden="1" x14ac:dyDescent="0.2">
      <c r="BC47764" s="6"/>
    </row>
    <row r="47765" spans="55:55" hidden="1" x14ac:dyDescent="0.2">
      <c r="BC47765" s="6"/>
    </row>
    <row r="47766" spans="55:55" hidden="1" x14ac:dyDescent="0.2">
      <c r="BC47766" s="6"/>
    </row>
    <row r="47767" spans="55:55" hidden="1" x14ac:dyDescent="0.2">
      <c r="BC47767" s="6"/>
    </row>
    <row r="47768" spans="55:55" hidden="1" x14ac:dyDescent="0.2">
      <c r="BC47768" s="6"/>
    </row>
    <row r="47769" spans="55:55" hidden="1" x14ac:dyDescent="0.2">
      <c r="BC47769" s="6"/>
    </row>
    <row r="47770" spans="55:55" hidden="1" x14ac:dyDescent="0.2">
      <c r="BC47770" s="6"/>
    </row>
    <row r="47771" spans="55:55" hidden="1" x14ac:dyDescent="0.2">
      <c r="BC47771" s="6"/>
    </row>
    <row r="47772" spans="55:55" hidden="1" x14ac:dyDescent="0.2">
      <c r="BC47772" s="6"/>
    </row>
    <row r="47773" spans="55:55" hidden="1" x14ac:dyDescent="0.2">
      <c r="BC47773" s="6"/>
    </row>
    <row r="47774" spans="55:55" hidden="1" x14ac:dyDescent="0.2">
      <c r="BC47774" s="6"/>
    </row>
    <row r="47775" spans="55:55" hidden="1" x14ac:dyDescent="0.2">
      <c r="BC47775" s="6"/>
    </row>
    <row r="47776" spans="55:55" hidden="1" x14ac:dyDescent="0.2">
      <c r="BC47776" s="6"/>
    </row>
    <row r="47777" spans="55:55" hidden="1" x14ac:dyDescent="0.2">
      <c r="BC47777" s="6"/>
    </row>
    <row r="47778" spans="55:55" hidden="1" x14ac:dyDescent="0.2">
      <c r="BC47778" s="6"/>
    </row>
    <row r="47779" spans="55:55" hidden="1" x14ac:dyDescent="0.2">
      <c r="BC47779" s="6"/>
    </row>
    <row r="47780" spans="55:55" hidden="1" x14ac:dyDescent="0.2">
      <c r="BC47780" s="6"/>
    </row>
    <row r="47781" spans="55:55" hidden="1" x14ac:dyDescent="0.2">
      <c r="BC47781" s="6"/>
    </row>
    <row r="47782" spans="55:55" hidden="1" x14ac:dyDescent="0.2">
      <c r="BC47782" s="6"/>
    </row>
    <row r="47783" spans="55:55" hidden="1" x14ac:dyDescent="0.2">
      <c r="BC47783" s="6"/>
    </row>
    <row r="47784" spans="55:55" hidden="1" x14ac:dyDescent="0.2">
      <c r="BC47784" s="6"/>
    </row>
    <row r="47785" spans="55:55" hidden="1" x14ac:dyDescent="0.2">
      <c r="BC47785" s="6"/>
    </row>
    <row r="47786" spans="55:55" hidden="1" x14ac:dyDescent="0.2">
      <c r="BC47786" s="6"/>
    </row>
    <row r="47787" spans="55:55" hidden="1" x14ac:dyDescent="0.2">
      <c r="BC47787" s="6"/>
    </row>
    <row r="47788" spans="55:55" hidden="1" x14ac:dyDescent="0.2">
      <c r="BC47788" s="6"/>
    </row>
    <row r="47789" spans="55:55" hidden="1" x14ac:dyDescent="0.2">
      <c r="BC47789" s="6"/>
    </row>
    <row r="47790" spans="55:55" hidden="1" x14ac:dyDescent="0.2">
      <c r="BC47790" s="6"/>
    </row>
    <row r="47791" spans="55:55" hidden="1" x14ac:dyDescent="0.2">
      <c r="BC47791" s="6"/>
    </row>
    <row r="47792" spans="55:55" hidden="1" x14ac:dyDescent="0.2">
      <c r="BC47792" s="6"/>
    </row>
    <row r="47793" spans="55:55" hidden="1" x14ac:dyDescent="0.2">
      <c r="BC47793" s="6"/>
    </row>
    <row r="47794" spans="55:55" hidden="1" x14ac:dyDescent="0.2">
      <c r="BC47794" s="6"/>
    </row>
    <row r="47795" spans="55:55" hidden="1" x14ac:dyDescent="0.2">
      <c r="BC47795" s="6"/>
    </row>
    <row r="47796" spans="55:55" hidden="1" x14ac:dyDescent="0.2">
      <c r="BC47796" s="6"/>
    </row>
    <row r="47797" spans="55:55" hidden="1" x14ac:dyDescent="0.2">
      <c r="BC47797" s="6"/>
    </row>
    <row r="47798" spans="55:55" hidden="1" x14ac:dyDescent="0.2">
      <c r="BC47798" s="6"/>
    </row>
    <row r="47799" spans="55:55" hidden="1" x14ac:dyDescent="0.2">
      <c r="BC47799" s="6"/>
    </row>
    <row r="47800" spans="55:55" hidden="1" x14ac:dyDescent="0.2">
      <c r="BC47800" s="6"/>
    </row>
    <row r="47801" spans="55:55" hidden="1" x14ac:dyDescent="0.2">
      <c r="BC47801" s="6"/>
    </row>
    <row r="47802" spans="55:55" hidden="1" x14ac:dyDescent="0.2">
      <c r="BC47802" s="6"/>
    </row>
    <row r="47803" spans="55:55" hidden="1" x14ac:dyDescent="0.2">
      <c r="BC47803" s="6"/>
    </row>
    <row r="47804" spans="55:55" hidden="1" x14ac:dyDescent="0.2">
      <c r="BC47804" s="6"/>
    </row>
    <row r="47805" spans="55:55" hidden="1" x14ac:dyDescent="0.2">
      <c r="BC47805" s="6"/>
    </row>
    <row r="47806" spans="55:55" hidden="1" x14ac:dyDescent="0.2">
      <c r="BC47806" s="6"/>
    </row>
    <row r="47807" spans="55:55" hidden="1" x14ac:dyDescent="0.2">
      <c r="BC47807" s="6"/>
    </row>
    <row r="47808" spans="55:55" hidden="1" x14ac:dyDescent="0.2">
      <c r="BC47808" s="6"/>
    </row>
    <row r="47809" spans="55:55" hidden="1" x14ac:dyDescent="0.2">
      <c r="BC47809" s="6"/>
    </row>
    <row r="47810" spans="55:55" hidden="1" x14ac:dyDescent="0.2">
      <c r="BC47810" s="6"/>
    </row>
    <row r="47811" spans="55:55" hidden="1" x14ac:dyDescent="0.2">
      <c r="BC47811" s="6"/>
    </row>
    <row r="47812" spans="55:55" hidden="1" x14ac:dyDescent="0.2">
      <c r="BC47812" s="6"/>
    </row>
    <row r="47813" spans="55:55" hidden="1" x14ac:dyDescent="0.2">
      <c r="BC47813" s="6"/>
    </row>
    <row r="47814" spans="55:55" hidden="1" x14ac:dyDescent="0.2">
      <c r="BC47814" s="6"/>
    </row>
    <row r="47815" spans="55:55" hidden="1" x14ac:dyDescent="0.2">
      <c r="BC47815" s="6"/>
    </row>
    <row r="47816" spans="55:55" hidden="1" x14ac:dyDescent="0.2">
      <c r="BC47816" s="6"/>
    </row>
    <row r="47817" spans="55:55" hidden="1" x14ac:dyDescent="0.2">
      <c r="BC47817" s="6"/>
    </row>
    <row r="47818" spans="55:55" hidden="1" x14ac:dyDescent="0.2">
      <c r="BC47818" s="6"/>
    </row>
    <row r="47819" spans="55:55" hidden="1" x14ac:dyDescent="0.2">
      <c r="BC47819" s="6"/>
    </row>
    <row r="47820" spans="55:55" hidden="1" x14ac:dyDescent="0.2">
      <c r="BC47820" s="6"/>
    </row>
    <row r="47821" spans="55:55" hidden="1" x14ac:dyDescent="0.2">
      <c r="BC47821" s="6"/>
    </row>
    <row r="47822" spans="55:55" hidden="1" x14ac:dyDescent="0.2">
      <c r="BC47822" s="6"/>
    </row>
    <row r="47823" spans="55:55" hidden="1" x14ac:dyDescent="0.2">
      <c r="BC47823" s="6"/>
    </row>
    <row r="47824" spans="55:55" hidden="1" x14ac:dyDescent="0.2">
      <c r="BC47824" s="6"/>
    </row>
    <row r="47825" spans="55:55" hidden="1" x14ac:dyDescent="0.2">
      <c r="BC47825" s="6"/>
    </row>
    <row r="47826" spans="55:55" hidden="1" x14ac:dyDescent="0.2">
      <c r="BC47826" s="6"/>
    </row>
    <row r="47827" spans="55:55" hidden="1" x14ac:dyDescent="0.2">
      <c r="BC47827" s="6"/>
    </row>
    <row r="47828" spans="55:55" hidden="1" x14ac:dyDescent="0.2">
      <c r="BC47828" s="6"/>
    </row>
    <row r="47829" spans="55:55" hidden="1" x14ac:dyDescent="0.2">
      <c r="BC47829" s="6"/>
    </row>
    <row r="47830" spans="55:55" hidden="1" x14ac:dyDescent="0.2">
      <c r="BC47830" s="6"/>
    </row>
    <row r="47831" spans="55:55" hidden="1" x14ac:dyDescent="0.2">
      <c r="BC47831" s="6"/>
    </row>
    <row r="47832" spans="55:55" hidden="1" x14ac:dyDescent="0.2">
      <c r="BC47832" s="6"/>
    </row>
    <row r="47833" spans="55:55" hidden="1" x14ac:dyDescent="0.2">
      <c r="BC47833" s="6"/>
    </row>
    <row r="47834" spans="55:55" hidden="1" x14ac:dyDescent="0.2">
      <c r="BC47834" s="6"/>
    </row>
    <row r="47835" spans="55:55" hidden="1" x14ac:dyDescent="0.2">
      <c r="BC47835" s="6"/>
    </row>
    <row r="47836" spans="55:55" hidden="1" x14ac:dyDescent="0.2">
      <c r="BC47836" s="6"/>
    </row>
    <row r="47837" spans="55:55" hidden="1" x14ac:dyDescent="0.2">
      <c r="BC47837" s="6"/>
    </row>
    <row r="47838" spans="55:55" hidden="1" x14ac:dyDescent="0.2">
      <c r="BC47838" s="6"/>
    </row>
    <row r="47839" spans="55:55" hidden="1" x14ac:dyDescent="0.2">
      <c r="BC47839" s="6"/>
    </row>
    <row r="47840" spans="55:55" hidden="1" x14ac:dyDescent="0.2">
      <c r="BC47840" s="6"/>
    </row>
    <row r="47841" spans="55:55" hidden="1" x14ac:dyDescent="0.2">
      <c r="BC47841" s="6"/>
    </row>
    <row r="47842" spans="55:55" hidden="1" x14ac:dyDescent="0.2">
      <c r="BC47842" s="6"/>
    </row>
    <row r="47843" spans="55:55" hidden="1" x14ac:dyDescent="0.2">
      <c r="BC47843" s="6"/>
    </row>
    <row r="47844" spans="55:55" hidden="1" x14ac:dyDescent="0.2">
      <c r="BC47844" s="6"/>
    </row>
    <row r="47845" spans="55:55" hidden="1" x14ac:dyDescent="0.2">
      <c r="BC47845" s="6"/>
    </row>
    <row r="47846" spans="55:55" hidden="1" x14ac:dyDescent="0.2">
      <c r="BC47846" s="6"/>
    </row>
    <row r="47847" spans="55:55" hidden="1" x14ac:dyDescent="0.2">
      <c r="BC47847" s="6"/>
    </row>
    <row r="47848" spans="55:55" hidden="1" x14ac:dyDescent="0.2">
      <c r="BC47848" s="6"/>
    </row>
    <row r="47849" spans="55:55" hidden="1" x14ac:dyDescent="0.2">
      <c r="BC47849" s="6"/>
    </row>
    <row r="47850" spans="55:55" hidden="1" x14ac:dyDescent="0.2">
      <c r="BC47850" s="6"/>
    </row>
    <row r="47851" spans="55:55" hidden="1" x14ac:dyDescent="0.2">
      <c r="BC47851" s="6"/>
    </row>
    <row r="47852" spans="55:55" hidden="1" x14ac:dyDescent="0.2">
      <c r="BC47852" s="6"/>
    </row>
    <row r="47853" spans="55:55" hidden="1" x14ac:dyDescent="0.2">
      <c r="BC47853" s="6"/>
    </row>
    <row r="47854" spans="55:55" hidden="1" x14ac:dyDescent="0.2">
      <c r="BC47854" s="6"/>
    </row>
    <row r="47855" spans="55:55" hidden="1" x14ac:dyDescent="0.2">
      <c r="BC47855" s="6"/>
    </row>
    <row r="47856" spans="55:55" hidden="1" x14ac:dyDescent="0.2">
      <c r="BC47856" s="6"/>
    </row>
    <row r="47857" spans="55:55" hidden="1" x14ac:dyDescent="0.2">
      <c r="BC47857" s="6"/>
    </row>
    <row r="47858" spans="55:55" hidden="1" x14ac:dyDescent="0.2">
      <c r="BC47858" s="6"/>
    </row>
    <row r="47859" spans="55:55" hidden="1" x14ac:dyDescent="0.2">
      <c r="BC47859" s="6"/>
    </row>
    <row r="47860" spans="55:55" hidden="1" x14ac:dyDescent="0.2">
      <c r="BC47860" s="6"/>
    </row>
    <row r="47861" spans="55:55" hidden="1" x14ac:dyDescent="0.2">
      <c r="BC47861" s="6"/>
    </row>
    <row r="47862" spans="55:55" hidden="1" x14ac:dyDescent="0.2">
      <c r="BC47862" s="6"/>
    </row>
    <row r="47863" spans="55:55" hidden="1" x14ac:dyDescent="0.2">
      <c r="BC47863" s="6"/>
    </row>
    <row r="47864" spans="55:55" hidden="1" x14ac:dyDescent="0.2">
      <c r="BC47864" s="6"/>
    </row>
    <row r="47865" spans="55:55" hidden="1" x14ac:dyDescent="0.2">
      <c r="BC47865" s="6"/>
    </row>
    <row r="47866" spans="55:55" hidden="1" x14ac:dyDescent="0.2">
      <c r="BC47866" s="6"/>
    </row>
    <row r="47867" spans="55:55" hidden="1" x14ac:dyDescent="0.2">
      <c r="BC47867" s="6"/>
    </row>
    <row r="47868" spans="55:55" hidden="1" x14ac:dyDescent="0.2">
      <c r="BC47868" s="6"/>
    </row>
    <row r="47869" spans="55:55" hidden="1" x14ac:dyDescent="0.2">
      <c r="BC47869" s="6"/>
    </row>
    <row r="47870" spans="55:55" hidden="1" x14ac:dyDescent="0.2">
      <c r="BC47870" s="6"/>
    </row>
    <row r="47871" spans="55:55" hidden="1" x14ac:dyDescent="0.2">
      <c r="BC47871" s="6"/>
    </row>
    <row r="47872" spans="55:55" hidden="1" x14ac:dyDescent="0.2">
      <c r="BC47872" s="6"/>
    </row>
    <row r="47873" spans="55:55" hidden="1" x14ac:dyDescent="0.2">
      <c r="BC47873" s="6"/>
    </row>
    <row r="47874" spans="55:55" hidden="1" x14ac:dyDescent="0.2">
      <c r="BC47874" s="6"/>
    </row>
    <row r="47875" spans="55:55" hidden="1" x14ac:dyDescent="0.2">
      <c r="BC47875" s="6"/>
    </row>
    <row r="47876" spans="55:55" hidden="1" x14ac:dyDescent="0.2">
      <c r="BC47876" s="6"/>
    </row>
    <row r="47877" spans="55:55" hidden="1" x14ac:dyDescent="0.2">
      <c r="BC47877" s="6"/>
    </row>
    <row r="47878" spans="55:55" hidden="1" x14ac:dyDescent="0.2">
      <c r="BC47878" s="6"/>
    </row>
    <row r="47879" spans="55:55" hidden="1" x14ac:dyDescent="0.2">
      <c r="BC47879" s="6"/>
    </row>
    <row r="47880" spans="55:55" hidden="1" x14ac:dyDescent="0.2">
      <c r="BC47880" s="6"/>
    </row>
    <row r="47881" spans="55:55" hidden="1" x14ac:dyDescent="0.2">
      <c r="BC47881" s="6"/>
    </row>
    <row r="47882" spans="55:55" hidden="1" x14ac:dyDescent="0.2">
      <c r="BC47882" s="6"/>
    </row>
    <row r="47883" spans="55:55" hidden="1" x14ac:dyDescent="0.2">
      <c r="BC47883" s="6"/>
    </row>
    <row r="47884" spans="55:55" hidden="1" x14ac:dyDescent="0.2">
      <c r="BC47884" s="6"/>
    </row>
    <row r="47885" spans="55:55" hidden="1" x14ac:dyDescent="0.2">
      <c r="BC47885" s="6"/>
    </row>
    <row r="47886" spans="55:55" hidden="1" x14ac:dyDescent="0.2">
      <c r="BC47886" s="6"/>
    </row>
    <row r="47887" spans="55:55" hidden="1" x14ac:dyDescent="0.2">
      <c r="BC47887" s="6"/>
    </row>
    <row r="47888" spans="55:55" hidden="1" x14ac:dyDescent="0.2">
      <c r="BC47888" s="6"/>
    </row>
    <row r="47889" spans="55:55" hidden="1" x14ac:dyDescent="0.2">
      <c r="BC47889" s="6"/>
    </row>
    <row r="47890" spans="55:55" hidden="1" x14ac:dyDescent="0.2">
      <c r="BC47890" s="6"/>
    </row>
    <row r="47891" spans="55:55" hidden="1" x14ac:dyDescent="0.2">
      <c r="BC47891" s="6"/>
    </row>
    <row r="47892" spans="55:55" hidden="1" x14ac:dyDescent="0.2">
      <c r="BC47892" s="6"/>
    </row>
    <row r="47893" spans="55:55" hidden="1" x14ac:dyDescent="0.2">
      <c r="BC47893" s="6"/>
    </row>
    <row r="47894" spans="55:55" hidden="1" x14ac:dyDescent="0.2">
      <c r="BC47894" s="6"/>
    </row>
    <row r="47895" spans="55:55" hidden="1" x14ac:dyDescent="0.2">
      <c r="BC47895" s="6"/>
    </row>
    <row r="47896" spans="55:55" hidden="1" x14ac:dyDescent="0.2">
      <c r="BC47896" s="6"/>
    </row>
    <row r="47897" spans="55:55" hidden="1" x14ac:dyDescent="0.2">
      <c r="BC47897" s="6"/>
    </row>
    <row r="47898" spans="55:55" hidden="1" x14ac:dyDescent="0.2">
      <c r="BC47898" s="6"/>
    </row>
    <row r="47899" spans="55:55" hidden="1" x14ac:dyDescent="0.2">
      <c r="BC47899" s="6"/>
    </row>
    <row r="47900" spans="55:55" hidden="1" x14ac:dyDescent="0.2">
      <c r="BC47900" s="6"/>
    </row>
    <row r="47901" spans="55:55" hidden="1" x14ac:dyDescent="0.2">
      <c r="BC47901" s="6"/>
    </row>
    <row r="47902" spans="55:55" hidden="1" x14ac:dyDescent="0.2">
      <c r="BC47902" s="6"/>
    </row>
    <row r="47903" spans="55:55" hidden="1" x14ac:dyDescent="0.2">
      <c r="BC47903" s="6"/>
    </row>
    <row r="47904" spans="55:55" hidden="1" x14ac:dyDescent="0.2">
      <c r="BC47904" s="6"/>
    </row>
    <row r="47905" spans="55:55" hidden="1" x14ac:dyDescent="0.2">
      <c r="BC47905" s="6"/>
    </row>
    <row r="47906" spans="55:55" hidden="1" x14ac:dyDescent="0.2">
      <c r="BC47906" s="6"/>
    </row>
    <row r="47907" spans="55:55" hidden="1" x14ac:dyDescent="0.2">
      <c r="BC47907" s="6"/>
    </row>
    <row r="47908" spans="55:55" hidden="1" x14ac:dyDescent="0.2">
      <c r="BC47908" s="6"/>
    </row>
    <row r="47909" spans="55:55" hidden="1" x14ac:dyDescent="0.2">
      <c r="BC47909" s="6"/>
    </row>
    <row r="47910" spans="55:55" hidden="1" x14ac:dyDescent="0.2">
      <c r="BC47910" s="6"/>
    </row>
    <row r="47911" spans="55:55" hidden="1" x14ac:dyDescent="0.2">
      <c r="BC47911" s="6"/>
    </row>
    <row r="47912" spans="55:55" hidden="1" x14ac:dyDescent="0.2">
      <c r="BC47912" s="6"/>
    </row>
    <row r="47913" spans="55:55" hidden="1" x14ac:dyDescent="0.2">
      <c r="BC47913" s="6"/>
    </row>
    <row r="47914" spans="55:55" hidden="1" x14ac:dyDescent="0.2">
      <c r="BC47914" s="6"/>
    </row>
    <row r="47915" spans="55:55" hidden="1" x14ac:dyDescent="0.2">
      <c r="BC47915" s="6"/>
    </row>
    <row r="47916" spans="55:55" hidden="1" x14ac:dyDescent="0.2">
      <c r="BC47916" s="6"/>
    </row>
    <row r="47917" spans="55:55" hidden="1" x14ac:dyDescent="0.2">
      <c r="BC47917" s="6"/>
    </row>
    <row r="47918" spans="55:55" hidden="1" x14ac:dyDescent="0.2">
      <c r="BC47918" s="6"/>
    </row>
    <row r="47919" spans="55:55" hidden="1" x14ac:dyDescent="0.2">
      <c r="BC47919" s="6"/>
    </row>
    <row r="47920" spans="55:55" hidden="1" x14ac:dyDescent="0.2">
      <c r="BC47920" s="6"/>
    </row>
    <row r="47921" spans="55:55" hidden="1" x14ac:dyDescent="0.2">
      <c r="BC47921" s="6"/>
    </row>
    <row r="47922" spans="55:55" hidden="1" x14ac:dyDescent="0.2">
      <c r="BC47922" s="6"/>
    </row>
    <row r="47923" spans="55:55" hidden="1" x14ac:dyDescent="0.2">
      <c r="BC47923" s="6"/>
    </row>
    <row r="47924" spans="55:55" hidden="1" x14ac:dyDescent="0.2">
      <c r="BC47924" s="6"/>
    </row>
    <row r="47925" spans="55:55" hidden="1" x14ac:dyDescent="0.2">
      <c r="BC47925" s="6"/>
    </row>
    <row r="47926" spans="55:55" hidden="1" x14ac:dyDescent="0.2">
      <c r="BC47926" s="6"/>
    </row>
    <row r="47927" spans="55:55" hidden="1" x14ac:dyDescent="0.2">
      <c r="BC47927" s="6"/>
    </row>
    <row r="47928" spans="55:55" hidden="1" x14ac:dyDescent="0.2">
      <c r="BC47928" s="6"/>
    </row>
    <row r="47929" spans="55:55" hidden="1" x14ac:dyDescent="0.2">
      <c r="BC47929" s="6"/>
    </row>
    <row r="47930" spans="55:55" hidden="1" x14ac:dyDescent="0.2">
      <c r="BC47930" s="6"/>
    </row>
    <row r="47931" spans="55:55" hidden="1" x14ac:dyDescent="0.2">
      <c r="BC47931" s="6"/>
    </row>
    <row r="47932" spans="55:55" hidden="1" x14ac:dyDescent="0.2">
      <c r="BC47932" s="6"/>
    </row>
    <row r="47933" spans="55:55" hidden="1" x14ac:dyDescent="0.2">
      <c r="BC47933" s="6"/>
    </row>
    <row r="47934" spans="55:55" hidden="1" x14ac:dyDescent="0.2">
      <c r="BC47934" s="6"/>
    </row>
    <row r="47935" spans="55:55" hidden="1" x14ac:dyDescent="0.2">
      <c r="BC47935" s="6"/>
    </row>
    <row r="47936" spans="55:55" hidden="1" x14ac:dyDescent="0.2">
      <c r="BC47936" s="6"/>
    </row>
    <row r="47937" spans="55:55" hidden="1" x14ac:dyDescent="0.2">
      <c r="BC47937" s="6"/>
    </row>
    <row r="47938" spans="55:55" hidden="1" x14ac:dyDescent="0.2">
      <c r="BC47938" s="6"/>
    </row>
    <row r="47939" spans="55:55" hidden="1" x14ac:dyDescent="0.2">
      <c r="BC47939" s="6"/>
    </row>
    <row r="47940" spans="55:55" hidden="1" x14ac:dyDescent="0.2">
      <c r="BC47940" s="6"/>
    </row>
    <row r="47941" spans="55:55" hidden="1" x14ac:dyDescent="0.2">
      <c r="BC47941" s="6"/>
    </row>
    <row r="47942" spans="55:55" hidden="1" x14ac:dyDescent="0.2">
      <c r="BC47942" s="6"/>
    </row>
    <row r="47943" spans="55:55" hidden="1" x14ac:dyDescent="0.2">
      <c r="BC47943" s="6"/>
    </row>
    <row r="47944" spans="55:55" hidden="1" x14ac:dyDescent="0.2">
      <c r="BC47944" s="6"/>
    </row>
    <row r="47945" spans="55:55" hidden="1" x14ac:dyDescent="0.2">
      <c r="BC47945" s="6"/>
    </row>
    <row r="47946" spans="55:55" hidden="1" x14ac:dyDescent="0.2">
      <c r="BC47946" s="6"/>
    </row>
    <row r="47947" spans="55:55" hidden="1" x14ac:dyDescent="0.2">
      <c r="BC47947" s="6"/>
    </row>
    <row r="47948" spans="55:55" hidden="1" x14ac:dyDescent="0.2">
      <c r="BC47948" s="6"/>
    </row>
    <row r="47949" spans="55:55" hidden="1" x14ac:dyDescent="0.2">
      <c r="BC47949" s="6"/>
    </row>
    <row r="47950" spans="55:55" hidden="1" x14ac:dyDescent="0.2">
      <c r="BC47950" s="6"/>
    </row>
    <row r="47951" spans="55:55" hidden="1" x14ac:dyDescent="0.2">
      <c r="BC47951" s="6"/>
    </row>
    <row r="47952" spans="55:55" hidden="1" x14ac:dyDescent="0.2">
      <c r="BC47952" s="6"/>
    </row>
    <row r="47953" spans="55:55" hidden="1" x14ac:dyDescent="0.2">
      <c r="BC47953" s="6"/>
    </row>
    <row r="47954" spans="55:55" hidden="1" x14ac:dyDescent="0.2">
      <c r="BC47954" s="6"/>
    </row>
    <row r="47955" spans="55:55" hidden="1" x14ac:dyDescent="0.2">
      <c r="BC47955" s="6"/>
    </row>
    <row r="47956" spans="55:55" hidden="1" x14ac:dyDescent="0.2">
      <c r="BC47956" s="6"/>
    </row>
    <row r="47957" spans="55:55" hidden="1" x14ac:dyDescent="0.2">
      <c r="BC47957" s="6"/>
    </row>
    <row r="47958" spans="55:55" hidden="1" x14ac:dyDescent="0.2">
      <c r="BC47958" s="6"/>
    </row>
    <row r="47959" spans="55:55" hidden="1" x14ac:dyDescent="0.2">
      <c r="BC47959" s="6"/>
    </row>
    <row r="47960" spans="55:55" hidden="1" x14ac:dyDescent="0.2">
      <c r="BC47960" s="6"/>
    </row>
    <row r="47961" spans="55:55" hidden="1" x14ac:dyDescent="0.2">
      <c r="BC47961" s="6"/>
    </row>
    <row r="47962" spans="55:55" hidden="1" x14ac:dyDescent="0.2">
      <c r="BC47962" s="6"/>
    </row>
    <row r="47963" spans="55:55" hidden="1" x14ac:dyDescent="0.2">
      <c r="BC47963" s="6"/>
    </row>
    <row r="47964" spans="55:55" hidden="1" x14ac:dyDescent="0.2">
      <c r="BC47964" s="6"/>
    </row>
    <row r="47965" spans="55:55" hidden="1" x14ac:dyDescent="0.2">
      <c r="BC47965" s="6"/>
    </row>
    <row r="47966" spans="55:55" hidden="1" x14ac:dyDescent="0.2">
      <c r="BC47966" s="6"/>
    </row>
    <row r="47967" spans="55:55" hidden="1" x14ac:dyDescent="0.2">
      <c r="BC47967" s="6"/>
    </row>
    <row r="47968" spans="55:55" hidden="1" x14ac:dyDescent="0.2">
      <c r="BC47968" s="6"/>
    </row>
    <row r="47969" spans="55:55" hidden="1" x14ac:dyDescent="0.2">
      <c r="BC47969" s="6"/>
    </row>
    <row r="47970" spans="55:55" hidden="1" x14ac:dyDescent="0.2">
      <c r="BC47970" s="6"/>
    </row>
    <row r="47971" spans="55:55" hidden="1" x14ac:dyDescent="0.2">
      <c r="BC47971" s="6"/>
    </row>
    <row r="47972" spans="55:55" hidden="1" x14ac:dyDescent="0.2">
      <c r="BC47972" s="6"/>
    </row>
    <row r="47973" spans="55:55" hidden="1" x14ac:dyDescent="0.2">
      <c r="BC47973" s="6"/>
    </row>
    <row r="47974" spans="55:55" hidden="1" x14ac:dyDescent="0.2">
      <c r="BC47974" s="6"/>
    </row>
    <row r="47975" spans="55:55" hidden="1" x14ac:dyDescent="0.2">
      <c r="BC47975" s="6"/>
    </row>
    <row r="47976" spans="55:55" hidden="1" x14ac:dyDescent="0.2">
      <c r="BC47976" s="6"/>
    </row>
    <row r="47977" spans="55:55" hidden="1" x14ac:dyDescent="0.2">
      <c r="BC47977" s="6"/>
    </row>
    <row r="47978" spans="55:55" hidden="1" x14ac:dyDescent="0.2">
      <c r="BC47978" s="6"/>
    </row>
    <row r="47979" spans="55:55" hidden="1" x14ac:dyDescent="0.2">
      <c r="BC47979" s="6"/>
    </row>
    <row r="47980" spans="55:55" hidden="1" x14ac:dyDescent="0.2">
      <c r="BC47980" s="6"/>
    </row>
    <row r="47981" spans="55:55" hidden="1" x14ac:dyDescent="0.2">
      <c r="BC47981" s="6"/>
    </row>
    <row r="47982" spans="55:55" hidden="1" x14ac:dyDescent="0.2">
      <c r="BC47982" s="6"/>
    </row>
    <row r="47983" spans="55:55" hidden="1" x14ac:dyDescent="0.2">
      <c r="BC47983" s="6"/>
    </row>
    <row r="47984" spans="55:55" hidden="1" x14ac:dyDescent="0.2">
      <c r="BC47984" s="6"/>
    </row>
    <row r="47985" spans="55:55" hidden="1" x14ac:dyDescent="0.2">
      <c r="BC47985" s="6"/>
    </row>
    <row r="47986" spans="55:55" hidden="1" x14ac:dyDescent="0.2">
      <c r="BC47986" s="6"/>
    </row>
    <row r="47987" spans="55:55" hidden="1" x14ac:dyDescent="0.2">
      <c r="BC47987" s="6"/>
    </row>
    <row r="47988" spans="55:55" hidden="1" x14ac:dyDescent="0.2">
      <c r="BC47988" s="6"/>
    </row>
    <row r="47989" spans="55:55" hidden="1" x14ac:dyDescent="0.2">
      <c r="BC47989" s="6"/>
    </row>
    <row r="47990" spans="55:55" hidden="1" x14ac:dyDescent="0.2">
      <c r="BC47990" s="6"/>
    </row>
    <row r="47991" spans="55:55" hidden="1" x14ac:dyDescent="0.2">
      <c r="BC47991" s="6"/>
    </row>
    <row r="47992" spans="55:55" hidden="1" x14ac:dyDescent="0.2">
      <c r="BC47992" s="6"/>
    </row>
    <row r="47993" spans="55:55" hidden="1" x14ac:dyDescent="0.2">
      <c r="BC47993" s="6"/>
    </row>
    <row r="47994" spans="55:55" hidden="1" x14ac:dyDescent="0.2">
      <c r="BC47994" s="6"/>
    </row>
    <row r="47995" spans="55:55" hidden="1" x14ac:dyDescent="0.2">
      <c r="BC47995" s="6"/>
    </row>
    <row r="47996" spans="55:55" hidden="1" x14ac:dyDescent="0.2">
      <c r="BC47996" s="6"/>
    </row>
    <row r="47997" spans="55:55" hidden="1" x14ac:dyDescent="0.2">
      <c r="BC47997" s="6"/>
    </row>
    <row r="47998" spans="55:55" hidden="1" x14ac:dyDescent="0.2">
      <c r="BC47998" s="6"/>
    </row>
    <row r="47999" spans="55:55" hidden="1" x14ac:dyDescent="0.2">
      <c r="BC47999" s="6"/>
    </row>
    <row r="48000" spans="55:55" hidden="1" x14ac:dyDescent="0.2">
      <c r="BC48000" s="6"/>
    </row>
    <row r="48001" spans="55:55" hidden="1" x14ac:dyDescent="0.2">
      <c r="BC48001" s="6"/>
    </row>
    <row r="48002" spans="55:55" hidden="1" x14ac:dyDescent="0.2">
      <c r="BC48002" s="6"/>
    </row>
    <row r="48003" spans="55:55" hidden="1" x14ac:dyDescent="0.2">
      <c r="BC48003" s="6"/>
    </row>
    <row r="48004" spans="55:55" hidden="1" x14ac:dyDescent="0.2">
      <c r="BC48004" s="6"/>
    </row>
    <row r="48005" spans="55:55" hidden="1" x14ac:dyDescent="0.2">
      <c r="BC48005" s="6"/>
    </row>
    <row r="48006" spans="55:55" hidden="1" x14ac:dyDescent="0.2">
      <c r="BC48006" s="6"/>
    </row>
    <row r="48007" spans="55:55" hidden="1" x14ac:dyDescent="0.2">
      <c r="BC48007" s="6"/>
    </row>
    <row r="48008" spans="55:55" hidden="1" x14ac:dyDescent="0.2">
      <c r="BC48008" s="6"/>
    </row>
    <row r="48009" spans="55:55" hidden="1" x14ac:dyDescent="0.2">
      <c r="BC48009" s="6"/>
    </row>
    <row r="48010" spans="55:55" hidden="1" x14ac:dyDescent="0.2">
      <c r="BC48010" s="6"/>
    </row>
    <row r="48011" spans="55:55" hidden="1" x14ac:dyDescent="0.2">
      <c r="BC48011" s="6"/>
    </row>
    <row r="48012" spans="55:55" hidden="1" x14ac:dyDescent="0.2">
      <c r="BC48012" s="6"/>
    </row>
    <row r="48013" spans="55:55" hidden="1" x14ac:dyDescent="0.2">
      <c r="BC48013" s="6"/>
    </row>
    <row r="48014" spans="55:55" hidden="1" x14ac:dyDescent="0.2">
      <c r="BC48014" s="6"/>
    </row>
    <row r="48015" spans="55:55" hidden="1" x14ac:dyDescent="0.2">
      <c r="BC48015" s="6"/>
    </row>
    <row r="48016" spans="55:55" hidden="1" x14ac:dyDescent="0.2">
      <c r="BC48016" s="6"/>
    </row>
    <row r="48017" spans="55:55" hidden="1" x14ac:dyDescent="0.2">
      <c r="BC48017" s="6"/>
    </row>
    <row r="48018" spans="55:55" hidden="1" x14ac:dyDescent="0.2">
      <c r="BC48018" s="6"/>
    </row>
    <row r="48019" spans="55:55" hidden="1" x14ac:dyDescent="0.2">
      <c r="BC48019" s="6"/>
    </row>
    <row r="48020" spans="55:55" hidden="1" x14ac:dyDescent="0.2">
      <c r="BC48020" s="6"/>
    </row>
    <row r="48021" spans="55:55" hidden="1" x14ac:dyDescent="0.2">
      <c r="BC48021" s="6"/>
    </row>
    <row r="48022" spans="55:55" hidden="1" x14ac:dyDescent="0.2">
      <c r="BC48022" s="6"/>
    </row>
    <row r="48023" spans="55:55" hidden="1" x14ac:dyDescent="0.2">
      <c r="BC48023" s="6"/>
    </row>
    <row r="48024" spans="55:55" hidden="1" x14ac:dyDescent="0.2">
      <c r="BC48024" s="6"/>
    </row>
    <row r="48025" spans="55:55" hidden="1" x14ac:dyDescent="0.2">
      <c r="BC48025" s="6"/>
    </row>
    <row r="48026" spans="55:55" hidden="1" x14ac:dyDescent="0.2">
      <c r="BC48026" s="6"/>
    </row>
    <row r="48027" spans="55:55" hidden="1" x14ac:dyDescent="0.2">
      <c r="BC48027" s="6"/>
    </row>
    <row r="48028" spans="55:55" hidden="1" x14ac:dyDescent="0.2">
      <c r="BC48028" s="6"/>
    </row>
    <row r="48029" spans="55:55" hidden="1" x14ac:dyDescent="0.2">
      <c r="BC48029" s="6"/>
    </row>
    <row r="48030" spans="55:55" hidden="1" x14ac:dyDescent="0.2">
      <c r="BC48030" s="6"/>
    </row>
    <row r="48031" spans="55:55" hidden="1" x14ac:dyDescent="0.2">
      <c r="BC48031" s="6"/>
    </row>
    <row r="48032" spans="55:55" hidden="1" x14ac:dyDescent="0.2">
      <c r="BC48032" s="6"/>
    </row>
    <row r="48033" spans="55:55" hidden="1" x14ac:dyDescent="0.2">
      <c r="BC48033" s="6"/>
    </row>
    <row r="48034" spans="55:55" hidden="1" x14ac:dyDescent="0.2">
      <c r="BC48034" s="6"/>
    </row>
    <row r="48035" spans="55:55" hidden="1" x14ac:dyDescent="0.2">
      <c r="BC48035" s="6"/>
    </row>
    <row r="48036" spans="55:55" hidden="1" x14ac:dyDescent="0.2">
      <c r="BC48036" s="6"/>
    </row>
    <row r="48037" spans="55:55" hidden="1" x14ac:dyDescent="0.2">
      <c r="BC48037" s="6"/>
    </row>
    <row r="48038" spans="55:55" hidden="1" x14ac:dyDescent="0.2">
      <c r="BC48038" s="6"/>
    </row>
    <row r="48039" spans="55:55" hidden="1" x14ac:dyDescent="0.2">
      <c r="BC48039" s="6"/>
    </row>
    <row r="48040" spans="55:55" hidden="1" x14ac:dyDescent="0.2">
      <c r="BC48040" s="6"/>
    </row>
    <row r="48041" spans="55:55" hidden="1" x14ac:dyDescent="0.2">
      <c r="BC48041" s="6"/>
    </row>
    <row r="48042" spans="55:55" hidden="1" x14ac:dyDescent="0.2">
      <c r="BC48042" s="6"/>
    </row>
    <row r="48043" spans="55:55" hidden="1" x14ac:dyDescent="0.2">
      <c r="BC48043" s="6"/>
    </row>
    <row r="48044" spans="55:55" hidden="1" x14ac:dyDescent="0.2">
      <c r="BC48044" s="6"/>
    </row>
    <row r="48045" spans="55:55" hidden="1" x14ac:dyDescent="0.2">
      <c r="BC48045" s="6"/>
    </row>
    <row r="48046" spans="55:55" hidden="1" x14ac:dyDescent="0.2">
      <c r="BC48046" s="6"/>
    </row>
    <row r="48047" spans="55:55" hidden="1" x14ac:dyDescent="0.2">
      <c r="BC48047" s="6"/>
    </row>
    <row r="48048" spans="55:55" hidden="1" x14ac:dyDescent="0.2">
      <c r="BC48048" s="6"/>
    </row>
    <row r="48049" spans="55:55" hidden="1" x14ac:dyDescent="0.2">
      <c r="BC48049" s="6"/>
    </row>
    <row r="48050" spans="55:55" hidden="1" x14ac:dyDescent="0.2">
      <c r="BC48050" s="6"/>
    </row>
    <row r="48051" spans="55:55" hidden="1" x14ac:dyDescent="0.2">
      <c r="BC48051" s="6"/>
    </row>
    <row r="48052" spans="55:55" hidden="1" x14ac:dyDescent="0.2">
      <c r="BC48052" s="6"/>
    </row>
    <row r="48053" spans="55:55" hidden="1" x14ac:dyDescent="0.2">
      <c r="BC48053" s="6"/>
    </row>
    <row r="48054" spans="55:55" hidden="1" x14ac:dyDescent="0.2">
      <c r="BC48054" s="6"/>
    </row>
    <row r="48055" spans="55:55" hidden="1" x14ac:dyDescent="0.2">
      <c r="BC48055" s="6"/>
    </row>
    <row r="48056" spans="55:55" hidden="1" x14ac:dyDescent="0.2">
      <c r="BC48056" s="6"/>
    </row>
    <row r="48057" spans="55:55" hidden="1" x14ac:dyDescent="0.2">
      <c r="BC48057" s="6"/>
    </row>
    <row r="48058" spans="55:55" hidden="1" x14ac:dyDescent="0.2">
      <c r="BC48058" s="6"/>
    </row>
    <row r="48059" spans="55:55" hidden="1" x14ac:dyDescent="0.2">
      <c r="BC48059" s="6"/>
    </row>
    <row r="48060" spans="55:55" hidden="1" x14ac:dyDescent="0.2">
      <c r="BC48060" s="6"/>
    </row>
    <row r="48061" spans="55:55" hidden="1" x14ac:dyDescent="0.2">
      <c r="BC48061" s="6"/>
    </row>
    <row r="48062" spans="55:55" hidden="1" x14ac:dyDescent="0.2">
      <c r="BC48062" s="6"/>
    </row>
    <row r="48063" spans="55:55" hidden="1" x14ac:dyDescent="0.2">
      <c r="BC48063" s="6"/>
    </row>
    <row r="48064" spans="55:55" hidden="1" x14ac:dyDescent="0.2">
      <c r="BC48064" s="6"/>
    </row>
    <row r="48065" spans="55:55" hidden="1" x14ac:dyDescent="0.2">
      <c r="BC48065" s="6"/>
    </row>
    <row r="48066" spans="55:55" hidden="1" x14ac:dyDescent="0.2">
      <c r="BC48066" s="6"/>
    </row>
    <row r="48067" spans="55:55" hidden="1" x14ac:dyDescent="0.2">
      <c r="BC48067" s="6"/>
    </row>
    <row r="48068" spans="55:55" hidden="1" x14ac:dyDescent="0.2">
      <c r="BC48068" s="6"/>
    </row>
    <row r="48069" spans="55:55" hidden="1" x14ac:dyDescent="0.2">
      <c r="BC48069" s="6"/>
    </row>
    <row r="48070" spans="55:55" hidden="1" x14ac:dyDescent="0.2">
      <c r="BC48070" s="6"/>
    </row>
    <row r="48071" spans="55:55" hidden="1" x14ac:dyDescent="0.2">
      <c r="BC48071" s="6"/>
    </row>
    <row r="48072" spans="55:55" hidden="1" x14ac:dyDescent="0.2">
      <c r="BC48072" s="6"/>
    </row>
    <row r="48073" spans="55:55" hidden="1" x14ac:dyDescent="0.2">
      <c r="BC48073" s="6"/>
    </row>
    <row r="48074" spans="55:55" hidden="1" x14ac:dyDescent="0.2">
      <c r="BC48074" s="6"/>
    </row>
    <row r="48075" spans="55:55" hidden="1" x14ac:dyDescent="0.2">
      <c r="BC48075" s="6"/>
    </row>
    <row r="48076" spans="55:55" hidden="1" x14ac:dyDescent="0.2">
      <c r="BC48076" s="6"/>
    </row>
    <row r="48077" spans="55:55" hidden="1" x14ac:dyDescent="0.2">
      <c r="BC48077" s="6"/>
    </row>
    <row r="48078" spans="55:55" hidden="1" x14ac:dyDescent="0.2">
      <c r="BC48078" s="6"/>
    </row>
    <row r="48079" spans="55:55" hidden="1" x14ac:dyDescent="0.2">
      <c r="BC48079" s="6"/>
    </row>
    <row r="48080" spans="55:55" hidden="1" x14ac:dyDescent="0.2">
      <c r="BC48080" s="6"/>
    </row>
    <row r="48081" spans="55:55" hidden="1" x14ac:dyDescent="0.2">
      <c r="BC48081" s="6"/>
    </row>
    <row r="48082" spans="55:55" hidden="1" x14ac:dyDescent="0.2">
      <c r="BC48082" s="6"/>
    </row>
    <row r="48083" spans="55:55" hidden="1" x14ac:dyDescent="0.2">
      <c r="BC48083" s="6"/>
    </row>
    <row r="48084" spans="55:55" hidden="1" x14ac:dyDescent="0.2">
      <c r="BC48084" s="6"/>
    </row>
    <row r="48085" spans="55:55" hidden="1" x14ac:dyDescent="0.2">
      <c r="BC48085" s="6"/>
    </row>
    <row r="48086" spans="55:55" hidden="1" x14ac:dyDescent="0.2">
      <c r="BC48086" s="6"/>
    </row>
    <row r="48087" spans="55:55" hidden="1" x14ac:dyDescent="0.2">
      <c r="BC48087" s="6"/>
    </row>
    <row r="48088" spans="55:55" hidden="1" x14ac:dyDescent="0.2">
      <c r="BC48088" s="6"/>
    </row>
    <row r="48089" spans="55:55" hidden="1" x14ac:dyDescent="0.2">
      <c r="BC48089" s="6"/>
    </row>
    <row r="48090" spans="55:55" hidden="1" x14ac:dyDescent="0.2">
      <c r="BC48090" s="6"/>
    </row>
    <row r="48091" spans="55:55" hidden="1" x14ac:dyDescent="0.2">
      <c r="BC48091" s="6"/>
    </row>
    <row r="48092" spans="55:55" hidden="1" x14ac:dyDescent="0.2">
      <c r="BC48092" s="6"/>
    </row>
    <row r="48093" spans="55:55" hidden="1" x14ac:dyDescent="0.2">
      <c r="BC48093" s="6"/>
    </row>
    <row r="48094" spans="55:55" hidden="1" x14ac:dyDescent="0.2">
      <c r="BC48094" s="6"/>
    </row>
    <row r="48095" spans="55:55" hidden="1" x14ac:dyDescent="0.2">
      <c r="BC48095" s="6"/>
    </row>
    <row r="48096" spans="55:55" hidden="1" x14ac:dyDescent="0.2">
      <c r="BC48096" s="6"/>
    </row>
    <row r="48097" spans="55:55" hidden="1" x14ac:dyDescent="0.2">
      <c r="BC48097" s="6"/>
    </row>
    <row r="48098" spans="55:55" hidden="1" x14ac:dyDescent="0.2">
      <c r="BC48098" s="6"/>
    </row>
    <row r="48099" spans="55:55" hidden="1" x14ac:dyDescent="0.2">
      <c r="BC48099" s="6"/>
    </row>
    <row r="48100" spans="55:55" hidden="1" x14ac:dyDescent="0.2">
      <c r="BC48100" s="6"/>
    </row>
    <row r="48101" spans="55:55" hidden="1" x14ac:dyDescent="0.2">
      <c r="BC48101" s="6"/>
    </row>
    <row r="48102" spans="55:55" hidden="1" x14ac:dyDescent="0.2">
      <c r="BC48102" s="6"/>
    </row>
    <row r="48103" spans="55:55" hidden="1" x14ac:dyDescent="0.2">
      <c r="BC48103" s="6"/>
    </row>
    <row r="48104" spans="55:55" hidden="1" x14ac:dyDescent="0.2">
      <c r="BC48104" s="6"/>
    </row>
    <row r="48105" spans="55:55" hidden="1" x14ac:dyDescent="0.2">
      <c r="BC48105" s="6"/>
    </row>
    <row r="48106" spans="55:55" hidden="1" x14ac:dyDescent="0.2">
      <c r="BC48106" s="6"/>
    </row>
    <row r="48107" spans="55:55" hidden="1" x14ac:dyDescent="0.2">
      <c r="BC48107" s="6"/>
    </row>
    <row r="48108" spans="55:55" hidden="1" x14ac:dyDescent="0.2">
      <c r="BC48108" s="6"/>
    </row>
    <row r="48109" spans="55:55" hidden="1" x14ac:dyDescent="0.2">
      <c r="BC48109" s="6"/>
    </row>
    <row r="48110" spans="55:55" hidden="1" x14ac:dyDescent="0.2">
      <c r="BC48110" s="6"/>
    </row>
    <row r="48111" spans="55:55" hidden="1" x14ac:dyDescent="0.2">
      <c r="BC48111" s="6"/>
    </row>
    <row r="48112" spans="55:55" hidden="1" x14ac:dyDescent="0.2">
      <c r="BC48112" s="6"/>
    </row>
    <row r="48113" spans="55:55" hidden="1" x14ac:dyDescent="0.2">
      <c r="BC48113" s="6"/>
    </row>
    <row r="48114" spans="55:55" hidden="1" x14ac:dyDescent="0.2">
      <c r="BC48114" s="6"/>
    </row>
    <row r="48115" spans="55:55" hidden="1" x14ac:dyDescent="0.2">
      <c r="BC48115" s="6"/>
    </row>
    <row r="48116" spans="55:55" hidden="1" x14ac:dyDescent="0.2">
      <c r="BC48116" s="6"/>
    </row>
    <row r="48117" spans="55:55" hidden="1" x14ac:dyDescent="0.2">
      <c r="BC48117" s="6"/>
    </row>
    <row r="48118" spans="55:55" hidden="1" x14ac:dyDescent="0.2">
      <c r="BC48118" s="6"/>
    </row>
    <row r="48119" spans="55:55" hidden="1" x14ac:dyDescent="0.2">
      <c r="BC48119" s="6"/>
    </row>
    <row r="48120" spans="55:55" hidden="1" x14ac:dyDescent="0.2">
      <c r="BC48120" s="6"/>
    </row>
    <row r="48121" spans="55:55" hidden="1" x14ac:dyDescent="0.2">
      <c r="BC48121" s="6"/>
    </row>
    <row r="48122" spans="55:55" hidden="1" x14ac:dyDescent="0.2">
      <c r="BC48122" s="6"/>
    </row>
    <row r="48123" spans="55:55" hidden="1" x14ac:dyDescent="0.2">
      <c r="BC48123" s="6"/>
    </row>
    <row r="48124" spans="55:55" hidden="1" x14ac:dyDescent="0.2">
      <c r="BC48124" s="6"/>
    </row>
    <row r="48125" spans="55:55" hidden="1" x14ac:dyDescent="0.2">
      <c r="BC48125" s="6"/>
    </row>
    <row r="48126" spans="55:55" hidden="1" x14ac:dyDescent="0.2">
      <c r="BC48126" s="6"/>
    </row>
    <row r="48127" spans="55:55" hidden="1" x14ac:dyDescent="0.2">
      <c r="BC48127" s="6"/>
    </row>
    <row r="48128" spans="55:55" hidden="1" x14ac:dyDescent="0.2">
      <c r="BC48128" s="6"/>
    </row>
    <row r="48129" spans="55:55" hidden="1" x14ac:dyDescent="0.2">
      <c r="BC48129" s="6"/>
    </row>
    <row r="48130" spans="55:55" hidden="1" x14ac:dyDescent="0.2">
      <c r="BC48130" s="6"/>
    </row>
    <row r="48131" spans="55:55" hidden="1" x14ac:dyDescent="0.2">
      <c r="BC48131" s="6"/>
    </row>
    <row r="48132" spans="55:55" hidden="1" x14ac:dyDescent="0.2">
      <c r="BC48132" s="6"/>
    </row>
    <row r="48133" spans="55:55" hidden="1" x14ac:dyDescent="0.2">
      <c r="BC48133" s="6"/>
    </row>
    <row r="48134" spans="55:55" hidden="1" x14ac:dyDescent="0.2">
      <c r="BC48134" s="6"/>
    </row>
    <row r="48135" spans="55:55" hidden="1" x14ac:dyDescent="0.2">
      <c r="BC48135" s="6"/>
    </row>
    <row r="48136" spans="55:55" hidden="1" x14ac:dyDescent="0.2">
      <c r="BC48136" s="6"/>
    </row>
    <row r="48137" spans="55:55" hidden="1" x14ac:dyDescent="0.2">
      <c r="BC48137" s="6"/>
    </row>
    <row r="48138" spans="55:55" hidden="1" x14ac:dyDescent="0.2">
      <c r="BC48138" s="6"/>
    </row>
    <row r="48139" spans="55:55" hidden="1" x14ac:dyDescent="0.2">
      <c r="BC48139" s="6"/>
    </row>
    <row r="48140" spans="55:55" hidden="1" x14ac:dyDescent="0.2">
      <c r="BC48140" s="6"/>
    </row>
    <row r="48141" spans="55:55" hidden="1" x14ac:dyDescent="0.2">
      <c r="BC48141" s="6"/>
    </row>
    <row r="48142" spans="55:55" hidden="1" x14ac:dyDescent="0.2">
      <c r="BC48142" s="6"/>
    </row>
    <row r="48143" spans="55:55" hidden="1" x14ac:dyDescent="0.2">
      <c r="BC48143" s="6"/>
    </row>
    <row r="48144" spans="55:55" hidden="1" x14ac:dyDescent="0.2">
      <c r="BC48144" s="6"/>
    </row>
    <row r="48145" spans="55:55" hidden="1" x14ac:dyDescent="0.2">
      <c r="BC48145" s="6"/>
    </row>
    <row r="48146" spans="55:55" hidden="1" x14ac:dyDescent="0.2">
      <c r="BC48146" s="6"/>
    </row>
    <row r="48147" spans="55:55" hidden="1" x14ac:dyDescent="0.2">
      <c r="BC48147" s="6"/>
    </row>
    <row r="48148" spans="55:55" hidden="1" x14ac:dyDescent="0.2">
      <c r="BC48148" s="6"/>
    </row>
    <row r="48149" spans="55:55" hidden="1" x14ac:dyDescent="0.2">
      <c r="BC48149" s="6"/>
    </row>
    <row r="48150" spans="55:55" hidden="1" x14ac:dyDescent="0.2">
      <c r="BC48150" s="6"/>
    </row>
    <row r="48151" spans="55:55" hidden="1" x14ac:dyDescent="0.2">
      <c r="BC48151" s="6"/>
    </row>
    <row r="48152" spans="55:55" hidden="1" x14ac:dyDescent="0.2">
      <c r="BC48152" s="6"/>
    </row>
    <row r="48153" spans="55:55" hidden="1" x14ac:dyDescent="0.2">
      <c r="BC48153" s="6"/>
    </row>
    <row r="48154" spans="55:55" hidden="1" x14ac:dyDescent="0.2">
      <c r="BC48154" s="6"/>
    </row>
    <row r="48155" spans="55:55" hidden="1" x14ac:dyDescent="0.2">
      <c r="BC48155" s="6"/>
    </row>
    <row r="48156" spans="55:55" hidden="1" x14ac:dyDescent="0.2">
      <c r="BC48156" s="6"/>
    </row>
    <row r="48157" spans="55:55" hidden="1" x14ac:dyDescent="0.2">
      <c r="BC48157" s="6"/>
    </row>
    <row r="48158" spans="55:55" hidden="1" x14ac:dyDescent="0.2">
      <c r="BC48158" s="6"/>
    </row>
    <row r="48159" spans="55:55" hidden="1" x14ac:dyDescent="0.2">
      <c r="BC48159" s="6"/>
    </row>
    <row r="48160" spans="55:55" hidden="1" x14ac:dyDescent="0.2">
      <c r="BC48160" s="6"/>
    </row>
    <row r="48161" spans="55:55" hidden="1" x14ac:dyDescent="0.2">
      <c r="BC48161" s="6"/>
    </row>
    <row r="48162" spans="55:55" hidden="1" x14ac:dyDescent="0.2">
      <c r="BC48162" s="6"/>
    </row>
    <row r="48163" spans="55:55" hidden="1" x14ac:dyDescent="0.2">
      <c r="BC48163" s="6"/>
    </row>
    <row r="48164" spans="55:55" hidden="1" x14ac:dyDescent="0.2">
      <c r="BC48164" s="6"/>
    </row>
    <row r="48165" spans="55:55" hidden="1" x14ac:dyDescent="0.2">
      <c r="BC48165" s="6"/>
    </row>
    <row r="48166" spans="55:55" hidden="1" x14ac:dyDescent="0.2">
      <c r="BC48166" s="6"/>
    </row>
    <row r="48167" spans="55:55" hidden="1" x14ac:dyDescent="0.2">
      <c r="BC48167" s="6"/>
    </row>
    <row r="48168" spans="55:55" hidden="1" x14ac:dyDescent="0.2">
      <c r="BC48168" s="6"/>
    </row>
    <row r="48169" spans="55:55" hidden="1" x14ac:dyDescent="0.2">
      <c r="BC48169" s="6"/>
    </row>
    <row r="48170" spans="55:55" hidden="1" x14ac:dyDescent="0.2">
      <c r="BC48170" s="6"/>
    </row>
    <row r="48171" spans="55:55" hidden="1" x14ac:dyDescent="0.2">
      <c r="BC48171" s="6"/>
    </row>
    <row r="48172" spans="55:55" hidden="1" x14ac:dyDescent="0.2">
      <c r="BC48172" s="6"/>
    </row>
    <row r="48173" spans="55:55" hidden="1" x14ac:dyDescent="0.2">
      <c r="BC48173" s="6"/>
    </row>
    <row r="48174" spans="55:55" hidden="1" x14ac:dyDescent="0.2">
      <c r="BC48174" s="6"/>
    </row>
    <row r="48175" spans="55:55" hidden="1" x14ac:dyDescent="0.2">
      <c r="BC48175" s="6"/>
    </row>
    <row r="48176" spans="55:55" hidden="1" x14ac:dyDescent="0.2">
      <c r="BC48176" s="6"/>
    </row>
    <row r="48177" spans="55:55" hidden="1" x14ac:dyDescent="0.2">
      <c r="BC48177" s="6"/>
    </row>
    <row r="48178" spans="55:55" hidden="1" x14ac:dyDescent="0.2">
      <c r="BC48178" s="6"/>
    </row>
    <row r="48179" spans="55:55" hidden="1" x14ac:dyDescent="0.2">
      <c r="BC48179" s="6"/>
    </row>
    <row r="48180" spans="55:55" hidden="1" x14ac:dyDescent="0.2">
      <c r="BC48180" s="6"/>
    </row>
    <row r="48181" spans="55:55" hidden="1" x14ac:dyDescent="0.2">
      <c r="BC48181" s="6"/>
    </row>
    <row r="48182" spans="55:55" hidden="1" x14ac:dyDescent="0.2">
      <c r="BC48182" s="6"/>
    </row>
    <row r="48183" spans="55:55" hidden="1" x14ac:dyDescent="0.2">
      <c r="BC48183" s="6"/>
    </row>
    <row r="48184" spans="55:55" hidden="1" x14ac:dyDescent="0.2">
      <c r="BC48184" s="6"/>
    </row>
    <row r="48185" spans="55:55" hidden="1" x14ac:dyDescent="0.2">
      <c r="BC48185" s="6"/>
    </row>
    <row r="48186" spans="55:55" hidden="1" x14ac:dyDescent="0.2">
      <c r="BC48186" s="6"/>
    </row>
    <row r="48187" spans="55:55" hidden="1" x14ac:dyDescent="0.2">
      <c r="BC48187" s="6"/>
    </row>
    <row r="48188" spans="55:55" hidden="1" x14ac:dyDescent="0.2">
      <c r="BC48188" s="6"/>
    </row>
    <row r="48189" spans="55:55" hidden="1" x14ac:dyDescent="0.2">
      <c r="BC48189" s="6"/>
    </row>
    <row r="48190" spans="55:55" hidden="1" x14ac:dyDescent="0.2">
      <c r="BC48190" s="6"/>
    </row>
    <row r="48191" spans="55:55" hidden="1" x14ac:dyDescent="0.2">
      <c r="BC48191" s="6"/>
    </row>
    <row r="48192" spans="55:55" hidden="1" x14ac:dyDescent="0.2">
      <c r="BC48192" s="6"/>
    </row>
    <row r="48193" spans="55:55" hidden="1" x14ac:dyDescent="0.2">
      <c r="BC48193" s="6"/>
    </row>
    <row r="48194" spans="55:55" hidden="1" x14ac:dyDescent="0.2">
      <c r="BC48194" s="6"/>
    </row>
    <row r="48195" spans="55:55" hidden="1" x14ac:dyDescent="0.2">
      <c r="BC48195" s="6"/>
    </row>
    <row r="48196" spans="55:55" hidden="1" x14ac:dyDescent="0.2">
      <c r="BC48196" s="6"/>
    </row>
    <row r="48197" spans="55:55" hidden="1" x14ac:dyDescent="0.2">
      <c r="BC48197" s="6"/>
    </row>
    <row r="48198" spans="55:55" hidden="1" x14ac:dyDescent="0.2">
      <c r="BC48198" s="6"/>
    </row>
    <row r="48199" spans="55:55" hidden="1" x14ac:dyDescent="0.2">
      <c r="BC48199" s="6"/>
    </row>
    <row r="48200" spans="55:55" hidden="1" x14ac:dyDescent="0.2">
      <c r="BC48200" s="6"/>
    </row>
    <row r="48201" spans="55:55" hidden="1" x14ac:dyDescent="0.2">
      <c r="BC48201" s="6"/>
    </row>
    <row r="48202" spans="55:55" hidden="1" x14ac:dyDescent="0.2">
      <c r="BC48202" s="6"/>
    </row>
    <row r="48203" spans="55:55" hidden="1" x14ac:dyDescent="0.2">
      <c r="BC48203" s="6"/>
    </row>
    <row r="48204" spans="55:55" hidden="1" x14ac:dyDescent="0.2">
      <c r="BC48204" s="6"/>
    </row>
    <row r="48205" spans="55:55" hidden="1" x14ac:dyDescent="0.2">
      <c r="BC48205" s="6"/>
    </row>
    <row r="48206" spans="55:55" hidden="1" x14ac:dyDescent="0.2">
      <c r="BC48206" s="6"/>
    </row>
    <row r="48207" spans="55:55" hidden="1" x14ac:dyDescent="0.2">
      <c r="BC48207" s="6"/>
    </row>
    <row r="48208" spans="55:55" hidden="1" x14ac:dyDescent="0.2">
      <c r="BC48208" s="6"/>
    </row>
    <row r="48209" spans="55:55" hidden="1" x14ac:dyDescent="0.2">
      <c r="BC48209" s="6"/>
    </row>
    <row r="48210" spans="55:55" hidden="1" x14ac:dyDescent="0.2">
      <c r="BC48210" s="6"/>
    </row>
    <row r="48211" spans="55:55" hidden="1" x14ac:dyDescent="0.2">
      <c r="BC48211" s="6"/>
    </row>
    <row r="48212" spans="55:55" hidden="1" x14ac:dyDescent="0.2">
      <c r="BC48212" s="6"/>
    </row>
    <row r="48213" spans="55:55" hidden="1" x14ac:dyDescent="0.2">
      <c r="BC48213" s="6"/>
    </row>
    <row r="48214" spans="55:55" hidden="1" x14ac:dyDescent="0.2">
      <c r="BC48214" s="6"/>
    </row>
    <row r="48215" spans="55:55" hidden="1" x14ac:dyDescent="0.2">
      <c r="BC48215" s="6"/>
    </row>
    <row r="48216" spans="55:55" hidden="1" x14ac:dyDescent="0.2">
      <c r="BC48216" s="6"/>
    </row>
    <row r="48217" spans="55:55" hidden="1" x14ac:dyDescent="0.2">
      <c r="BC48217" s="6"/>
    </row>
    <row r="48218" spans="55:55" hidden="1" x14ac:dyDescent="0.2">
      <c r="BC48218" s="6"/>
    </row>
    <row r="48219" spans="55:55" hidden="1" x14ac:dyDescent="0.2">
      <c r="BC48219" s="6"/>
    </row>
    <row r="48220" spans="55:55" hidden="1" x14ac:dyDescent="0.2">
      <c r="BC48220" s="6"/>
    </row>
    <row r="48221" spans="55:55" hidden="1" x14ac:dyDescent="0.2">
      <c r="BC48221" s="6"/>
    </row>
    <row r="48222" spans="55:55" hidden="1" x14ac:dyDescent="0.2">
      <c r="BC48222" s="6"/>
    </row>
    <row r="48223" spans="55:55" hidden="1" x14ac:dyDescent="0.2">
      <c r="BC48223" s="6"/>
    </row>
    <row r="48224" spans="55:55" hidden="1" x14ac:dyDescent="0.2">
      <c r="BC48224" s="6"/>
    </row>
    <row r="48225" spans="55:55" hidden="1" x14ac:dyDescent="0.2">
      <c r="BC48225" s="6"/>
    </row>
    <row r="48226" spans="55:55" hidden="1" x14ac:dyDescent="0.2">
      <c r="BC48226" s="6"/>
    </row>
    <row r="48227" spans="55:55" hidden="1" x14ac:dyDescent="0.2">
      <c r="BC48227" s="6"/>
    </row>
    <row r="48228" spans="55:55" hidden="1" x14ac:dyDescent="0.2">
      <c r="BC48228" s="6"/>
    </row>
    <row r="48229" spans="55:55" hidden="1" x14ac:dyDescent="0.2">
      <c r="BC48229" s="6"/>
    </row>
    <row r="48230" spans="55:55" hidden="1" x14ac:dyDescent="0.2">
      <c r="BC48230" s="6"/>
    </row>
    <row r="48231" spans="55:55" hidden="1" x14ac:dyDescent="0.2">
      <c r="BC48231" s="6"/>
    </row>
    <row r="48232" spans="55:55" hidden="1" x14ac:dyDescent="0.2">
      <c r="BC48232" s="6"/>
    </row>
    <row r="48233" spans="55:55" hidden="1" x14ac:dyDescent="0.2">
      <c r="BC48233" s="6"/>
    </row>
    <row r="48234" spans="55:55" hidden="1" x14ac:dyDescent="0.2">
      <c r="BC48234" s="6"/>
    </row>
    <row r="48235" spans="55:55" hidden="1" x14ac:dyDescent="0.2">
      <c r="BC48235" s="6"/>
    </row>
    <row r="48236" spans="55:55" hidden="1" x14ac:dyDescent="0.2">
      <c r="BC48236" s="6"/>
    </row>
    <row r="48237" spans="55:55" hidden="1" x14ac:dyDescent="0.2">
      <c r="BC48237" s="6"/>
    </row>
    <row r="48238" spans="55:55" hidden="1" x14ac:dyDescent="0.2">
      <c r="BC48238" s="6"/>
    </row>
    <row r="48239" spans="55:55" hidden="1" x14ac:dyDescent="0.2">
      <c r="BC48239" s="6"/>
    </row>
    <row r="48240" spans="55:55" hidden="1" x14ac:dyDescent="0.2">
      <c r="BC48240" s="6"/>
    </row>
    <row r="48241" spans="55:55" hidden="1" x14ac:dyDescent="0.2">
      <c r="BC48241" s="6"/>
    </row>
    <row r="48242" spans="55:55" hidden="1" x14ac:dyDescent="0.2">
      <c r="BC48242" s="6"/>
    </row>
    <row r="48243" spans="55:55" hidden="1" x14ac:dyDescent="0.2">
      <c r="BC48243" s="6"/>
    </row>
    <row r="48244" spans="55:55" hidden="1" x14ac:dyDescent="0.2">
      <c r="BC48244" s="6"/>
    </row>
    <row r="48245" spans="55:55" hidden="1" x14ac:dyDescent="0.2">
      <c r="BC48245" s="6"/>
    </row>
    <row r="48246" spans="55:55" hidden="1" x14ac:dyDescent="0.2">
      <c r="BC48246" s="6"/>
    </row>
    <row r="48247" spans="55:55" hidden="1" x14ac:dyDescent="0.2">
      <c r="BC48247" s="6"/>
    </row>
    <row r="48248" spans="55:55" hidden="1" x14ac:dyDescent="0.2">
      <c r="BC48248" s="6"/>
    </row>
    <row r="48249" spans="55:55" hidden="1" x14ac:dyDescent="0.2">
      <c r="BC48249" s="6"/>
    </row>
    <row r="48250" spans="55:55" hidden="1" x14ac:dyDescent="0.2">
      <c r="BC48250" s="6"/>
    </row>
    <row r="48251" spans="55:55" hidden="1" x14ac:dyDescent="0.2">
      <c r="BC48251" s="6"/>
    </row>
    <row r="48252" spans="55:55" hidden="1" x14ac:dyDescent="0.2">
      <c r="BC48252" s="6"/>
    </row>
    <row r="48253" spans="55:55" hidden="1" x14ac:dyDescent="0.2">
      <c r="BC48253" s="6"/>
    </row>
    <row r="48254" spans="55:55" hidden="1" x14ac:dyDescent="0.2">
      <c r="BC48254" s="6"/>
    </row>
    <row r="48255" spans="55:55" hidden="1" x14ac:dyDescent="0.2">
      <c r="BC48255" s="6"/>
    </row>
    <row r="48256" spans="55:55" hidden="1" x14ac:dyDescent="0.2">
      <c r="BC48256" s="6"/>
    </row>
    <row r="48257" spans="55:55" hidden="1" x14ac:dyDescent="0.2">
      <c r="BC48257" s="6"/>
    </row>
    <row r="48258" spans="55:55" hidden="1" x14ac:dyDescent="0.2">
      <c r="BC48258" s="6"/>
    </row>
    <row r="48259" spans="55:55" hidden="1" x14ac:dyDescent="0.2">
      <c r="BC48259" s="6"/>
    </row>
    <row r="48260" spans="55:55" hidden="1" x14ac:dyDescent="0.2">
      <c r="BC48260" s="6"/>
    </row>
    <row r="48261" spans="55:55" hidden="1" x14ac:dyDescent="0.2">
      <c r="BC48261" s="6"/>
    </row>
    <row r="48262" spans="55:55" hidden="1" x14ac:dyDescent="0.2">
      <c r="BC48262" s="6"/>
    </row>
    <row r="48263" spans="55:55" hidden="1" x14ac:dyDescent="0.2">
      <c r="BC48263" s="6"/>
    </row>
    <row r="48264" spans="55:55" hidden="1" x14ac:dyDescent="0.2">
      <c r="BC48264" s="6"/>
    </row>
    <row r="48265" spans="55:55" hidden="1" x14ac:dyDescent="0.2">
      <c r="BC48265" s="6"/>
    </row>
    <row r="48266" spans="55:55" hidden="1" x14ac:dyDescent="0.2">
      <c r="BC48266" s="6"/>
    </row>
    <row r="48267" spans="55:55" hidden="1" x14ac:dyDescent="0.2">
      <c r="BC48267" s="6"/>
    </row>
    <row r="48268" spans="55:55" hidden="1" x14ac:dyDescent="0.2">
      <c r="BC48268" s="6"/>
    </row>
    <row r="48269" spans="55:55" hidden="1" x14ac:dyDescent="0.2">
      <c r="BC48269" s="6"/>
    </row>
    <row r="48270" spans="55:55" hidden="1" x14ac:dyDescent="0.2">
      <c r="BC48270" s="6"/>
    </row>
    <row r="48271" spans="55:55" hidden="1" x14ac:dyDescent="0.2">
      <c r="BC48271" s="6"/>
    </row>
    <row r="48272" spans="55:55" hidden="1" x14ac:dyDescent="0.2">
      <c r="BC48272" s="6"/>
    </row>
    <row r="48273" spans="55:55" hidden="1" x14ac:dyDescent="0.2">
      <c r="BC48273" s="6"/>
    </row>
    <row r="48274" spans="55:55" hidden="1" x14ac:dyDescent="0.2">
      <c r="BC48274" s="6"/>
    </row>
    <row r="48275" spans="55:55" hidden="1" x14ac:dyDescent="0.2">
      <c r="BC48275" s="6"/>
    </row>
    <row r="48276" spans="55:55" hidden="1" x14ac:dyDescent="0.2">
      <c r="BC48276" s="6"/>
    </row>
    <row r="48277" spans="55:55" hidden="1" x14ac:dyDescent="0.2">
      <c r="BC48277" s="6"/>
    </row>
    <row r="48278" spans="55:55" hidden="1" x14ac:dyDescent="0.2">
      <c r="BC48278" s="6"/>
    </row>
    <row r="48279" spans="55:55" hidden="1" x14ac:dyDescent="0.2">
      <c r="BC48279" s="6"/>
    </row>
    <row r="48280" spans="55:55" hidden="1" x14ac:dyDescent="0.2">
      <c r="BC48280" s="6"/>
    </row>
    <row r="48281" spans="55:55" hidden="1" x14ac:dyDescent="0.2">
      <c r="BC48281" s="6"/>
    </row>
    <row r="48282" spans="55:55" hidden="1" x14ac:dyDescent="0.2">
      <c r="BC48282" s="6"/>
    </row>
    <row r="48283" spans="55:55" hidden="1" x14ac:dyDescent="0.2">
      <c r="BC48283" s="6"/>
    </row>
    <row r="48284" spans="55:55" hidden="1" x14ac:dyDescent="0.2">
      <c r="BC48284" s="6"/>
    </row>
    <row r="48285" spans="55:55" hidden="1" x14ac:dyDescent="0.2">
      <c r="BC48285" s="6"/>
    </row>
    <row r="48286" spans="55:55" hidden="1" x14ac:dyDescent="0.2">
      <c r="BC48286" s="6"/>
    </row>
    <row r="48287" spans="55:55" hidden="1" x14ac:dyDescent="0.2">
      <c r="BC48287" s="6"/>
    </row>
    <row r="48288" spans="55:55" hidden="1" x14ac:dyDescent="0.2">
      <c r="BC48288" s="6"/>
    </row>
    <row r="48289" spans="55:55" hidden="1" x14ac:dyDescent="0.2">
      <c r="BC48289" s="6"/>
    </row>
    <row r="48290" spans="55:55" hidden="1" x14ac:dyDescent="0.2">
      <c r="BC48290" s="6"/>
    </row>
    <row r="48291" spans="55:55" hidden="1" x14ac:dyDescent="0.2">
      <c r="BC48291" s="6"/>
    </row>
    <row r="48292" spans="55:55" hidden="1" x14ac:dyDescent="0.2">
      <c r="BC48292" s="6"/>
    </row>
    <row r="48293" spans="55:55" hidden="1" x14ac:dyDescent="0.2">
      <c r="BC48293" s="6"/>
    </row>
    <row r="48294" spans="55:55" hidden="1" x14ac:dyDescent="0.2">
      <c r="BC48294" s="6"/>
    </row>
    <row r="48295" spans="55:55" hidden="1" x14ac:dyDescent="0.2">
      <c r="BC48295" s="6"/>
    </row>
    <row r="48296" spans="55:55" hidden="1" x14ac:dyDescent="0.2">
      <c r="BC48296" s="6"/>
    </row>
    <row r="48297" spans="55:55" hidden="1" x14ac:dyDescent="0.2">
      <c r="BC48297" s="6"/>
    </row>
    <row r="48298" spans="55:55" hidden="1" x14ac:dyDescent="0.2">
      <c r="BC48298" s="6"/>
    </row>
    <row r="48299" spans="55:55" hidden="1" x14ac:dyDescent="0.2">
      <c r="BC48299" s="6"/>
    </row>
    <row r="48300" spans="55:55" hidden="1" x14ac:dyDescent="0.2">
      <c r="BC48300" s="6"/>
    </row>
    <row r="48301" spans="55:55" hidden="1" x14ac:dyDescent="0.2">
      <c r="BC48301" s="6"/>
    </row>
    <row r="48302" spans="55:55" hidden="1" x14ac:dyDescent="0.2">
      <c r="BC48302" s="6"/>
    </row>
    <row r="48303" spans="55:55" hidden="1" x14ac:dyDescent="0.2">
      <c r="BC48303" s="6"/>
    </row>
    <row r="48304" spans="55:55" hidden="1" x14ac:dyDescent="0.2">
      <c r="BC48304" s="6"/>
    </row>
    <row r="48305" spans="55:55" hidden="1" x14ac:dyDescent="0.2">
      <c r="BC48305" s="6"/>
    </row>
    <row r="48306" spans="55:55" hidden="1" x14ac:dyDescent="0.2">
      <c r="BC48306" s="6"/>
    </row>
    <row r="48307" spans="55:55" hidden="1" x14ac:dyDescent="0.2">
      <c r="BC48307" s="6"/>
    </row>
    <row r="48308" spans="55:55" hidden="1" x14ac:dyDescent="0.2">
      <c r="BC48308" s="6"/>
    </row>
    <row r="48309" spans="55:55" hidden="1" x14ac:dyDescent="0.2">
      <c r="BC48309" s="6"/>
    </row>
    <row r="48310" spans="55:55" hidden="1" x14ac:dyDescent="0.2">
      <c r="BC48310" s="6"/>
    </row>
    <row r="48311" spans="55:55" hidden="1" x14ac:dyDescent="0.2">
      <c r="BC48311" s="6"/>
    </row>
    <row r="48312" spans="55:55" hidden="1" x14ac:dyDescent="0.2">
      <c r="BC48312" s="6"/>
    </row>
    <row r="48313" spans="55:55" hidden="1" x14ac:dyDescent="0.2">
      <c r="BC48313" s="6"/>
    </row>
    <row r="48314" spans="55:55" hidden="1" x14ac:dyDescent="0.2">
      <c r="BC48314" s="6"/>
    </row>
    <row r="48315" spans="55:55" hidden="1" x14ac:dyDescent="0.2">
      <c r="BC48315" s="6"/>
    </row>
    <row r="48316" spans="55:55" hidden="1" x14ac:dyDescent="0.2">
      <c r="BC48316" s="6"/>
    </row>
    <row r="48317" spans="55:55" hidden="1" x14ac:dyDescent="0.2">
      <c r="BC48317" s="6"/>
    </row>
    <row r="48318" spans="55:55" hidden="1" x14ac:dyDescent="0.2">
      <c r="BC48318" s="6"/>
    </row>
    <row r="48319" spans="55:55" hidden="1" x14ac:dyDescent="0.2">
      <c r="BC48319" s="6"/>
    </row>
    <row r="48320" spans="55:55" hidden="1" x14ac:dyDescent="0.2">
      <c r="BC48320" s="6"/>
    </row>
    <row r="48321" spans="55:55" hidden="1" x14ac:dyDescent="0.2">
      <c r="BC48321" s="6"/>
    </row>
    <row r="48322" spans="55:55" hidden="1" x14ac:dyDescent="0.2">
      <c r="BC48322" s="6"/>
    </row>
    <row r="48323" spans="55:55" hidden="1" x14ac:dyDescent="0.2">
      <c r="BC48323" s="6"/>
    </row>
    <row r="48324" spans="55:55" hidden="1" x14ac:dyDescent="0.2">
      <c r="BC48324" s="6"/>
    </row>
    <row r="48325" spans="55:55" hidden="1" x14ac:dyDescent="0.2">
      <c r="BC48325" s="6"/>
    </row>
    <row r="48326" spans="55:55" hidden="1" x14ac:dyDescent="0.2">
      <c r="BC48326" s="6"/>
    </row>
    <row r="48327" spans="55:55" hidden="1" x14ac:dyDescent="0.2">
      <c r="BC48327" s="6"/>
    </row>
    <row r="48328" spans="55:55" hidden="1" x14ac:dyDescent="0.2">
      <c r="BC48328" s="6"/>
    </row>
    <row r="48329" spans="55:55" hidden="1" x14ac:dyDescent="0.2">
      <c r="BC48329" s="6"/>
    </row>
    <row r="48330" spans="55:55" hidden="1" x14ac:dyDescent="0.2">
      <c r="BC48330" s="6"/>
    </row>
    <row r="48331" spans="55:55" hidden="1" x14ac:dyDescent="0.2">
      <c r="BC48331" s="6"/>
    </row>
    <row r="48332" spans="55:55" hidden="1" x14ac:dyDescent="0.2">
      <c r="BC48332" s="6"/>
    </row>
    <row r="48333" spans="55:55" hidden="1" x14ac:dyDescent="0.2">
      <c r="BC48333" s="6"/>
    </row>
    <row r="48334" spans="55:55" hidden="1" x14ac:dyDescent="0.2">
      <c r="BC48334" s="6"/>
    </row>
    <row r="48335" spans="55:55" hidden="1" x14ac:dyDescent="0.2">
      <c r="BC48335" s="6"/>
    </row>
    <row r="48336" spans="55:55" hidden="1" x14ac:dyDescent="0.2">
      <c r="BC48336" s="6"/>
    </row>
    <row r="48337" spans="55:55" hidden="1" x14ac:dyDescent="0.2">
      <c r="BC48337" s="6"/>
    </row>
    <row r="48338" spans="55:55" hidden="1" x14ac:dyDescent="0.2">
      <c r="BC48338" s="6"/>
    </row>
    <row r="48339" spans="55:55" hidden="1" x14ac:dyDescent="0.2">
      <c r="BC48339" s="6"/>
    </row>
    <row r="48340" spans="55:55" hidden="1" x14ac:dyDescent="0.2">
      <c r="BC48340" s="6"/>
    </row>
    <row r="48341" spans="55:55" hidden="1" x14ac:dyDescent="0.2">
      <c r="BC48341" s="6"/>
    </row>
    <row r="48342" spans="55:55" hidden="1" x14ac:dyDescent="0.2">
      <c r="BC48342" s="6"/>
    </row>
    <row r="48343" spans="55:55" hidden="1" x14ac:dyDescent="0.2">
      <c r="BC48343" s="6"/>
    </row>
    <row r="48344" spans="55:55" hidden="1" x14ac:dyDescent="0.2">
      <c r="BC48344" s="6"/>
    </row>
    <row r="48345" spans="55:55" hidden="1" x14ac:dyDescent="0.2">
      <c r="BC48345" s="6"/>
    </row>
    <row r="48346" spans="55:55" hidden="1" x14ac:dyDescent="0.2">
      <c r="BC48346" s="6"/>
    </row>
    <row r="48347" spans="55:55" hidden="1" x14ac:dyDescent="0.2">
      <c r="BC48347" s="6"/>
    </row>
    <row r="48348" spans="55:55" hidden="1" x14ac:dyDescent="0.2">
      <c r="BC48348" s="6"/>
    </row>
    <row r="48349" spans="55:55" hidden="1" x14ac:dyDescent="0.2">
      <c r="BC48349" s="6"/>
    </row>
    <row r="48350" spans="55:55" hidden="1" x14ac:dyDescent="0.2">
      <c r="BC48350" s="6"/>
    </row>
    <row r="48351" spans="55:55" hidden="1" x14ac:dyDescent="0.2">
      <c r="BC48351" s="6"/>
    </row>
    <row r="48352" spans="55:55" hidden="1" x14ac:dyDescent="0.2">
      <c r="BC48352" s="6"/>
    </row>
    <row r="48353" spans="55:55" hidden="1" x14ac:dyDescent="0.2">
      <c r="BC48353" s="6"/>
    </row>
    <row r="48354" spans="55:55" hidden="1" x14ac:dyDescent="0.2">
      <c r="BC48354" s="6"/>
    </row>
    <row r="48355" spans="55:55" hidden="1" x14ac:dyDescent="0.2">
      <c r="BC48355" s="6"/>
    </row>
    <row r="48356" spans="55:55" hidden="1" x14ac:dyDescent="0.2">
      <c r="BC48356" s="6"/>
    </row>
    <row r="48357" spans="55:55" hidden="1" x14ac:dyDescent="0.2">
      <c r="BC48357" s="6"/>
    </row>
    <row r="48358" spans="55:55" hidden="1" x14ac:dyDescent="0.2">
      <c r="BC48358" s="6"/>
    </row>
    <row r="48359" spans="55:55" hidden="1" x14ac:dyDescent="0.2">
      <c r="BC48359" s="6"/>
    </row>
    <row r="48360" spans="55:55" hidden="1" x14ac:dyDescent="0.2">
      <c r="BC48360" s="6"/>
    </row>
    <row r="48361" spans="55:55" hidden="1" x14ac:dyDescent="0.2">
      <c r="BC48361" s="6"/>
    </row>
    <row r="48362" spans="55:55" hidden="1" x14ac:dyDescent="0.2">
      <c r="BC48362" s="6"/>
    </row>
    <row r="48363" spans="55:55" hidden="1" x14ac:dyDescent="0.2">
      <c r="BC48363" s="6"/>
    </row>
    <row r="48364" spans="55:55" hidden="1" x14ac:dyDescent="0.2">
      <c r="BC48364" s="6"/>
    </row>
    <row r="48365" spans="55:55" hidden="1" x14ac:dyDescent="0.2">
      <c r="BC48365" s="6"/>
    </row>
    <row r="48366" spans="55:55" hidden="1" x14ac:dyDescent="0.2">
      <c r="BC48366" s="6"/>
    </row>
    <row r="48367" spans="55:55" hidden="1" x14ac:dyDescent="0.2">
      <c r="BC48367" s="6"/>
    </row>
    <row r="48368" spans="55:55" hidden="1" x14ac:dyDescent="0.2">
      <c r="BC48368" s="6"/>
    </row>
    <row r="48369" spans="55:55" hidden="1" x14ac:dyDescent="0.2">
      <c r="BC48369" s="6"/>
    </row>
    <row r="48370" spans="55:55" hidden="1" x14ac:dyDescent="0.2">
      <c r="BC48370" s="6"/>
    </row>
    <row r="48371" spans="55:55" hidden="1" x14ac:dyDescent="0.2">
      <c r="BC48371" s="6"/>
    </row>
    <row r="48372" spans="55:55" hidden="1" x14ac:dyDescent="0.2">
      <c r="BC48372" s="6"/>
    </row>
    <row r="48373" spans="55:55" hidden="1" x14ac:dyDescent="0.2">
      <c r="BC48373" s="6"/>
    </row>
    <row r="48374" spans="55:55" hidden="1" x14ac:dyDescent="0.2">
      <c r="BC48374" s="6"/>
    </row>
    <row r="48375" spans="55:55" hidden="1" x14ac:dyDescent="0.2">
      <c r="BC48375" s="6"/>
    </row>
    <row r="48376" spans="55:55" hidden="1" x14ac:dyDescent="0.2">
      <c r="BC48376" s="6"/>
    </row>
    <row r="48377" spans="55:55" hidden="1" x14ac:dyDescent="0.2">
      <c r="BC48377" s="6"/>
    </row>
    <row r="48378" spans="55:55" hidden="1" x14ac:dyDescent="0.2">
      <c r="BC48378" s="6"/>
    </row>
    <row r="48379" spans="55:55" hidden="1" x14ac:dyDescent="0.2">
      <c r="BC48379" s="6"/>
    </row>
    <row r="48380" spans="55:55" hidden="1" x14ac:dyDescent="0.2">
      <c r="BC48380" s="6"/>
    </row>
    <row r="48381" spans="55:55" hidden="1" x14ac:dyDescent="0.2">
      <c r="BC48381" s="6"/>
    </row>
    <row r="48382" spans="55:55" hidden="1" x14ac:dyDescent="0.2">
      <c r="BC48382" s="6"/>
    </row>
    <row r="48383" spans="55:55" hidden="1" x14ac:dyDescent="0.2">
      <c r="BC48383" s="6"/>
    </row>
    <row r="48384" spans="55:55" hidden="1" x14ac:dyDescent="0.2">
      <c r="BC48384" s="6"/>
    </row>
    <row r="48385" spans="55:55" hidden="1" x14ac:dyDescent="0.2">
      <c r="BC48385" s="6"/>
    </row>
    <row r="48386" spans="55:55" hidden="1" x14ac:dyDescent="0.2">
      <c r="BC48386" s="6"/>
    </row>
    <row r="48387" spans="55:55" hidden="1" x14ac:dyDescent="0.2">
      <c r="BC48387" s="6"/>
    </row>
    <row r="48388" spans="55:55" hidden="1" x14ac:dyDescent="0.2">
      <c r="BC48388" s="6"/>
    </row>
    <row r="48389" spans="55:55" hidden="1" x14ac:dyDescent="0.2">
      <c r="BC48389" s="6"/>
    </row>
    <row r="48390" spans="55:55" hidden="1" x14ac:dyDescent="0.2">
      <c r="BC48390" s="6"/>
    </row>
    <row r="48391" spans="55:55" hidden="1" x14ac:dyDescent="0.2">
      <c r="BC48391" s="6"/>
    </row>
    <row r="48392" spans="55:55" hidden="1" x14ac:dyDescent="0.2">
      <c r="BC48392" s="6"/>
    </row>
    <row r="48393" spans="55:55" hidden="1" x14ac:dyDescent="0.2">
      <c r="BC48393" s="6"/>
    </row>
    <row r="48394" spans="55:55" hidden="1" x14ac:dyDescent="0.2">
      <c r="BC48394" s="6"/>
    </row>
    <row r="48395" spans="55:55" hidden="1" x14ac:dyDescent="0.2">
      <c r="BC48395" s="6"/>
    </row>
    <row r="48396" spans="55:55" hidden="1" x14ac:dyDescent="0.2">
      <c r="BC48396" s="6"/>
    </row>
    <row r="48397" spans="55:55" hidden="1" x14ac:dyDescent="0.2">
      <c r="BC48397" s="6"/>
    </row>
    <row r="48398" spans="55:55" hidden="1" x14ac:dyDescent="0.2">
      <c r="BC48398" s="6"/>
    </row>
    <row r="48399" spans="55:55" hidden="1" x14ac:dyDescent="0.2">
      <c r="BC48399" s="6"/>
    </row>
    <row r="48400" spans="55:55" hidden="1" x14ac:dyDescent="0.2">
      <c r="BC48400" s="6"/>
    </row>
    <row r="48401" spans="55:55" hidden="1" x14ac:dyDescent="0.2">
      <c r="BC48401" s="6"/>
    </row>
    <row r="48402" spans="55:55" hidden="1" x14ac:dyDescent="0.2">
      <c r="BC48402" s="6"/>
    </row>
    <row r="48403" spans="55:55" hidden="1" x14ac:dyDescent="0.2">
      <c r="BC48403" s="6"/>
    </row>
    <row r="48404" spans="55:55" hidden="1" x14ac:dyDescent="0.2">
      <c r="BC48404" s="6"/>
    </row>
    <row r="48405" spans="55:55" hidden="1" x14ac:dyDescent="0.2">
      <c r="BC48405" s="6"/>
    </row>
    <row r="48406" spans="55:55" hidden="1" x14ac:dyDescent="0.2">
      <c r="BC48406" s="6"/>
    </row>
    <row r="48407" spans="55:55" hidden="1" x14ac:dyDescent="0.2">
      <c r="BC48407" s="6"/>
    </row>
    <row r="48408" spans="55:55" hidden="1" x14ac:dyDescent="0.2">
      <c r="BC48408" s="6"/>
    </row>
    <row r="48409" spans="55:55" hidden="1" x14ac:dyDescent="0.2">
      <c r="BC48409" s="6"/>
    </row>
    <row r="48410" spans="55:55" hidden="1" x14ac:dyDescent="0.2">
      <c r="BC48410" s="6"/>
    </row>
    <row r="48411" spans="55:55" hidden="1" x14ac:dyDescent="0.2">
      <c r="BC48411" s="6"/>
    </row>
    <row r="48412" spans="55:55" hidden="1" x14ac:dyDescent="0.2">
      <c r="BC48412" s="6"/>
    </row>
    <row r="48413" spans="55:55" hidden="1" x14ac:dyDescent="0.2">
      <c r="BC48413" s="6"/>
    </row>
    <row r="48414" spans="55:55" hidden="1" x14ac:dyDescent="0.2">
      <c r="BC48414" s="6"/>
    </row>
    <row r="48415" spans="55:55" hidden="1" x14ac:dyDescent="0.2">
      <c r="BC48415" s="6"/>
    </row>
    <row r="48416" spans="55:55" hidden="1" x14ac:dyDescent="0.2">
      <c r="BC48416" s="6"/>
    </row>
    <row r="48417" spans="55:55" hidden="1" x14ac:dyDescent="0.2">
      <c r="BC48417" s="6"/>
    </row>
    <row r="48418" spans="55:55" hidden="1" x14ac:dyDescent="0.2">
      <c r="BC48418" s="6"/>
    </row>
    <row r="48419" spans="55:55" hidden="1" x14ac:dyDescent="0.2">
      <c r="BC48419" s="6"/>
    </row>
    <row r="48420" spans="55:55" hidden="1" x14ac:dyDescent="0.2">
      <c r="BC48420" s="6"/>
    </row>
    <row r="48421" spans="55:55" hidden="1" x14ac:dyDescent="0.2">
      <c r="BC48421" s="6"/>
    </row>
    <row r="48422" spans="55:55" hidden="1" x14ac:dyDescent="0.2">
      <c r="BC48422" s="6"/>
    </row>
    <row r="48423" spans="55:55" hidden="1" x14ac:dyDescent="0.2">
      <c r="BC48423" s="6"/>
    </row>
    <row r="48424" spans="55:55" hidden="1" x14ac:dyDescent="0.2">
      <c r="BC48424" s="6"/>
    </row>
    <row r="48425" spans="55:55" hidden="1" x14ac:dyDescent="0.2">
      <c r="BC48425" s="6"/>
    </row>
    <row r="48426" spans="55:55" hidden="1" x14ac:dyDescent="0.2">
      <c r="BC48426" s="6"/>
    </row>
    <row r="48427" spans="55:55" hidden="1" x14ac:dyDescent="0.2">
      <c r="BC48427" s="6"/>
    </row>
    <row r="48428" spans="55:55" hidden="1" x14ac:dyDescent="0.2">
      <c r="BC48428" s="6"/>
    </row>
    <row r="48429" spans="55:55" hidden="1" x14ac:dyDescent="0.2">
      <c r="BC48429" s="6"/>
    </row>
    <row r="48430" spans="55:55" hidden="1" x14ac:dyDescent="0.2">
      <c r="BC48430" s="6"/>
    </row>
    <row r="48431" spans="55:55" hidden="1" x14ac:dyDescent="0.2">
      <c r="BC48431" s="6"/>
    </row>
    <row r="48432" spans="55:55" hidden="1" x14ac:dyDescent="0.2">
      <c r="BC48432" s="6"/>
    </row>
    <row r="48433" spans="55:55" hidden="1" x14ac:dyDescent="0.2">
      <c r="BC48433" s="6"/>
    </row>
    <row r="48434" spans="55:55" hidden="1" x14ac:dyDescent="0.2">
      <c r="BC48434" s="6"/>
    </row>
    <row r="48435" spans="55:55" hidden="1" x14ac:dyDescent="0.2">
      <c r="BC48435" s="6"/>
    </row>
    <row r="48436" spans="55:55" hidden="1" x14ac:dyDescent="0.2">
      <c r="BC48436" s="6"/>
    </row>
    <row r="48437" spans="55:55" hidden="1" x14ac:dyDescent="0.2">
      <c r="BC48437" s="6"/>
    </row>
    <row r="48438" spans="55:55" hidden="1" x14ac:dyDescent="0.2">
      <c r="BC48438" s="6"/>
    </row>
    <row r="48439" spans="55:55" hidden="1" x14ac:dyDescent="0.2">
      <c r="BC48439" s="6"/>
    </row>
    <row r="48440" spans="55:55" hidden="1" x14ac:dyDescent="0.2">
      <c r="BC48440" s="6"/>
    </row>
    <row r="48441" spans="55:55" hidden="1" x14ac:dyDescent="0.2">
      <c r="BC48441" s="6"/>
    </row>
    <row r="48442" spans="55:55" hidden="1" x14ac:dyDescent="0.2">
      <c r="BC48442" s="6"/>
    </row>
    <row r="48443" spans="55:55" hidden="1" x14ac:dyDescent="0.2">
      <c r="BC48443" s="6"/>
    </row>
    <row r="48444" spans="55:55" hidden="1" x14ac:dyDescent="0.2">
      <c r="BC48444" s="6"/>
    </row>
    <row r="48445" spans="55:55" hidden="1" x14ac:dyDescent="0.2">
      <c r="BC48445" s="6"/>
    </row>
    <row r="48446" spans="55:55" hidden="1" x14ac:dyDescent="0.2">
      <c r="BC48446" s="6"/>
    </row>
    <row r="48447" spans="55:55" hidden="1" x14ac:dyDescent="0.2">
      <c r="BC48447" s="6"/>
    </row>
    <row r="48448" spans="55:55" hidden="1" x14ac:dyDescent="0.2">
      <c r="BC48448" s="6"/>
    </row>
    <row r="48449" spans="55:55" hidden="1" x14ac:dyDescent="0.2">
      <c r="BC48449" s="6"/>
    </row>
    <row r="48450" spans="55:55" hidden="1" x14ac:dyDescent="0.2">
      <c r="BC48450" s="6"/>
    </row>
    <row r="48451" spans="55:55" hidden="1" x14ac:dyDescent="0.2">
      <c r="BC48451" s="6"/>
    </row>
    <row r="48452" spans="55:55" hidden="1" x14ac:dyDescent="0.2">
      <c r="BC48452" s="6"/>
    </row>
    <row r="48453" spans="55:55" hidden="1" x14ac:dyDescent="0.2">
      <c r="BC48453" s="6"/>
    </row>
    <row r="48454" spans="55:55" hidden="1" x14ac:dyDescent="0.2">
      <c r="BC48454" s="6"/>
    </row>
    <row r="48455" spans="55:55" hidden="1" x14ac:dyDescent="0.2">
      <c r="BC48455" s="6"/>
    </row>
    <row r="48456" spans="55:55" hidden="1" x14ac:dyDescent="0.2">
      <c r="BC48456" s="6"/>
    </row>
    <row r="48457" spans="55:55" hidden="1" x14ac:dyDescent="0.2">
      <c r="BC48457" s="6"/>
    </row>
    <row r="48458" spans="55:55" hidden="1" x14ac:dyDescent="0.2">
      <c r="BC48458" s="6"/>
    </row>
    <row r="48459" spans="55:55" hidden="1" x14ac:dyDescent="0.2">
      <c r="BC48459" s="6"/>
    </row>
    <row r="48460" spans="55:55" hidden="1" x14ac:dyDescent="0.2">
      <c r="BC48460" s="6"/>
    </row>
    <row r="48461" spans="55:55" hidden="1" x14ac:dyDescent="0.2">
      <c r="BC48461" s="6"/>
    </row>
    <row r="48462" spans="55:55" hidden="1" x14ac:dyDescent="0.2">
      <c r="BC48462" s="6"/>
    </row>
    <row r="48463" spans="55:55" hidden="1" x14ac:dyDescent="0.2">
      <c r="BC48463" s="6"/>
    </row>
    <row r="48464" spans="55:55" hidden="1" x14ac:dyDescent="0.2">
      <c r="BC48464" s="6"/>
    </row>
    <row r="48465" spans="55:55" hidden="1" x14ac:dyDescent="0.2">
      <c r="BC48465" s="6"/>
    </row>
    <row r="48466" spans="55:55" hidden="1" x14ac:dyDescent="0.2">
      <c r="BC48466" s="6"/>
    </row>
    <row r="48467" spans="55:55" hidden="1" x14ac:dyDescent="0.2">
      <c r="BC48467" s="6"/>
    </row>
    <row r="48468" spans="55:55" hidden="1" x14ac:dyDescent="0.2">
      <c r="BC48468" s="6"/>
    </row>
    <row r="48469" spans="55:55" hidden="1" x14ac:dyDescent="0.2">
      <c r="BC48469" s="6"/>
    </row>
    <row r="48470" spans="55:55" hidden="1" x14ac:dyDescent="0.2">
      <c r="BC48470" s="6"/>
    </row>
    <row r="48471" spans="55:55" hidden="1" x14ac:dyDescent="0.2">
      <c r="BC48471" s="6"/>
    </row>
    <row r="48472" spans="55:55" hidden="1" x14ac:dyDescent="0.2">
      <c r="BC48472" s="6"/>
    </row>
    <row r="48473" spans="55:55" hidden="1" x14ac:dyDescent="0.2">
      <c r="BC48473" s="6"/>
    </row>
    <row r="48474" spans="55:55" hidden="1" x14ac:dyDescent="0.2">
      <c r="BC48474" s="6"/>
    </row>
    <row r="48475" spans="55:55" hidden="1" x14ac:dyDescent="0.2">
      <c r="BC48475" s="6"/>
    </row>
    <row r="48476" spans="55:55" hidden="1" x14ac:dyDescent="0.2">
      <c r="BC48476" s="6"/>
    </row>
    <row r="48477" spans="55:55" hidden="1" x14ac:dyDescent="0.2">
      <c r="BC48477" s="6"/>
    </row>
    <row r="48478" spans="55:55" hidden="1" x14ac:dyDescent="0.2">
      <c r="BC48478" s="6"/>
    </row>
    <row r="48479" spans="55:55" hidden="1" x14ac:dyDescent="0.2">
      <c r="BC48479" s="6"/>
    </row>
    <row r="48480" spans="55:55" hidden="1" x14ac:dyDescent="0.2">
      <c r="BC48480" s="6"/>
    </row>
    <row r="48481" spans="55:55" hidden="1" x14ac:dyDescent="0.2">
      <c r="BC48481" s="6"/>
    </row>
    <row r="48482" spans="55:55" hidden="1" x14ac:dyDescent="0.2">
      <c r="BC48482" s="6"/>
    </row>
    <row r="48483" spans="55:55" hidden="1" x14ac:dyDescent="0.2">
      <c r="BC48483" s="6"/>
    </row>
    <row r="48484" spans="55:55" hidden="1" x14ac:dyDescent="0.2">
      <c r="BC48484" s="6"/>
    </row>
    <row r="48485" spans="55:55" hidden="1" x14ac:dyDescent="0.2">
      <c r="BC48485" s="6"/>
    </row>
    <row r="48486" spans="55:55" hidden="1" x14ac:dyDescent="0.2">
      <c r="BC48486" s="6"/>
    </row>
    <row r="48487" spans="55:55" hidden="1" x14ac:dyDescent="0.2">
      <c r="BC48487" s="6"/>
    </row>
    <row r="48488" spans="55:55" hidden="1" x14ac:dyDescent="0.2">
      <c r="BC48488" s="6"/>
    </row>
    <row r="48489" spans="55:55" hidden="1" x14ac:dyDescent="0.2">
      <c r="BC48489" s="6"/>
    </row>
    <row r="48490" spans="55:55" hidden="1" x14ac:dyDescent="0.2">
      <c r="BC48490" s="6"/>
    </row>
    <row r="48491" spans="55:55" hidden="1" x14ac:dyDescent="0.2">
      <c r="BC48491" s="6"/>
    </row>
    <row r="48492" spans="55:55" hidden="1" x14ac:dyDescent="0.2">
      <c r="BC48492" s="6"/>
    </row>
    <row r="48493" spans="55:55" hidden="1" x14ac:dyDescent="0.2">
      <c r="BC48493" s="6"/>
    </row>
    <row r="48494" spans="55:55" hidden="1" x14ac:dyDescent="0.2">
      <c r="BC48494" s="6"/>
    </row>
    <row r="48495" spans="55:55" hidden="1" x14ac:dyDescent="0.2">
      <c r="BC48495" s="6"/>
    </row>
    <row r="48496" spans="55:55" hidden="1" x14ac:dyDescent="0.2">
      <c r="BC48496" s="6"/>
    </row>
    <row r="48497" spans="55:55" hidden="1" x14ac:dyDescent="0.2">
      <c r="BC48497" s="6"/>
    </row>
    <row r="48498" spans="55:55" hidden="1" x14ac:dyDescent="0.2">
      <c r="BC48498" s="6"/>
    </row>
    <row r="48499" spans="55:55" hidden="1" x14ac:dyDescent="0.2">
      <c r="BC48499" s="6"/>
    </row>
    <row r="48500" spans="55:55" hidden="1" x14ac:dyDescent="0.2">
      <c r="BC48500" s="6"/>
    </row>
    <row r="48501" spans="55:55" hidden="1" x14ac:dyDescent="0.2">
      <c r="BC48501" s="6"/>
    </row>
    <row r="48502" spans="55:55" hidden="1" x14ac:dyDescent="0.2">
      <c r="BC48502" s="6"/>
    </row>
    <row r="48503" spans="55:55" hidden="1" x14ac:dyDescent="0.2">
      <c r="BC48503" s="6"/>
    </row>
    <row r="48504" spans="55:55" hidden="1" x14ac:dyDescent="0.2">
      <c r="BC48504" s="6"/>
    </row>
    <row r="48505" spans="55:55" hidden="1" x14ac:dyDescent="0.2">
      <c r="BC48505" s="6"/>
    </row>
    <row r="48506" spans="55:55" hidden="1" x14ac:dyDescent="0.2">
      <c r="BC48506" s="6"/>
    </row>
    <row r="48507" spans="55:55" hidden="1" x14ac:dyDescent="0.2">
      <c r="BC48507" s="6"/>
    </row>
    <row r="48508" spans="55:55" hidden="1" x14ac:dyDescent="0.2">
      <c r="BC48508" s="6"/>
    </row>
    <row r="48509" spans="55:55" hidden="1" x14ac:dyDescent="0.2">
      <c r="BC48509" s="6"/>
    </row>
    <row r="48510" spans="55:55" hidden="1" x14ac:dyDescent="0.2">
      <c r="BC48510" s="6"/>
    </row>
    <row r="48511" spans="55:55" hidden="1" x14ac:dyDescent="0.2">
      <c r="BC48511" s="6"/>
    </row>
    <row r="48512" spans="55:55" hidden="1" x14ac:dyDescent="0.2">
      <c r="BC48512" s="6"/>
    </row>
    <row r="48513" spans="55:55" hidden="1" x14ac:dyDescent="0.2">
      <c r="BC48513" s="6"/>
    </row>
    <row r="48514" spans="55:55" hidden="1" x14ac:dyDescent="0.2">
      <c r="BC48514" s="6"/>
    </row>
    <row r="48515" spans="55:55" hidden="1" x14ac:dyDescent="0.2">
      <c r="BC48515" s="6"/>
    </row>
    <row r="48516" spans="55:55" hidden="1" x14ac:dyDescent="0.2">
      <c r="BC48516" s="6"/>
    </row>
    <row r="48517" spans="55:55" hidden="1" x14ac:dyDescent="0.2">
      <c r="BC48517" s="6"/>
    </row>
    <row r="48518" spans="55:55" hidden="1" x14ac:dyDescent="0.2">
      <c r="BC48518" s="6"/>
    </row>
    <row r="48519" spans="55:55" hidden="1" x14ac:dyDescent="0.2">
      <c r="BC48519" s="6"/>
    </row>
    <row r="48520" spans="55:55" hidden="1" x14ac:dyDescent="0.2">
      <c r="BC48520" s="6"/>
    </row>
    <row r="48521" spans="55:55" hidden="1" x14ac:dyDescent="0.2">
      <c r="BC48521" s="6"/>
    </row>
    <row r="48522" spans="55:55" hidden="1" x14ac:dyDescent="0.2">
      <c r="BC48522" s="6"/>
    </row>
    <row r="48523" spans="55:55" hidden="1" x14ac:dyDescent="0.2">
      <c r="BC48523" s="6"/>
    </row>
    <row r="48524" spans="55:55" hidden="1" x14ac:dyDescent="0.2">
      <c r="BC48524" s="6"/>
    </row>
    <row r="48525" spans="55:55" hidden="1" x14ac:dyDescent="0.2">
      <c r="BC48525" s="6"/>
    </row>
    <row r="48526" spans="55:55" hidden="1" x14ac:dyDescent="0.2">
      <c r="BC48526" s="6"/>
    </row>
    <row r="48527" spans="55:55" hidden="1" x14ac:dyDescent="0.2">
      <c r="BC48527" s="6"/>
    </row>
    <row r="48528" spans="55:55" hidden="1" x14ac:dyDescent="0.2">
      <c r="BC48528" s="6"/>
    </row>
    <row r="48529" spans="55:55" hidden="1" x14ac:dyDescent="0.2">
      <c r="BC48529" s="6"/>
    </row>
    <row r="48530" spans="55:55" hidden="1" x14ac:dyDescent="0.2">
      <c r="BC48530" s="6"/>
    </row>
    <row r="48531" spans="55:55" hidden="1" x14ac:dyDescent="0.2">
      <c r="BC48531" s="6"/>
    </row>
    <row r="48532" spans="55:55" hidden="1" x14ac:dyDescent="0.2">
      <c r="BC48532" s="6"/>
    </row>
    <row r="48533" spans="55:55" hidden="1" x14ac:dyDescent="0.2">
      <c r="BC48533" s="6"/>
    </row>
    <row r="48534" spans="55:55" hidden="1" x14ac:dyDescent="0.2">
      <c r="BC48534" s="6"/>
    </row>
    <row r="48535" spans="55:55" hidden="1" x14ac:dyDescent="0.2">
      <c r="BC48535" s="6"/>
    </row>
    <row r="48536" spans="55:55" hidden="1" x14ac:dyDescent="0.2">
      <c r="BC48536" s="6"/>
    </row>
    <row r="48537" spans="55:55" hidden="1" x14ac:dyDescent="0.2">
      <c r="BC48537" s="6"/>
    </row>
    <row r="48538" spans="55:55" hidden="1" x14ac:dyDescent="0.2">
      <c r="BC48538" s="6"/>
    </row>
    <row r="48539" spans="55:55" hidden="1" x14ac:dyDescent="0.2">
      <c r="BC48539" s="6"/>
    </row>
    <row r="48540" spans="55:55" hidden="1" x14ac:dyDescent="0.2">
      <c r="BC48540" s="6"/>
    </row>
    <row r="48541" spans="55:55" hidden="1" x14ac:dyDescent="0.2">
      <c r="BC48541" s="6"/>
    </row>
    <row r="48542" spans="55:55" hidden="1" x14ac:dyDescent="0.2">
      <c r="BC48542" s="6"/>
    </row>
    <row r="48543" spans="55:55" hidden="1" x14ac:dyDescent="0.2">
      <c r="BC48543" s="6"/>
    </row>
    <row r="48544" spans="55:55" hidden="1" x14ac:dyDescent="0.2">
      <c r="BC48544" s="6"/>
    </row>
    <row r="48545" spans="55:55" hidden="1" x14ac:dyDescent="0.2">
      <c r="BC48545" s="6"/>
    </row>
    <row r="48546" spans="55:55" hidden="1" x14ac:dyDescent="0.2">
      <c r="BC48546" s="6"/>
    </row>
    <row r="48547" spans="55:55" hidden="1" x14ac:dyDescent="0.2">
      <c r="BC48547" s="6"/>
    </row>
    <row r="48548" spans="55:55" hidden="1" x14ac:dyDescent="0.2">
      <c r="BC48548" s="6"/>
    </row>
    <row r="48549" spans="55:55" hidden="1" x14ac:dyDescent="0.2">
      <c r="BC48549" s="6"/>
    </row>
    <row r="48550" spans="55:55" hidden="1" x14ac:dyDescent="0.2">
      <c r="BC48550" s="6"/>
    </row>
    <row r="48551" spans="55:55" hidden="1" x14ac:dyDescent="0.2">
      <c r="BC48551" s="6"/>
    </row>
    <row r="48552" spans="55:55" hidden="1" x14ac:dyDescent="0.2">
      <c r="BC48552" s="6"/>
    </row>
    <row r="48553" spans="55:55" hidden="1" x14ac:dyDescent="0.2">
      <c r="BC48553" s="6"/>
    </row>
    <row r="48554" spans="55:55" hidden="1" x14ac:dyDescent="0.2">
      <c r="BC48554" s="6"/>
    </row>
    <row r="48555" spans="55:55" hidden="1" x14ac:dyDescent="0.2">
      <c r="BC48555" s="6"/>
    </row>
    <row r="48556" spans="55:55" hidden="1" x14ac:dyDescent="0.2">
      <c r="BC48556" s="6"/>
    </row>
    <row r="48557" spans="55:55" hidden="1" x14ac:dyDescent="0.2">
      <c r="BC48557" s="6"/>
    </row>
    <row r="48558" spans="55:55" hidden="1" x14ac:dyDescent="0.2">
      <c r="BC48558" s="6"/>
    </row>
    <row r="48559" spans="55:55" hidden="1" x14ac:dyDescent="0.2">
      <c r="BC48559" s="6"/>
    </row>
    <row r="48560" spans="55:55" hidden="1" x14ac:dyDescent="0.2">
      <c r="BC48560" s="6"/>
    </row>
    <row r="48561" spans="55:55" hidden="1" x14ac:dyDescent="0.2">
      <c r="BC48561" s="6"/>
    </row>
    <row r="48562" spans="55:55" hidden="1" x14ac:dyDescent="0.2">
      <c r="BC48562" s="6"/>
    </row>
    <row r="48563" spans="55:55" hidden="1" x14ac:dyDescent="0.2">
      <c r="BC48563" s="6"/>
    </row>
    <row r="48564" spans="55:55" hidden="1" x14ac:dyDescent="0.2">
      <c r="BC48564" s="6"/>
    </row>
    <row r="48565" spans="55:55" hidden="1" x14ac:dyDescent="0.2">
      <c r="BC48565" s="6"/>
    </row>
    <row r="48566" spans="55:55" hidden="1" x14ac:dyDescent="0.2">
      <c r="BC48566" s="6"/>
    </row>
    <row r="48567" spans="55:55" hidden="1" x14ac:dyDescent="0.2">
      <c r="BC48567" s="6"/>
    </row>
    <row r="48568" spans="55:55" hidden="1" x14ac:dyDescent="0.2">
      <c r="BC48568" s="6"/>
    </row>
    <row r="48569" spans="55:55" hidden="1" x14ac:dyDescent="0.2">
      <c r="BC48569" s="6"/>
    </row>
    <row r="48570" spans="55:55" hidden="1" x14ac:dyDescent="0.2">
      <c r="BC48570" s="6"/>
    </row>
    <row r="48571" spans="55:55" hidden="1" x14ac:dyDescent="0.2">
      <c r="BC48571" s="6"/>
    </row>
    <row r="48572" spans="55:55" hidden="1" x14ac:dyDescent="0.2">
      <c r="BC48572" s="6"/>
    </row>
    <row r="48573" spans="55:55" hidden="1" x14ac:dyDescent="0.2">
      <c r="BC48573" s="6"/>
    </row>
    <row r="48574" spans="55:55" hidden="1" x14ac:dyDescent="0.2">
      <c r="BC48574" s="6"/>
    </row>
    <row r="48575" spans="55:55" hidden="1" x14ac:dyDescent="0.2">
      <c r="BC48575" s="6"/>
    </row>
    <row r="48576" spans="55:55" hidden="1" x14ac:dyDescent="0.2">
      <c r="BC48576" s="6"/>
    </row>
    <row r="48577" spans="55:55" hidden="1" x14ac:dyDescent="0.2">
      <c r="BC48577" s="6"/>
    </row>
    <row r="48578" spans="55:55" hidden="1" x14ac:dyDescent="0.2">
      <c r="BC48578" s="6"/>
    </row>
    <row r="48579" spans="55:55" hidden="1" x14ac:dyDescent="0.2">
      <c r="BC48579" s="6"/>
    </row>
    <row r="48580" spans="55:55" hidden="1" x14ac:dyDescent="0.2">
      <c r="BC48580" s="6"/>
    </row>
    <row r="48581" spans="55:55" hidden="1" x14ac:dyDescent="0.2">
      <c r="BC48581" s="6"/>
    </row>
    <row r="48582" spans="55:55" hidden="1" x14ac:dyDescent="0.2">
      <c r="BC48582" s="6"/>
    </row>
    <row r="48583" spans="55:55" hidden="1" x14ac:dyDescent="0.2">
      <c r="BC48583" s="6"/>
    </row>
    <row r="48584" spans="55:55" hidden="1" x14ac:dyDescent="0.2">
      <c r="BC48584" s="6"/>
    </row>
    <row r="48585" spans="55:55" hidden="1" x14ac:dyDescent="0.2">
      <c r="BC48585" s="6"/>
    </row>
    <row r="48586" spans="55:55" hidden="1" x14ac:dyDescent="0.2">
      <c r="BC48586" s="6"/>
    </row>
    <row r="48587" spans="55:55" hidden="1" x14ac:dyDescent="0.2">
      <c r="BC48587" s="6"/>
    </row>
    <row r="48588" spans="55:55" hidden="1" x14ac:dyDescent="0.2">
      <c r="BC48588" s="6"/>
    </row>
    <row r="48589" spans="55:55" hidden="1" x14ac:dyDescent="0.2">
      <c r="BC48589" s="6"/>
    </row>
    <row r="48590" spans="55:55" hidden="1" x14ac:dyDescent="0.2">
      <c r="BC48590" s="6"/>
    </row>
    <row r="48591" spans="55:55" hidden="1" x14ac:dyDescent="0.2">
      <c r="BC48591" s="6"/>
    </row>
    <row r="48592" spans="55:55" hidden="1" x14ac:dyDescent="0.2">
      <c r="BC48592" s="6"/>
    </row>
    <row r="48593" spans="55:55" hidden="1" x14ac:dyDescent="0.2">
      <c r="BC48593" s="6"/>
    </row>
    <row r="48594" spans="55:55" hidden="1" x14ac:dyDescent="0.2">
      <c r="BC48594" s="6"/>
    </row>
    <row r="48595" spans="55:55" hidden="1" x14ac:dyDescent="0.2">
      <c r="BC48595" s="6"/>
    </row>
    <row r="48596" spans="55:55" hidden="1" x14ac:dyDescent="0.2">
      <c r="BC48596" s="6"/>
    </row>
    <row r="48597" spans="55:55" hidden="1" x14ac:dyDescent="0.2">
      <c r="BC48597" s="6"/>
    </row>
    <row r="48598" spans="55:55" hidden="1" x14ac:dyDescent="0.2">
      <c r="BC48598" s="6"/>
    </row>
    <row r="48599" spans="55:55" hidden="1" x14ac:dyDescent="0.2">
      <c r="BC48599" s="6"/>
    </row>
    <row r="48600" spans="55:55" hidden="1" x14ac:dyDescent="0.2">
      <c r="BC48600" s="6"/>
    </row>
    <row r="48601" spans="55:55" hidden="1" x14ac:dyDescent="0.2">
      <c r="BC48601" s="6"/>
    </row>
    <row r="48602" spans="55:55" hidden="1" x14ac:dyDescent="0.2">
      <c r="BC48602" s="6"/>
    </row>
    <row r="48603" spans="55:55" hidden="1" x14ac:dyDescent="0.2">
      <c r="BC48603" s="6"/>
    </row>
    <row r="48604" spans="55:55" hidden="1" x14ac:dyDescent="0.2">
      <c r="BC48604" s="6"/>
    </row>
    <row r="48605" spans="55:55" hidden="1" x14ac:dyDescent="0.2">
      <c r="BC48605" s="6"/>
    </row>
    <row r="48606" spans="55:55" hidden="1" x14ac:dyDescent="0.2">
      <c r="BC48606" s="6"/>
    </row>
    <row r="48607" spans="55:55" hidden="1" x14ac:dyDescent="0.2">
      <c r="BC48607" s="6"/>
    </row>
    <row r="48608" spans="55:55" hidden="1" x14ac:dyDescent="0.2">
      <c r="BC48608" s="6"/>
    </row>
    <row r="48609" spans="55:55" hidden="1" x14ac:dyDescent="0.2">
      <c r="BC48609" s="6"/>
    </row>
    <row r="48610" spans="55:55" hidden="1" x14ac:dyDescent="0.2">
      <c r="BC48610" s="6"/>
    </row>
    <row r="48611" spans="55:55" hidden="1" x14ac:dyDescent="0.2">
      <c r="BC48611" s="6"/>
    </row>
    <row r="48612" spans="55:55" hidden="1" x14ac:dyDescent="0.2">
      <c r="BC48612" s="6"/>
    </row>
    <row r="48613" spans="55:55" hidden="1" x14ac:dyDescent="0.2">
      <c r="BC48613" s="6"/>
    </row>
    <row r="48614" spans="55:55" hidden="1" x14ac:dyDescent="0.2">
      <c r="BC48614" s="6"/>
    </row>
    <row r="48615" spans="55:55" hidden="1" x14ac:dyDescent="0.2">
      <c r="BC48615" s="6"/>
    </row>
    <row r="48616" spans="55:55" hidden="1" x14ac:dyDescent="0.2">
      <c r="BC48616" s="6"/>
    </row>
    <row r="48617" spans="55:55" hidden="1" x14ac:dyDescent="0.2">
      <c r="BC48617" s="6"/>
    </row>
    <row r="48618" spans="55:55" hidden="1" x14ac:dyDescent="0.2">
      <c r="BC48618" s="6"/>
    </row>
    <row r="48619" spans="55:55" hidden="1" x14ac:dyDescent="0.2">
      <c r="BC48619" s="6"/>
    </row>
    <row r="48620" spans="55:55" hidden="1" x14ac:dyDescent="0.2">
      <c r="BC48620" s="6"/>
    </row>
    <row r="48621" spans="55:55" hidden="1" x14ac:dyDescent="0.2">
      <c r="BC48621" s="6"/>
    </row>
    <row r="48622" spans="55:55" hidden="1" x14ac:dyDescent="0.2">
      <c r="BC48622" s="6"/>
    </row>
    <row r="48623" spans="55:55" hidden="1" x14ac:dyDescent="0.2">
      <c r="BC48623" s="6"/>
    </row>
    <row r="48624" spans="55:55" hidden="1" x14ac:dyDescent="0.2">
      <c r="BC48624" s="6"/>
    </row>
    <row r="48625" spans="55:55" hidden="1" x14ac:dyDescent="0.2">
      <c r="BC48625" s="6"/>
    </row>
    <row r="48626" spans="55:55" hidden="1" x14ac:dyDescent="0.2">
      <c r="BC48626" s="6"/>
    </row>
    <row r="48627" spans="55:55" hidden="1" x14ac:dyDescent="0.2">
      <c r="BC48627" s="6"/>
    </row>
    <row r="48628" spans="55:55" hidden="1" x14ac:dyDescent="0.2">
      <c r="BC48628" s="6"/>
    </row>
    <row r="48629" spans="55:55" hidden="1" x14ac:dyDescent="0.2">
      <c r="BC48629" s="6"/>
    </row>
    <row r="48630" spans="55:55" hidden="1" x14ac:dyDescent="0.2">
      <c r="BC48630" s="6"/>
    </row>
    <row r="48631" spans="55:55" hidden="1" x14ac:dyDescent="0.2">
      <c r="BC48631" s="6"/>
    </row>
    <row r="48632" spans="55:55" hidden="1" x14ac:dyDescent="0.2">
      <c r="BC48632" s="6"/>
    </row>
    <row r="48633" spans="55:55" hidden="1" x14ac:dyDescent="0.2">
      <c r="BC48633" s="6"/>
    </row>
    <row r="48634" spans="55:55" hidden="1" x14ac:dyDescent="0.2">
      <c r="BC48634" s="6"/>
    </row>
    <row r="48635" spans="55:55" hidden="1" x14ac:dyDescent="0.2">
      <c r="BC48635" s="6"/>
    </row>
    <row r="48636" spans="55:55" hidden="1" x14ac:dyDescent="0.2">
      <c r="BC48636" s="6"/>
    </row>
    <row r="48637" spans="55:55" hidden="1" x14ac:dyDescent="0.2">
      <c r="BC48637" s="6"/>
    </row>
    <row r="48638" spans="55:55" hidden="1" x14ac:dyDescent="0.2">
      <c r="BC48638" s="6"/>
    </row>
    <row r="48639" spans="55:55" hidden="1" x14ac:dyDescent="0.2">
      <c r="BC48639" s="6"/>
    </row>
    <row r="48640" spans="55:55" hidden="1" x14ac:dyDescent="0.2">
      <c r="BC48640" s="6"/>
    </row>
    <row r="48641" spans="55:55" hidden="1" x14ac:dyDescent="0.2">
      <c r="BC48641" s="6"/>
    </row>
    <row r="48642" spans="55:55" hidden="1" x14ac:dyDescent="0.2">
      <c r="BC48642" s="6"/>
    </row>
    <row r="48643" spans="55:55" hidden="1" x14ac:dyDescent="0.2">
      <c r="BC48643" s="6"/>
    </row>
    <row r="48644" spans="55:55" hidden="1" x14ac:dyDescent="0.2">
      <c r="BC48644" s="6"/>
    </row>
    <row r="48645" spans="55:55" hidden="1" x14ac:dyDescent="0.2">
      <c r="BC48645" s="6"/>
    </row>
    <row r="48646" spans="55:55" hidden="1" x14ac:dyDescent="0.2">
      <c r="BC48646" s="6"/>
    </row>
    <row r="48647" spans="55:55" hidden="1" x14ac:dyDescent="0.2">
      <c r="BC48647" s="6"/>
    </row>
    <row r="48648" spans="55:55" hidden="1" x14ac:dyDescent="0.2">
      <c r="BC48648" s="6"/>
    </row>
    <row r="48649" spans="55:55" hidden="1" x14ac:dyDescent="0.2">
      <c r="BC48649" s="6"/>
    </row>
    <row r="48650" spans="55:55" hidden="1" x14ac:dyDescent="0.2">
      <c r="BC48650" s="6"/>
    </row>
    <row r="48651" spans="55:55" hidden="1" x14ac:dyDescent="0.2">
      <c r="BC48651" s="6"/>
    </row>
    <row r="48652" spans="55:55" hidden="1" x14ac:dyDescent="0.2">
      <c r="BC48652" s="6"/>
    </row>
    <row r="48653" spans="55:55" hidden="1" x14ac:dyDescent="0.2">
      <c r="BC48653" s="6"/>
    </row>
    <row r="48654" spans="55:55" hidden="1" x14ac:dyDescent="0.2">
      <c r="BC48654" s="6"/>
    </row>
    <row r="48655" spans="55:55" hidden="1" x14ac:dyDescent="0.2">
      <c r="BC48655" s="6"/>
    </row>
    <row r="48656" spans="55:55" hidden="1" x14ac:dyDescent="0.2">
      <c r="BC48656" s="6"/>
    </row>
    <row r="48657" spans="55:55" hidden="1" x14ac:dyDescent="0.2">
      <c r="BC48657" s="6"/>
    </row>
    <row r="48658" spans="55:55" hidden="1" x14ac:dyDescent="0.2">
      <c r="BC48658" s="6"/>
    </row>
    <row r="48659" spans="55:55" hidden="1" x14ac:dyDescent="0.2">
      <c r="BC48659" s="6"/>
    </row>
    <row r="48660" spans="55:55" hidden="1" x14ac:dyDescent="0.2">
      <c r="BC48660" s="6"/>
    </row>
    <row r="48661" spans="55:55" hidden="1" x14ac:dyDescent="0.2">
      <c r="BC48661" s="6"/>
    </row>
    <row r="48662" spans="55:55" hidden="1" x14ac:dyDescent="0.2">
      <c r="BC48662" s="6"/>
    </row>
    <row r="48663" spans="55:55" hidden="1" x14ac:dyDescent="0.2">
      <c r="BC48663" s="6"/>
    </row>
    <row r="48664" spans="55:55" hidden="1" x14ac:dyDescent="0.2">
      <c r="BC48664" s="6"/>
    </row>
    <row r="48665" spans="55:55" hidden="1" x14ac:dyDescent="0.2">
      <c r="BC48665" s="6"/>
    </row>
    <row r="48666" spans="55:55" hidden="1" x14ac:dyDescent="0.2">
      <c r="BC48666" s="6"/>
    </row>
    <row r="48667" spans="55:55" hidden="1" x14ac:dyDescent="0.2">
      <c r="BC48667" s="6"/>
    </row>
    <row r="48668" spans="55:55" hidden="1" x14ac:dyDescent="0.2">
      <c r="BC48668" s="6"/>
    </row>
    <row r="48669" spans="55:55" hidden="1" x14ac:dyDescent="0.2">
      <c r="BC48669" s="6"/>
    </row>
    <row r="48670" spans="55:55" hidden="1" x14ac:dyDescent="0.2">
      <c r="BC48670" s="6"/>
    </row>
    <row r="48671" spans="55:55" hidden="1" x14ac:dyDescent="0.2">
      <c r="BC48671" s="6"/>
    </row>
    <row r="48672" spans="55:55" hidden="1" x14ac:dyDescent="0.2">
      <c r="BC48672" s="6"/>
    </row>
    <row r="48673" spans="55:55" hidden="1" x14ac:dyDescent="0.2">
      <c r="BC48673" s="6"/>
    </row>
    <row r="48674" spans="55:55" hidden="1" x14ac:dyDescent="0.2">
      <c r="BC48674" s="6"/>
    </row>
    <row r="48675" spans="55:55" hidden="1" x14ac:dyDescent="0.2">
      <c r="BC48675" s="6"/>
    </row>
    <row r="48676" spans="55:55" hidden="1" x14ac:dyDescent="0.2">
      <c r="BC48676" s="6"/>
    </row>
    <row r="48677" spans="55:55" hidden="1" x14ac:dyDescent="0.2">
      <c r="BC48677" s="6"/>
    </row>
    <row r="48678" spans="55:55" hidden="1" x14ac:dyDescent="0.2">
      <c r="BC48678" s="6"/>
    </row>
    <row r="48679" spans="55:55" hidden="1" x14ac:dyDescent="0.2">
      <c r="BC48679" s="6"/>
    </row>
    <row r="48680" spans="55:55" hidden="1" x14ac:dyDescent="0.2">
      <c r="BC48680" s="6"/>
    </row>
    <row r="48681" spans="55:55" hidden="1" x14ac:dyDescent="0.2">
      <c r="BC48681" s="6"/>
    </row>
    <row r="48682" spans="55:55" hidden="1" x14ac:dyDescent="0.2">
      <c r="BC48682" s="6"/>
    </row>
    <row r="48683" spans="55:55" hidden="1" x14ac:dyDescent="0.2">
      <c r="BC48683" s="6"/>
    </row>
    <row r="48684" spans="55:55" hidden="1" x14ac:dyDescent="0.2">
      <c r="BC48684" s="6"/>
    </row>
    <row r="48685" spans="55:55" hidden="1" x14ac:dyDescent="0.2">
      <c r="BC48685" s="6"/>
    </row>
    <row r="48686" spans="55:55" hidden="1" x14ac:dyDescent="0.2">
      <c r="BC48686" s="6"/>
    </row>
    <row r="48687" spans="55:55" hidden="1" x14ac:dyDescent="0.2">
      <c r="BC48687" s="6"/>
    </row>
    <row r="48688" spans="55:55" hidden="1" x14ac:dyDescent="0.2">
      <c r="BC48688" s="6"/>
    </row>
    <row r="48689" spans="55:55" hidden="1" x14ac:dyDescent="0.2">
      <c r="BC48689" s="6"/>
    </row>
    <row r="48690" spans="55:55" hidden="1" x14ac:dyDescent="0.2">
      <c r="BC48690" s="6"/>
    </row>
    <row r="48691" spans="55:55" hidden="1" x14ac:dyDescent="0.2">
      <c r="BC48691" s="6"/>
    </row>
    <row r="48692" spans="55:55" hidden="1" x14ac:dyDescent="0.2">
      <c r="BC48692" s="6"/>
    </row>
    <row r="48693" spans="55:55" hidden="1" x14ac:dyDescent="0.2">
      <c r="BC48693" s="6"/>
    </row>
    <row r="48694" spans="55:55" hidden="1" x14ac:dyDescent="0.2">
      <c r="BC48694" s="6"/>
    </row>
    <row r="48695" spans="55:55" hidden="1" x14ac:dyDescent="0.2">
      <c r="BC48695" s="6"/>
    </row>
    <row r="48696" spans="55:55" hidden="1" x14ac:dyDescent="0.2">
      <c r="BC48696" s="6"/>
    </row>
    <row r="48697" spans="55:55" hidden="1" x14ac:dyDescent="0.2">
      <c r="BC48697" s="6"/>
    </row>
    <row r="48698" spans="55:55" hidden="1" x14ac:dyDescent="0.2">
      <c r="BC48698" s="6"/>
    </row>
    <row r="48699" spans="55:55" hidden="1" x14ac:dyDescent="0.2">
      <c r="BC48699" s="6"/>
    </row>
    <row r="48700" spans="55:55" hidden="1" x14ac:dyDescent="0.2">
      <c r="BC48700" s="6"/>
    </row>
    <row r="48701" spans="55:55" hidden="1" x14ac:dyDescent="0.2">
      <c r="BC48701" s="6"/>
    </row>
    <row r="48702" spans="55:55" hidden="1" x14ac:dyDescent="0.2">
      <c r="BC48702" s="6"/>
    </row>
    <row r="48703" spans="55:55" hidden="1" x14ac:dyDescent="0.2">
      <c r="BC48703" s="6"/>
    </row>
    <row r="48704" spans="55:55" hidden="1" x14ac:dyDescent="0.2">
      <c r="BC48704" s="6"/>
    </row>
    <row r="48705" spans="55:55" hidden="1" x14ac:dyDescent="0.2">
      <c r="BC48705" s="6"/>
    </row>
    <row r="48706" spans="55:55" hidden="1" x14ac:dyDescent="0.2">
      <c r="BC48706" s="6"/>
    </row>
    <row r="48707" spans="55:55" hidden="1" x14ac:dyDescent="0.2">
      <c r="BC48707" s="6"/>
    </row>
    <row r="48708" spans="55:55" hidden="1" x14ac:dyDescent="0.2">
      <c r="BC48708" s="6"/>
    </row>
    <row r="48709" spans="55:55" hidden="1" x14ac:dyDescent="0.2">
      <c r="BC48709" s="6"/>
    </row>
    <row r="48710" spans="55:55" hidden="1" x14ac:dyDescent="0.2">
      <c r="BC48710" s="6"/>
    </row>
    <row r="48711" spans="55:55" hidden="1" x14ac:dyDescent="0.2">
      <c r="BC48711" s="6"/>
    </row>
    <row r="48712" spans="55:55" hidden="1" x14ac:dyDescent="0.2">
      <c r="BC48712" s="6"/>
    </row>
    <row r="48713" spans="55:55" hidden="1" x14ac:dyDescent="0.2">
      <c r="BC48713" s="6"/>
    </row>
    <row r="48714" spans="55:55" hidden="1" x14ac:dyDescent="0.2">
      <c r="BC48714" s="6"/>
    </row>
    <row r="48715" spans="55:55" hidden="1" x14ac:dyDescent="0.2">
      <c r="BC48715" s="6"/>
    </row>
    <row r="48716" spans="55:55" hidden="1" x14ac:dyDescent="0.2">
      <c r="BC48716" s="6"/>
    </row>
    <row r="48717" spans="55:55" hidden="1" x14ac:dyDescent="0.2">
      <c r="BC48717" s="6"/>
    </row>
    <row r="48718" spans="55:55" hidden="1" x14ac:dyDescent="0.2">
      <c r="BC48718" s="6"/>
    </row>
    <row r="48719" spans="55:55" hidden="1" x14ac:dyDescent="0.2">
      <c r="BC48719" s="6"/>
    </row>
    <row r="48720" spans="55:55" hidden="1" x14ac:dyDescent="0.2">
      <c r="BC48720" s="6"/>
    </row>
    <row r="48721" spans="55:55" hidden="1" x14ac:dyDescent="0.2">
      <c r="BC48721" s="6"/>
    </row>
    <row r="48722" spans="55:55" hidden="1" x14ac:dyDescent="0.2">
      <c r="BC48722" s="6"/>
    </row>
    <row r="48723" spans="55:55" hidden="1" x14ac:dyDescent="0.2">
      <c r="BC48723" s="6"/>
    </row>
    <row r="48724" spans="55:55" hidden="1" x14ac:dyDescent="0.2">
      <c r="BC48724" s="6"/>
    </row>
    <row r="48725" spans="55:55" hidden="1" x14ac:dyDescent="0.2">
      <c r="BC48725" s="6"/>
    </row>
    <row r="48726" spans="55:55" hidden="1" x14ac:dyDescent="0.2">
      <c r="BC48726" s="6"/>
    </row>
    <row r="48727" spans="55:55" hidden="1" x14ac:dyDescent="0.2">
      <c r="BC48727" s="6"/>
    </row>
    <row r="48728" spans="55:55" hidden="1" x14ac:dyDescent="0.2">
      <c r="BC48728" s="6"/>
    </row>
    <row r="48729" spans="55:55" hidden="1" x14ac:dyDescent="0.2">
      <c r="BC48729" s="6"/>
    </row>
    <row r="48730" spans="55:55" hidden="1" x14ac:dyDescent="0.2">
      <c r="BC48730" s="6"/>
    </row>
    <row r="48731" spans="55:55" hidden="1" x14ac:dyDescent="0.2">
      <c r="BC48731" s="6"/>
    </row>
    <row r="48732" spans="55:55" hidden="1" x14ac:dyDescent="0.2">
      <c r="BC48732" s="6"/>
    </row>
    <row r="48733" spans="55:55" hidden="1" x14ac:dyDescent="0.2">
      <c r="BC48733" s="6"/>
    </row>
    <row r="48734" spans="55:55" hidden="1" x14ac:dyDescent="0.2">
      <c r="BC48734" s="6"/>
    </row>
    <row r="48735" spans="55:55" hidden="1" x14ac:dyDescent="0.2">
      <c r="BC48735" s="6"/>
    </row>
    <row r="48736" spans="55:55" hidden="1" x14ac:dyDescent="0.2">
      <c r="BC48736" s="6"/>
    </row>
    <row r="48737" spans="55:55" hidden="1" x14ac:dyDescent="0.2">
      <c r="BC48737" s="6"/>
    </row>
    <row r="48738" spans="55:55" hidden="1" x14ac:dyDescent="0.2">
      <c r="BC48738" s="6"/>
    </row>
    <row r="48739" spans="55:55" hidden="1" x14ac:dyDescent="0.2">
      <c r="BC48739" s="6"/>
    </row>
    <row r="48740" spans="55:55" hidden="1" x14ac:dyDescent="0.2">
      <c r="BC48740" s="6"/>
    </row>
    <row r="48741" spans="55:55" hidden="1" x14ac:dyDescent="0.2">
      <c r="BC48741" s="6"/>
    </row>
    <row r="48742" spans="55:55" hidden="1" x14ac:dyDescent="0.2">
      <c r="BC48742" s="6"/>
    </row>
    <row r="48743" spans="55:55" hidden="1" x14ac:dyDescent="0.2">
      <c r="BC48743" s="6"/>
    </row>
    <row r="48744" spans="55:55" hidden="1" x14ac:dyDescent="0.2">
      <c r="BC48744" s="6"/>
    </row>
    <row r="48745" spans="55:55" hidden="1" x14ac:dyDescent="0.2">
      <c r="BC48745" s="6"/>
    </row>
    <row r="48746" spans="55:55" hidden="1" x14ac:dyDescent="0.2">
      <c r="BC48746" s="6"/>
    </row>
    <row r="48747" spans="55:55" hidden="1" x14ac:dyDescent="0.2">
      <c r="BC48747" s="6"/>
    </row>
    <row r="48748" spans="55:55" hidden="1" x14ac:dyDescent="0.2">
      <c r="BC48748" s="6"/>
    </row>
    <row r="48749" spans="55:55" hidden="1" x14ac:dyDescent="0.2">
      <c r="BC48749" s="6"/>
    </row>
    <row r="48750" spans="55:55" hidden="1" x14ac:dyDescent="0.2">
      <c r="BC48750" s="6"/>
    </row>
    <row r="48751" spans="55:55" hidden="1" x14ac:dyDescent="0.2">
      <c r="BC48751" s="6"/>
    </row>
    <row r="48752" spans="55:55" hidden="1" x14ac:dyDescent="0.2">
      <c r="BC48752" s="6"/>
    </row>
    <row r="48753" spans="55:55" hidden="1" x14ac:dyDescent="0.2">
      <c r="BC48753" s="6"/>
    </row>
    <row r="48754" spans="55:55" hidden="1" x14ac:dyDescent="0.2">
      <c r="BC48754" s="6"/>
    </row>
    <row r="48755" spans="55:55" hidden="1" x14ac:dyDescent="0.2">
      <c r="BC48755" s="6"/>
    </row>
    <row r="48756" spans="55:55" hidden="1" x14ac:dyDescent="0.2">
      <c r="BC48756" s="6"/>
    </row>
    <row r="48757" spans="55:55" hidden="1" x14ac:dyDescent="0.2">
      <c r="BC48757" s="6"/>
    </row>
    <row r="48758" spans="55:55" hidden="1" x14ac:dyDescent="0.2">
      <c r="BC48758" s="6"/>
    </row>
    <row r="48759" spans="55:55" hidden="1" x14ac:dyDescent="0.2">
      <c r="BC48759" s="6"/>
    </row>
    <row r="48760" spans="55:55" hidden="1" x14ac:dyDescent="0.2">
      <c r="BC48760" s="6"/>
    </row>
    <row r="48761" spans="55:55" hidden="1" x14ac:dyDescent="0.2">
      <c r="BC48761" s="6"/>
    </row>
    <row r="48762" spans="55:55" hidden="1" x14ac:dyDescent="0.2">
      <c r="BC48762" s="6"/>
    </row>
    <row r="48763" spans="55:55" hidden="1" x14ac:dyDescent="0.2">
      <c r="BC48763" s="6"/>
    </row>
    <row r="48764" spans="55:55" hidden="1" x14ac:dyDescent="0.2">
      <c r="BC48764" s="6"/>
    </row>
    <row r="48765" spans="55:55" hidden="1" x14ac:dyDescent="0.2">
      <c r="BC48765" s="6"/>
    </row>
    <row r="48766" spans="55:55" hidden="1" x14ac:dyDescent="0.2">
      <c r="BC48766" s="6"/>
    </row>
    <row r="48767" spans="55:55" hidden="1" x14ac:dyDescent="0.2">
      <c r="BC48767" s="6"/>
    </row>
    <row r="48768" spans="55:55" hidden="1" x14ac:dyDescent="0.2">
      <c r="BC48768" s="6"/>
    </row>
    <row r="48769" spans="55:55" hidden="1" x14ac:dyDescent="0.2">
      <c r="BC48769" s="6"/>
    </row>
    <row r="48770" spans="55:55" hidden="1" x14ac:dyDescent="0.2">
      <c r="BC48770" s="6"/>
    </row>
    <row r="48771" spans="55:55" hidden="1" x14ac:dyDescent="0.2">
      <c r="BC48771" s="6"/>
    </row>
    <row r="48772" spans="55:55" hidden="1" x14ac:dyDescent="0.2">
      <c r="BC48772" s="6"/>
    </row>
    <row r="48773" spans="55:55" hidden="1" x14ac:dyDescent="0.2">
      <c r="BC48773" s="6"/>
    </row>
    <row r="48774" spans="55:55" hidden="1" x14ac:dyDescent="0.2">
      <c r="BC48774" s="6"/>
    </row>
    <row r="48775" spans="55:55" hidden="1" x14ac:dyDescent="0.2">
      <c r="BC48775" s="6"/>
    </row>
    <row r="48776" spans="55:55" hidden="1" x14ac:dyDescent="0.2">
      <c r="BC48776" s="6"/>
    </row>
    <row r="48777" spans="55:55" hidden="1" x14ac:dyDescent="0.2">
      <c r="BC48777" s="6"/>
    </row>
    <row r="48778" spans="55:55" hidden="1" x14ac:dyDescent="0.2">
      <c r="BC48778" s="6"/>
    </row>
    <row r="48779" spans="55:55" hidden="1" x14ac:dyDescent="0.2">
      <c r="BC48779" s="6"/>
    </row>
    <row r="48780" spans="55:55" hidden="1" x14ac:dyDescent="0.2">
      <c r="BC48780" s="6"/>
    </row>
    <row r="48781" spans="55:55" hidden="1" x14ac:dyDescent="0.2">
      <c r="BC48781" s="6"/>
    </row>
    <row r="48782" spans="55:55" hidden="1" x14ac:dyDescent="0.2">
      <c r="BC48782" s="6"/>
    </row>
    <row r="48783" spans="55:55" hidden="1" x14ac:dyDescent="0.2">
      <c r="BC48783" s="6"/>
    </row>
    <row r="48784" spans="55:55" hidden="1" x14ac:dyDescent="0.2">
      <c r="BC48784" s="6"/>
    </row>
    <row r="48785" spans="55:55" hidden="1" x14ac:dyDescent="0.2">
      <c r="BC48785" s="6"/>
    </row>
    <row r="48786" spans="55:55" hidden="1" x14ac:dyDescent="0.2">
      <c r="BC48786" s="6"/>
    </row>
    <row r="48787" spans="55:55" hidden="1" x14ac:dyDescent="0.2">
      <c r="BC48787" s="6"/>
    </row>
    <row r="48788" spans="55:55" hidden="1" x14ac:dyDescent="0.2">
      <c r="BC48788" s="6"/>
    </row>
    <row r="48789" spans="55:55" hidden="1" x14ac:dyDescent="0.2">
      <c r="BC48789" s="6"/>
    </row>
    <row r="48790" spans="55:55" hidden="1" x14ac:dyDescent="0.2">
      <c r="BC48790" s="6"/>
    </row>
    <row r="48791" spans="55:55" hidden="1" x14ac:dyDescent="0.2">
      <c r="BC48791" s="6"/>
    </row>
    <row r="48792" spans="55:55" hidden="1" x14ac:dyDescent="0.2">
      <c r="BC48792" s="6"/>
    </row>
    <row r="48793" spans="55:55" hidden="1" x14ac:dyDescent="0.2">
      <c r="BC48793" s="6"/>
    </row>
    <row r="48794" spans="55:55" hidden="1" x14ac:dyDescent="0.2">
      <c r="BC48794" s="6"/>
    </row>
    <row r="48795" spans="55:55" hidden="1" x14ac:dyDescent="0.2">
      <c r="BC48795" s="6"/>
    </row>
    <row r="48796" spans="55:55" hidden="1" x14ac:dyDescent="0.2">
      <c r="BC48796" s="6"/>
    </row>
    <row r="48797" spans="55:55" hidden="1" x14ac:dyDescent="0.2">
      <c r="BC48797" s="6"/>
    </row>
    <row r="48798" spans="55:55" hidden="1" x14ac:dyDescent="0.2">
      <c r="BC48798" s="6"/>
    </row>
    <row r="48799" spans="55:55" hidden="1" x14ac:dyDescent="0.2">
      <c r="BC48799" s="6"/>
    </row>
    <row r="48800" spans="55:55" hidden="1" x14ac:dyDescent="0.2">
      <c r="BC48800" s="6"/>
    </row>
    <row r="48801" spans="55:55" hidden="1" x14ac:dyDescent="0.2">
      <c r="BC48801" s="6"/>
    </row>
    <row r="48802" spans="55:55" hidden="1" x14ac:dyDescent="0.2">
      <c r="BC48802" s="6"/>
    </row>
    <row r="48803" spans="55:55" hidden="1" x14ac:dyDescent="0.2">
      <c r="BC48803" s="6"/>
    </row>
    <row r="48804" spans="55:55" hidden="1" x14ac:dyDescent="0.2">
      <c r="BC48804" s="6"/>
    </row>
    <row r="48805" spans="55:55" hidden="1" x14ac:dyDescent="0.2">
      <c r="BC48805" s="6"/>
    </row>
    <row r="48806" spans="55:55" hidden="1" x14ac:dyDescent="0.2">
      <c r="BC48806" s="6"/>
    </row>
    <row r="48807" spans="55:55" hidden="1" x14ac:dyDescent="0.2">
      <c r="BC48807" s="6"/>
    </row>
    <row r="48808" spans="55:55" hidden="1" x14ac:dyDescent="0.2">
      <c r="BC48808" s="6"/>
    </row>
    <row r="48809" spans="55:55" hidden="1" x14ac:dyDescent="0.2">
      <c r="BC48809" s="6"/>
    </row>
    <row r="48810" spans="55:55" hidden="1" x14ac:dyDescent="0.2">
      <c r="BC48810" s="6"/>
    </row>
    <row r="48811" spans="55:55" hidden="1" x14ac:dyDescent="0.2">
      <c r="BC48811" s="6"/>
    </row>
    <row r="48812" spans="55:55" hidden="1" x14ac:dyDescent="0.2">
      <c r="BC48812" s="6"/>
    </row>
    <row r="48813" spans="55:55" hidden="1" x14ac:dyDescent="0.2">
      <c r="BC48813" s="6"/>
    </row>
    <row r="48814" spans="55:55" hidden="1" x14ac:dyDescent="0.2">
      <c r="BC48814" s="6"/>
    </row>
    <row r="48815" spans="55:55" hidden="1" x14ac:dyDescent="0.2">
      <c r="BC48815" s="6"/>
    </row>
    <row r="48816" spans="55:55" hidden="1" x14ac:dyDescent="0.2">
      <c r="BC48816" s="6"/>
    </row>
    <row r="48817" spans="55:55" hidden="1" x14ac:dyDescent="0.2">
      <c r="BC48817" s="6"/>
    </row>
    <row r="48818" spans="55:55" hidden="1" x14ac:dyDescent="0.2">
      <c r="BC48818" s="6"/>
    </row>
    <row r="48819" spans="55:55" hidden="1" x14ac:dyDescent="0.2">
      <c r="BC48819" s="6"/>
    </row>
    <row r="48820" spans="55:55" hidden="1" x14ac:dyDescent="0.2">
      <c r="BC48820" s="6"/>
    </row>
    <row r="48821" spans="55:55" hidden="1" x14ac:dyDescent="0.2">
      <c r="BC48821" s="6"/>
    </row>
    <row r="48822" spans="55:55" hidden="1" x14ac:dyDescent="0.2">
      <c r="BC48822" s="6"/>
    </row>
    <row r="48823" spans="55:55" hidden="1" x14ac:dyDescent="0.2">
      <c r="BC48823" s="6"/>
    </row>
    <row r="48824" spans="55:55" hidden="1" x14ac:dyDescent="0.2">
      <c r="BC48824" s="6"/>
    </row>
    <row r="48825" spans="55:55" hidden="1" x14ac:dyDescent="0.2">
      <c r="BC48825" s="6"/>
    </row>
    <row r="48826" spans="55:55" hidden="1" x14ac:dyDescent="0.2">
      <c r="BC48826" s="6"/>
    </row>
    <row r="48827" spans="55:55" hidden="1" x14ac:dyDescent="0.2">
      <c r="BC48827" s="6"/>
    </row>
    <row r="48828" spans="55:55" hidden="1" x14ac:dyDescent="0.2">
      <c r="BC48828" s="6"/>
    </row>
    <row r="48829" spans="55:55" hidden="1" x14ac:dyDescent="0.2">
      <c r="BC48829" s="6"/>
    </row>
    <row r="48830" spans="55:55" hidden="1" x14ac:dyDescent="0.2">
      <c r="BC48830" s="6"/>
    </row>
    <row r="48831" spans="55:55" hidden="1" x14ac:dyDescent="0.2">
      <c r="BC48831" s="6"/>
    </row>
    <row r="48832" spans="55:55" hidden="1" x14ac:dyDescent="0.2">
      <c r="BC48832" s="6"/>
    </row>
    <row r="48833" spans="55:55" hidden="1" x14ac:dyDescent="0.2">
      <c r="BC48833" s="6"/>
    </row>
    <row r="48834" spans="55:55" hidden="1" x14ac:dyDescent="0.2">
      <c r="BC48834" s="6"/>
    </row>
    <row r="48835" spans="55:55" hidden="1" x14ac:dyDescent="0.2">
      <c r="BC48835" s="6"/>
    </row>
    <row r="48836" spans="55:55" hidden="1" x14ac:dyDescent="0.2">
      <c r="BC48836" s="6"/>
    </row>
    <row r="48837" spans="55:55" hidden="1" x14ac:dyDescent="0.2">
      <c r="BC48837" s="6"/>
    </row>
    <row r="48838" spans="55:55" hidden="1" x14ac:dyDescent="0.2">
      <c r="BC48838" s="6"/>
    </row>
    <row r="48839" spans="55:55" hidden="1" x14ac:dyDescent="0.2">
      <c r="BC48839" s="6"/>
    </row>
    <row r="48840" spans="55:55" hidden="1" x14ac:dyDescent="0.2">
      <c r="BC48840" s="6"/>
    </row>
    <row r="48841" spans="55:55" hidden="1" x14ac:dyDescent="0.2">
      <c r="BC48841" s="6"/>
    </row>
    <row r="48842" spans="55:55" hidden="1" x14ac:dyDescent="0.2">
      <c r="BC48842" s="6"/>
    </row>
    <row r="48843" spans="55:55" hidden="1" x14ac:dyDescent="0.2">
      <c r="BC48843" s="6"/>
    </row>
    <row r="48844" spans="55:55" hidden="1" x14ac:dyDescent="0.2">
      <c r="BC48844" s="6"/>
    </row>
    <row r="48845" spans="55:55" hidden="1" x14ac:dyDescent="0.2">
      <c r="BC48845" s="6"/>
    </row>
    <row r="48846" spans="55:55" hidden="1" x14ac:dyDescent="0.2">
      <c r="BC48846" s="6"/>
    </row>
    <row r="48847" spans="55:55" hidden="1" x14ac:dyDescent="0.2">
      <c r="BC48847" s="6"/>
    </row>
    <row r="48848" spans="55:55" hidden="1" x14ac:dyDescent="0.2">
      <c r="BC48848" s="6"/>
    </row>
    <row r="48849" spans="55:55" hidden="1" x14ac:dyDescent="0.2">
      <c r="BC48849" s="6"/>
    </row>
    <row r="48850" spans="55:55" hidden="1" x14ac:dyDescent="0.2">
      <c r="BC48850" s="6"/>
    </row>
    <row r="48851" spans="55:55" hidden="1" x14ac:dyDescent="0.2">
      <c r="BC48851" s="6"/>
    </row>
    <row r="48852" spans="55:55" hidden="1" x14ac:dyDescent="0.2">
      <c r="BC48852" s="6"/>
    </row>
    <row r="48853" spans="55:55" hidden="1" x14ac:dyDescent="0.2">
      <c r="BC48853" s="6"/>
    </row>
    <row r="48854" spans="55:55" hidden="1" x14ac:dyDescent="0.2">
      <c r="BC48854" s="6"/>
    </row>
    <row r="48855" spans="55:55" hidden="1" x14ac:dyDescent="0.2">
      <c r="BC48855" s="6"/>
    </row>
    <row r="48856" spans="55:55" hidden="1" x14ac:dyDescent="0.2">
      <c r="BC48856" s="6"/>
    </row>
    <row r="48857" spans="55:55" hidden="1" x14ac:dyDescent="0.2">
      <c r="BC48857" s="6"/>
    </row>
    <row r="48858" spans="55:55" hidden="1" x14ac:dyDescent="0.2">
      <c r="BC48858" s="6"/>
    </row>
    <row r="48859" spans="55:55" hidden="1" x14ac:dyDescent="0.2">
      <c r="BC48859" s="6"/>
    </row>
    <row r="48860" spans="55:55" hidden="1" x14ac:dyDescent="0.2">
      <c r="BC48860" s="6"/>
    </row>
    <row r="48861" spans="55:55" hidden="1" x14ac:dyDescent="0.2">
      <c r="BC48861" s="6"/>
    </row>
    <row r="48862" spans="55:55" hidden="1" x14ac:dyDescent="0.2">
      <c r="BC48862" s="6"/>
    </row>
    <row r="48863" spans="55:55" hidden="1" x14ac:dyDescent="0.2">
      <c r="BC48863" s="6"/>
    </row>
    <row r="48864" spans="55:55" hidden="1" x14ac:dyDescent="0.2">
      <c r="BC48864" s="6"/>
    </row>
    <row r="48865" spans="55:55" hidden="1" x14ac:dyDescent="0.2">
      <c r="BC48865" s="6"/>
    </row>
    <row r="48866" spans="55:55" hidden="1" x14ac:dyDescent="0.2">
      <c r="BC48866" s="6"/>
    </row>
    <row r="48867" spans="55:55" hidden="1" x14ac:dyDescent="0.2">
      <c r="BC48867" s="6"/>
    </row>
    <row r="48868" spans="55:55" hidden="1" x14ac:dyDescent="0.2">
      <c r="BC48868" s="6"/>
    </row>
    <row r="48869" spans="55:55" hidden="1" x14ac:dyDescent="0.2">
      <c r="BC48869" s="6"/>
    </row>
    <row r="48870" spans="55:55" hidden="1" x14ac:dyDescent="0.2">
      <c r="BC48870" s="6"/>
    </row>
    <row r="48871" spans="55:55" hidden="1" x14ac:dyDescent="0.2">
      <c r="BC48871" s="6"/>
    </row>
    <row r="48872" spans="55:55" hidden="1" x14ac:dyDescent="0.2">
      <c r="BC48872" s="6"/>
    </row>
    <row r="48873" spans="55:55" hidden="1" x14ac:dyDescent="0.2">
      <c r="BC48873" s="6"/>
    </row>
    <row r="48874" spans="55:55" hidden="1" x14ac:dyDescent="0.2">
      <c r="BC48874" s="6"/>
    </row>
    <row r="48875" spans="55:55" hidden="1" x14ac:dyDescent="0.2">
      <c r="BC48875" s="6"/>
    </row>
    <row r="48876" spans="55:55" hidden="1" x14ac:dyDescent="0.2">
      <c r="BC48876" s="6"/>
    </row>
    <row r="48877" spans="55:55" hidden="1" x14ac:dyDescent="0.2">
      <c r="BC48877" s="6"/>
    </row>
    <row r="48878" spans="55:55" hidden="1" x14ac:dyDescent="0.2">
      <c r="BC48878" s="6"/>
    </row>
    <row r="48879" spans="55:55" hidden="1" x14ac:dyDescent="0.2">
      <c r="BC48879" s="6"/>
    </row>
    <row r="48880" spans="55:55" hidden="1" x14ac:dyDescent="0.2">
      <c r="BC48880" s="6"/>
    </row>
    <row r="48881" spans="55:55" hidden="1" x14ac:dyDescent="0.2">
      <c r="BC48881" s="6"/>
    </row>
    <row r="48882" spans="55:55" hidden="1" x14ac:dyDescent="0.2">
      <c r="BC48882" s="6"/>
    </row>
    <row r="48883" spans="55:55" hidden="1" x14ac:dyDescent="0.2">
      <c r="BC48883" s="6"/>
    </row>
    <row r="48884" spans="55:55" hidden="1" x14ac:dyDescent="0.2">
      <c r="BC48884" s="6"/>
    </row>
    <row r="48885" spans="55:55" hidden="1" x14ac:dyDescent="0.2">
      <c r="BC48885" s="6"/>
    </row>
    <row r="48886" spans="55:55" hidden="1" x14ac:dyDescent="0.2">
      <c r="BC48886" s="6"/>
    </row>
    <row r="48887" spans="55:55" hidden="1" x14ac:dyDescent="0.2">
      <c r="BC48887" s="6"/>
    </row>
    <row r="48888" spans="55:55" hidden="1" x14ac:dyDescent="0.2">
      <c r="BC48888" s="6"/>
    </row>
    <row r="48889" spans="55:55" hidden="1" x14ac:dyDescent="0.2">
      <c r="BC48889" s="6"/>
    </row>
    <row r="48890" spans="55:55" hidden="1" x14ac:dyDescent="0.2">
      <c r="BC48890" s="6"/>
    </row>
    <row r="48891" spans="55:55" hidden="1" x14ac:dyDescent="0.2">
      <c r="BC48891" s="6"/>
    </row>
    <row r="48892" spans="55:55" hidden="1" x14ac:dyDescent="0.2">
      <c r="BC48892" s="6"/>
    </row>
    <row r="48893" spans="55:55" hidden="1" x14ac:dyDescent="0.2">
      <c r="BC48893" s="6"/>
    </row>
    <row r="48894" spans="55:55" hidden="1" x14ac:dyDescent="0.2">
      <c r="BC48894" s="6"/>
    </row>
    <row r="48895" spans="55:55" hidden="1" x14ac:dyDescent="0.2">
      <c r="BC48895" s="6"/>
    </row>
    <row r="48896" spans="55:55" hidden="1" x14ac:dyDescent="0.2">
      <c r="BC48896" s="6"/>
    </row>
    <row r="48897" spans="55:55" hidden="1" x14ac:dyDescent="0.2">
      <c r="BC48897" s="6"/>
    </row>
    <row r="48898" spans="55:55" hidden="1" x14ac:dyDescent="0.2">
      <c r="BC48898" s="6"/>
    </row>
    <row r="48899" spans="55:55" hidden="1" x14ac:dyDescent="0.2">
      <c r="BC48899" s="6"/>
    </row>
    <row r="48900" spans="55:55" hidden="1" x14ac:dyDescent="0.2">
      <c r="BC48900" s="6"/>
    </row>
    <row r="48901" spans="55:55" hidden="1" x14ac:dyDescent="0.2">
      <c r="BC48901" s="6"/>
    </row>
    <row r="48902" spans="55:55" hidden="1" x14ac:dyDescent="0.2">
      <c r="BC48902" s="6"/>
    </row>
    <row r="48903" spans="55:55" hidden="1" x14ac:dyDescent="0.2">
      <c r="BC48903" s="6"/>
    </row>
    <row r="48904" spans="55:55" hidden="1" x14ac:dyDescent="0.2">
      <c r="BC48904" s="6"/>
    </row>
    <row r="48905" spans="55:55" hidden="1" x14ac:dyDescent="0.2">
      <c r="BC48905" s="6"/>
    </row>
    <row r="48906" spans="55:55" hidden="1" x14ac:dyDescent="0.2">
      <c r="BC48906" s="6"/>
    </row>
    <row r="48907" spans="55:55" hidden="1" x14ac:dyDescent="0.2">
      <c r="BC48907" s="6"/>
    </row>
    <row r="48908" spans="55:55" hidden="1" x14ac:dyDescent="0.2">
      <c r="BC48908" s="6"/>
    </row>
    <row r="48909" spans="55:55" hidden="1" x14ac:dyDescent="0.2">
      <c r="BC48909" s="6"/>
    </row>
    <row r="48910" spans="55:55" hidden="1" x14ac:dyDescent="0.2">
      <c r="BC48910" s="6"/>
    </row>
    <row r="48911" spans="55:55" hidden="1" x14ac:dyDescent="0.2">
      <c r="BC48911" s="6"/>
    </row>
    <row r="48912" spans="55:55" hidden="1" x14ac:dyDescent="0.2">
      <c r="BC48912" s="6"/>
    </row>
    <row r="48913" spans="55:55" hidden="1" x14ac:dyDescent="0.2">
      <c r="BC48913" s="6"/>
    </row>
    <row r="48914" spans="55:55" hidden="1" x14ac:dyDescent="0.2">
      <c r="BC48914" s="6"/>
    </row>
    <row r="48915" spans="55:55" hidden="1" x14ac:dyDescent="0.2">
      <c r="BC48915" s="6"/>
    </row>
    <row r="48916" spans="55:55" hidden="1" x14ac:dyDescent="0.2">
      <c r="BC48916" s="6"/>
    </row>
    <row r="48917" spans="55:55" hidden="1" x14ac:dyDescent="0.2">
      <c r="BC48917" s="6"/>
    </row>
    <row r="48918" spans="55:55" hidden="1" x14ac:dyDescent="0.2">
      <c r="BC48918" s="6"/>
    </row>
    <row r="48919" spans="55:55" hidden="1" x14ac:dyDescent="0.2">
      <c r="BC48919" s="6"/>
    </row>
    <row r="48920" spans="55:55" hidden="1" x14ac:dyDescent="0.2">
      <c r="BC48920" s="6"/>
    </row>
    <row r="48921" spans="55:55" hidden="1" x14ac:dyDescent="0.2">
      <c r="BC48921" s="6"/>
    </row>
    <row r="48922" spans="55:55" hidden="1" x14ac:dyDescent="0.2">
      <c r="BC48922" s="6"/>
    </row>
    <row r="48923" spans="55:55" hidden="1" x14ac:dyDescent="0.2">
      <c r="BC48923" s="6"/>
    </row>
    <row r="48924" spans="55:55" hidden="1" x14ac:dyDescent="0.2">
      <c r="BC48924" s="6"/>
    </row>
    <row r="48925" spans="55:55" hidden="1" x14ac:dyDescent="0.2">
      <c r="BC48925" s="6"/>
    </row>
    <row r="48926" spans="55:55" hidden="1" x14ac:dyDescent="0.2">
      <c r="BC48926" s="6"/>
    </row>
    <row r="48927" spans="55:55" hidden="1" x14ac:dyDescent="0.2">
      <c r="BC48927" s="6"/>
    </row>
    <row r="48928" spans="55:55" hidden="1" x14ac:dyDescent="0.2">
      <c r="BC48928" s="6"/>
    </row>
    <row r="48929" spans="55:55" hidden="1" x14ac:dyDescent="0.2">
      <c r="BC48929" s="6"/>
    </row>
    <row r="48930" spans="55:55" hidden="1" x14ac:dyDescent="0.2">
      <c r="BC48930" s="6"/>
    </row>
    <row r="48931" spans="55:55" hidden="1" x14ac:dyDescent="0.2">
      <c r="BC48931" s="6"/>
    </row>
    <row r="48932" spans="55:55" hidden="1" x14ac:dyDescent="0.2">
      <c r="BC48932" s="6"/>
    </row>
    <row r="48933" spans="55:55" hidden="1" x14ac:dyDescent="0.2">
      <c r="BC48933" s="6"/>
    </row>
    <row r="48934" spans="55:55" hidden="1" x14ac:dyDescent="0.2">
      <c r="BC48934" s="6"/>
    </row>
    <row r="48935" spans="55:55" hidden="1" x14ac:dyDescent="0.2">
      <c r="BC48935" s="6"/>
    </row>
    <row r="48936" spans="55:55" hidden="1" x14ac:dyDescent="0.2">
      <c r="BC48936" s="6"/>
    </row>
    <row r="48937" spans="55:55" hidden="1" x14ac:dyDescent="0.2">
      <c r="BC48937" s="6"/>
    </row>
    <row r="48938" spans="55:55" hidden="1" x14ac:dyDescent="0.2">
      <c r="BC48938" s="6"/>
    </row>
    <row r="48939" spans="55:55" hidden="1" x14ac:dyDescent="0.2">
      <c r="BC48939" s="6"/>
    </row>
    <row r="48940" spans="55:55" hidden="1" x14ac:dyDescent="0.2">
      <c r="BC48940" s="6"/>
    </row>
    <row r="48941" spans="55:55" hidden="1" x14ac:dyDescent="0.2">
      <c r="BC48941" s="6"/>
    </row>
    <row r="48942" spans="55:55" hidden="1" x14ac:dyDescent="0.2">
      <c r="BC48942" s="6"/>
    </row>
    <row r="48943" spans="55:55" hidden="1" x14ac:dyDescent="0.2">
      <c r="BC48943" s="6"/>
    </row>
    <row r="48944" spans="55:55" hidden="1" x14ac:dyDescent="0.2">
      <c r="BC48944" s="6"/>
    </row>
    <row r="48945" spans="55:55" hidden="1" x14ac:dyDescent="0.2">
      <c r="BC48945" s="6"/>
    </row>
    <row r="48946" spans="55:55" hidden="1" x14ac:dyDescent="0.2">
      <c r="BC48946" s="6"/>
    </row>
    <row r="48947" spans="55:55" hidden="1" x14ac:dyDescent="0.2">
      <c r="BC48947" s="6"/>
    </row>
    <row r="48948" spans="55:55" hidden="1" x14ac:dyDescent="0.2">
      <c r="BC48948" s="6"/>
    </row>
    <row r="48949" spans="55:55" hidden="1" x14ac:dyDescent="0.2">
      <c r="BC48949" s="6"/>
    </row>
    <row r="48950" spans="55:55" hidden="1" x14ac:dyDescent="0.2">
      <c r="BC48950" s="6"/>
    </row>
    <row r="48951" spans="55:55" hidden="1" x14ac:dyDescent="0.2">
      <c r="BC48951" s="6"/>
    </row>
    <row r="48952" spans="55:55" hidden="1" x14ac:dyDescent="0.2">
      <c r="BC48952" s="6"/>
    </row>
    <row r="48953" spans="55:55" hidden="1" x14ac:dyDescent="0.2">
      <c r="BC48953" s="6"/>
    </row>
    <row r="48954" spans="55:55" hidden="1" x14ac:dyDescent="0.2">
      <c r="BC48954" s="6"/>
    </row>
    <row r="48955" spans="55:55" hidden="1" x14ac:dyDescent="0.2">
      <c r="BC48955" s="6"/>
    </row>
    <row r="48956" spans="55:55" hidden="1" x14ac:dyDescent="0.2">
      <c r="BC48956" s="6"/>
    </row>
    <row r="48957" spans="55:55" hidden="1" x14ac:dyDescent="0.2">
      <c r="BC48957" s="6"/>
    </row>
    <row r="48958" spans="55:55" hidden="1" x14ac:dyDescent="0.2">
      <c r="BC48958" s="6"/>
    </row>
    <row r="48959" spans="55:55" hidden="1" x14ac:dyDescent="0.2">
      <c r="BC48959" s="6"/>
    </row>
    <row r="48960" spans="55:55" hidden="1" x14ac:dyDescent="0.2">
      <c r="BC48960" s="6"/>
    </row>
    <row r="48961" spans="55:55" hidden="1" x14ac:dyDescent="0.2">
      <c r="BC48961" s="6"/>
    </row>
    <row r="48962" spans="55:55" hidden="1" x14ac:dyDescent="0.2">
      <c r="BC48962" s="6"/>
    </row>
    <row r="48963" spans="55:55" hidden="1" x14ac:dyDescent="0.2">
      <c r="BC48963" s="6"/>
    </row>
    <row r="48964" spans="55:55" hidden="1" x14ac:dyDescent="0.2">
      <c r="BC48964" s="6"/>
    </row>
    <row r="48965" spans="55:55" hidden="1" x14ac:dyDescent="0.2">
      <c r="BC48965" s="6"/>
    </row>
    <row r="48966" spans="55:55" hidden="1" x14ac:dyDescent="0.2">
      <c r="BC48966" s="6"/>
    </row>
    <row r="48967" spans="55:55" hidden="1" x14ac:dyDescent="0.2">
      <c r="BC48967" s="6"/>
    </row>
    <row r="48968" spans="55:55" hidden="1" x14ac:dyDescent="0.2">
      <c r="BC48968" s="6"/>
    </row>
    <row r="48969" spans="55:55" hidden="1" x14ac:dyDescent="0.2">
      <c r="BC48969" s="6"/>
    </row>
    <row r="48970" spans="55:55" hidden="1" x14ac:dyDescent="0.2">
      <c r="BC48970" s="6"/>
    </row>
    <row r="48971" spans="55:55" hidden="1" x14ac:dyDescent="0.2">
      <c r="BC48971" s="6"/>
    </row>
    <row r="48972" spans="55:55" hidden="1" x14ac:dyDescent="0.2">
      <c r="BC48972" s="6"/>
    </row>
    <row r="48973" spans="55:55" hidden="1" x14ac:dyDescent="0.2">
      <c r="BC48973" s="6"/>
    </row>
    <row r="48974" spans="55:55" hidden="1" x14ac:dyDescent="0.2">
      <c r="BC48974" s="6"/>
    </row>
    <row r="48975" spans="55:55" hidden="1" x14ac:dyDescent="0.2">
      <c r="BC48975" s="6"/>
    </row>
    <row r="48976" spans="55:55" hidden="1" x14ac:dyDescent="0.2">
      <c r="BC48976" s="6"/>
    </row>
    <row r="48977" spans="55:55" hidden="1" x14ac:dyDescent="0.2">
      <c r="BC48977" s="6"/>
    </row>
    <row r="48978" spans="55:55" hidden="1" x14ac:dyDescent="0.2">
      <c r="BC48978" s="6"/>
    </row>
    <row r="48979" spans="55:55" hidden="1" x14ac:dyDescent="0.2">
      <c r="BC48979" s="6"/>
    </row>
    <row r="48980" spans="55:55" hidden="1" x14ac:dyDescent="0.2">
      <c r="BC48980" s="6"/>
    </row>
    <row r="48981" spans="55:55" hidden="1" x14ac:dyDescent="0.2">
      <c r="BC48981" s="6"/>
    </row>
    <row r="48982" spans="55:55" hidden="1" x14ac:dyDescent="0.2">
      <c r="BC48982" s="6"/>
    </row>
    <row r="48983" spans="55:55" hidden="1" x14ac:dyDescent="0.2">
      <c r="BC48983" s="6"/>
    </row>
    <row r="48984" spans="55:55" hidden="1" x14ac:dyDescent="0.2">
      <c r="BC48984" s="6"/>
    </row>
    <row r="48985" spans="55:55" hidden="1" x14ac:dyDescent="0.2">
      <c r="BC48985" s="6"/>
    </row>
    <row r="48986" spans="55:55" hidden="1" x14ac:dyDescent="0.2">
      <c r="BC48986" s="6"/>
    </row>
    <row r="48987" spans="55:55" hidden="1" x14ac:dyDescent="0.2">
      <c r="BC48987" s="6"/>
    </row>
    <row r="48988" spans="55:55" hidden="1" x14ac:dyDescent="0.2">
      <c r="BC48988" s="6"/>
    </row>
    <row r="48989" spans="55:55" hidden="1" x14ac:dyDescent="0.2">
      <c r="BC48989" s="6"/>
    </row>
    <row r="48990" spans="55:55" hidden="1" x14ac:dyDescent="0.2">
      <c r="BC48990" s="6"/>
    </row>
    <row r="48991" spans="55:55" hidden="1" x14ac:dyDescent="0.2">
      <c r="BC48991" s="6"/>
    </row>
    <row r="48992" spans="55:55" hidden="1" x14ac:dyDescent="0.2">
      <c r="BC48992" s="6"/>
    </row>
    <row r="48993" spans="55:55" hidden="1" x14ac:dyDescent="0.2">
      <c r="BC48993" s="6"/>
    </row>
    <row r="48994" spans="55:55" hidden="1" x14ac:dyDescent="0.2">
      <c r="BC48994" s="6"/>
    </row>
    <row r="48995" spans="55:55" hidden="1" x14ac:dyDescent="0.2">
      <c r="BC48995" s="6"/>
    </row>
    <row r="48996" spans="55:55" hidden="1" x14ac:dyDescent="0.2">
      <c r="BC48996" s="6"/>
    </row>
    <row r="48997" spans="55:55" hidden="1" x14ac:dyDescent="0.2">
      <c r="BC48997" s="6"/>
    </row>
    <row r="48998" spans="55:55" hidden="1" x14ac:dyDescent="0.2">
      <c r="BC48998" s="6"/>
    </row>
    <row r="48999" spans="55:55" hidden="1" x14ac:dyDescent="0.2">
      <c r="BC48999" s="6"/>
    </row>
    <row r="49000" spans="55:55" hidden="1" x14ac:dyDescent="0.2">
      <c r="BC49000" s="6"/>
    </row>
    <row r="49001" spans="55:55" hidden="1" x14ac:dyDescent="0.2">
      <c r="BC49001" s="6"/>
    </row>
    <row r="49002" spans="55:55" hidden="1" x14ac:dyDescent="0.2">
      <c r="BC49002" s="6"/>
    </row>
    <row r="49003" spans="55:55" hidden="1" x14ac:dyDescent="0.2">
      <c r="BC49003" s="6"/>
    </row>
    <row r="49004" spans="55:55" hidden="1" x14ac:dyDescent="0.2">
      <c r="BC49004" s="6"/>
    </row>
    <row r="49005" spans="55:55" hidden="1" x14ac:dyDescent="0.2">
      <c r="BC49005" s="6"/>
    </row>
    <row r="49006" spans="55:55" hidden="1" x14ac:dyDescent="0.2">
      <c r="BC49006" s="6"/>
    </row>
    <row r="49007" spans="55:55" hidden="1" x14ac:dyDescent="0.2">
      <c r="BC49007" s="6"/>
    </row>
    <row r="49008" spans="55:55" hidden="1" x14ac:dyDescent="0.2">
      <c r="BC49008" s="6"/>
    </row>
    <row r="49009" spans="55:55" hidden="1" x14ac:dyDescent="0.2">
      <c r="BC49009" s="6"/>
    </row>
    <row r="49010" spans="55:55" hidden="1" x14ac:dyDescent="0.2">
      <c r="BC49010" s="6"/>
    </row>
    <row r="49011" spans="55:55" hidden="1" x14ac:dyDescent="0.2">
      <c r="BC49011" s="6"/>
    </row>
    <row r="49012" spans="55:55" hidden="1" x14ac:dyDescent="0.2">
      <c r="BC49012" s="6"/>
    </row>
    <row r="49013" spans="55:55" hidden="1" x14ac:dyDescent="0.2">
      <c r="BC49013" s="6"/>
    </row>
    <row r="49014" spans="55:55" hidden="1" x14ac:dyDescent="0.2">
      <c r="BC49014" s="6"/>
    </row>
    <row r="49015" spans="55:55" hidden="1" x14ac:dyDescent="0.2">
      <c r="BC49015" s="6"/>
    </row>
    <row r="49016" spans="55:55" hidden="1" x14ac:dyDescent="0.2">
      <c r="BC49016" s="6"/>
    </row>
    <row r="49017" spans="55:55" hidden="1" x14ac:dyDescent="0.2">
      <c r="BC49017" s="6"/>
    </row>
    <row r="49018" spans="55:55" hidden="1" x14ac:dyDescent="0.2">
      <c r="BC49018" s="6"/>
    </row>
    <row r="49019" spans="55:55" hidden="1" x14ac:dyDescent="0.2">
      <c r="BC49019" s="6"/>
    </row>
    <row r="49020" spans="55:55" hidden="1" x14ac:dyDescent="0.2">
      <c r="BC49020" s="6"/>
    </row>
    <row r="49021" spans="55:55" hidden="1" x14ac:dyDescent="0.2">
      <c r="BC49021" s="6"/>
    </row>
    <row r="49022" spans="55:55" hidden="1" x14ac:dyDescent="0.2">
      <c r="BC49022" s="6"/>
    </row>
    <row r="49023" spans="55:55" hidden="1" x14ac:dyDescent="0.2">
      <c r="BC49023" s="6"/>
    </row>
    <row r="49024" spans="55:55" hidden="1" x14ac:dyDescent="0.2">
      <c r="BC49024" s="6"/>
    </row>
    <row r="49025" spans="55:55" hidden="1" x14ac:dyDescent="0.2">
      <c r="BC49025" s="6"/>
    </row>
    <row r="49026" spans="55:55" hidden="1" x14ac:dyDescent="0.2">
      <c r="BC49026" s="6"/>
    </row>
    <row r="49027" spans="55:55" hidden="1" x14ac:dyDescent="0.2">
      <c r="BC49027" s="6"/>
    </row>
    <row r="49028" spans="55:55" hidden="1" x14ac:dyDescent="0.2">
      <c r="BC49028" s="6"/>
    </row>
    <row r="49029" spans="55:55" hidden="1" x14ac:dyDescent="0.2">
      <c r="BC49029" s="6"/>
    </row>
    <row r="49030" spans="55:55" hidden="1" x14ac:dyDescent="0.2">
      <c r="BC49030" s="6"/>
    </row>
    <row r="49031" spans="55:55" hidden="1" x14ac:dyDescent="0.2">
      <c r="BC49031" s="6"/>
    </row>
    <row r="49032" spans="55:55" hidden="1" x14ac:dyDescent="0.2">
      <c r="BC49032" s="6"/>
    </row>
    <row r="49033" spans="55:55" hidden="1" x14ac:dyDescent="0.2">
      <c r="BC49033" s="6"/>
    </row>
    <row r="49034" spans="55:55" hidden="1" x14ac:dyDescent="0.2">
      <c r="BC49034" s="6"/>
    </row>
    <row r="49035" spans="55:55" hidden="1" x14ac:dyDescent="0.2">
      <c r="BC49035" s="6"/>
    </row>
    <row r="49036" spans="55:55" hidden="1" x14ac:dyDescent="0.2">
      <c r="BC49036" s="6"/>
    </row>
    <row r="49037" spans="55:55" hidden="1" x14ac:dyDescent="0.2">
      <c r="BC49037" s="6"/>
    </row>
    <row r="49038" spans="55:55" hidden="1" x14ac:dyDescent="0.2">
      <c r="BC49038" s="6"/>
    </row>
    <row r="49039" spans="55:55" hidden="1" x14ac:dyDescent="0.2">
      <c r="BC49039" s="6"/>
    </row>
    <row r="49040" spans="55:55" hidden="1" x14ac:dyDescent="0.2">
      <c r="BC49040" s="6"/>
    </row>
    <row r="49041" spans="55:55" hidden="1" x14ac:dyDescent="0.2">
      <c r="BC49041" s="6"/>
    </row>
    <row r="49042" spans="55:55" hidden="1" x14ac:dyDescent="0.2">
      <c r="BC49042" s="6"/>
    </row>
    <row r="49043" spans="55:55" hidden="1" x14ac:dyDescent="0.2">
      <c r="BC49043" s="6"/>
    </row>
    <row r="49044" spans="55:55" hidden="1" x14ac:dyDescent="0.2">
      <c r="BC49044" s="6"/>
    </row>
    <row r="49045" spans="55:55" hidden="1" x14ac:dyDescent="0.2">
      <c r="BC49045" s="6"/>
    </row>
    <row r="49046" spans="55:55" hidden="1" x14ac:dyDescent="0.2">
      <c r="BC49046" s="6"/>
    </row>
    <row r="49047" spans="55:55" hidden="1" x14ac:dyDescent="0.2">
      <c r="BC49047" s="6"/>
    </row>
    <row r="49048" spans="55:55" hidden="1" x14ac:dyDescent="0.2">
      <c r="BC49048" s="6"/>
    </row>
    <row r="49049" spans="55:55" hidden="1" x14ac:dyDescent="0.2">
      <c r="BC49049" s="6"/>
    </row>
    <row r="49050" spans="55:55" hidden="1" x14ac:dyDescent="0.2">
      <c r="BC49050" s="6"/>
    </row>
    <row r="49051" spans="55:55" hidden="1" x14ac:dyDescent="0.2">
      <c r="BC49051" s="6"/>
    </row>
    <row r="49052" spans="55:55" hidden="1" x14ac:dyDescent="0.2">
      <c r="BC49052" s="6"/>
    </row>
    <row r="49053" spans="55:55" hidden="1" x14ac:dyDescent="0.2">
      <c r="BC49053" s="6"/>
    </row>
    <row r="49054" spans="55:55" hidden="1" x14ac:dyDescent="0.2">
      <c r="BC49054" s="6"/>
    </row>
    <row r="49055" spans="55:55" hidden="1" x14ac:dyDescent="0.2">
      <c r="BC49055" s="6"/>
    </row>
    <row r="49056" spans="55:55" hidden="1" x14ac:dyDescent="0.2">
      <c r="BC49056" s="6"/>
    </row>
    <row r="49057" spans="55:55" hidden="1" x14ac:dyDescent="0.2">
      <c r="BC49057" s="6"/>
    </row>
    <row r="49058" spans="55:55" hidden="1" x14ac:dyDescent="0.2">
      <c r="BC49058" s="6"/>
    </row>
    <row r="49059" spans="55:55" hidden="1" x14ac:dyDescent="0.2">
      <c r="BC49059" s="6"/>
    </row>
    <row r="49060" spans="55:55" hidden="1" x14ac:dyDescent="0.2">
      <c r="BC49060" s="6"/>
    </row>
    <row r="49061" spans="55:55" hidden="1" x14ac:dyDescent="0.2">
      <c r="BC49061" s="6"/>
    </row>
    <row r="49062" spans="55:55" hidden="1" x14ac:dyDescent="0.2">
      <c r="BC49062" s="6"/>
    </row>
    <row r="49063" spans="55:55" hidden="1" x14ac:dyDescent="0.2">
      <c r="BC49063" s="6"/>
    </row>
    <row r="49064" spans="55:55" hidden="1" x14ac:dyDescent="0.2">
      <c r="BC49064" s="6"/>
    </row>
    <row r="49065" spans="55:55" hidden="1" x14ac:dyDescent="0.2">
      <c r="BC49065" s="6"/>
    </row>
    <row r="49066" spans="55:55" hidden="1" x14ac:dyDescent="0.2">
      <c r="BC49066" s="6"/>
    </row>
    <row r="49067" spans="55:55" hidden="1" x14ac:dyDescent="0.2">
      <c r="BC49067" s="6"/>
    </row>
    <row r="49068" spans="55:55" hidden="1" x14ac:dyDescent="0.2">
      <c r="BC49068" s="6"/>
    </row>
    <row r="49069" spans="55:55" hidden="1" x14ac:dyDescent="0.2">
      <c r="BC49069" s="6"/>
    </row>
    <row r="49070" spans="55:55" hidden="1" x14ac:dyDescent="0.2">
      <c r="BC49070" s="6"/>
    </row>
    <row r="49071" spans="55:55" hidden="1" x14ac:dyDescent="0.2">
      <c r="BC49071" s="6"/>
    </row>
    <row r="49072" spans="55:55" hidden="1" x14ac:dyDescent="0.2">
      <c r="BC49072" s="6"/>
    </row>
    <row r="49073" spans="55:55" hidden="1" x14ac:dyDescent="0.2">
      <c r="BC49073" s="6"/>
    </row>
    <row r="49074" spans="55:55" hidden="1" x14ac:dyDescent="0.2">
      <c r="BC49074" s="6"/>
    </row>
    <row r="49075" spans="55:55" hidden="1" x14ac:dyDescent="0.2">
      <c r="BC49075" s="6"/>
    </row>
    <row r="49076" spans="55:55" hidden="1" x14ac:dyDescent="0.2">
      <c r="BC49076" s="6"/>
    </row>
    <row r="49077" spans="55:55" hidden="1" x14ac:dyDescent="0.2">
      <c r="BC49077" s="6"/>
    </row>
    <row r="49078" spans="55:55" hidden="1" x14ac:dyDescent="0.2">
      <c r="BC49078" s="6"/>
    </row>
    <row r="49079" spans="55:55" hidden="1" x14ac:dyDescent="0.2">
      <c r="BC49079" s="6"/>
    </row>
    <row r="49080" spans="55:55" hidden="1" x14ac:dyDescent="0.2">
      <c r="BC49080" s="6"/>
    </row>
    <row r="49081" spans="55:55" hidden="1" x14ac:dyDescent="0.2">
      <c r="BC49081" s="6"/>
    </row>
    <row r="49082" spans="55:55" hidden="1" x14ac:dyDescent="0.2">
      <c r="BC49082" s="6"/>
    </row>
    <row r="49083" spans="55:55" hidden="1" x14ac:dyDescent="0.2">
      <c r="BC49083" s="6"/>
    </row>
    <row r="49084" spans="55:55" hidden="1" x14ac:dyDescent="0.2">
      <c r="BC49084" s="6"/>
    </row>
    <row r="49085" spans="55:55" hidden="1" x14ac:dyDescent="0.2">
      <c r="BC49085" s="6"/>
    </row>
    <row r="49086" spans="55:55" hidden="1" x14ac:dyDescent="0.2">
      <c r="BC49086" s="6"/>
    </row>
    <row r="49087" spans="55:55" hidden="1" x14ac:dyDescent="0.2">
      <c r="BC49087" s="6"/>
    </row>
    <row r="49088" spans="55:55" hidden="1" x14ac:dyDescent="0.2">
      <c r="BC49088" s="6"/>
    </row>
    <row r="49089" spans="55:55" hidden="1" x14ac:dyDescent="0.2">
      <c r="BC49089" s="6"/>
    </row>
    <row r="49090" spans="55:55" hidden="1" x14ac:dyDescent="0.2">
      <c r="BC49090" s="6"/>
    </row>
    <row r="49091" spans="55:55" hidden="1" x14ac:dyDescent="0.2">
      <c r="BC49091" s="6"/>
    </row>
    <row r="49092" spans="55:55" hidden="1" x14ac:dyDescent="0.2">
      <c r="BC49092" s="6"/>
    </row>
    <row r="49093" spans="55:55" hidden="1" x14ac:dyDescent="0.2">
      <c r="BC49093" s="6"/>
    </row>
    <row r="49094" spans="55:55" hidden="1" x14ac:dyDescent="0.2">
      <c r="BC49094" s="6"/>
    </row>
    <row r="49095" spans="55:55" hidden="1" x14ac:dyDescent="0.2">
      <c r="BC49095" s="6"/>
    </row>
    <row r="49096" spans="55:55" hidden="1" x14ac:dyDescent="0.2">
      <c r="BC49096" s="6"/>
    </row>
    <row r="49097" spans="55:55" hidden="1" x14ac:dyDescent="0.2">
      <c r="BC49097" s="6"/>
    </row>
    <row r="49098" spans="55:55" hidden="1" x14ac:dyDescent="0.2">
      <c r="BC49098" s="6"/>
    </row>
    <row r="49099" spans="55:55" hidden="1" x14ac:dyDescent="0.2">
      <c r="BC49099" s="6"/>
    </row>
    <row r="49100" spans="55:55" hidden="1" x14ac:dyDescent="0.2">
      <c r="BC49100" s="6"/>
    </row>
    <row r="49101" spans="55:55" hidden="1" x14ac:dyDescent="0.2">
      <c r="BC49101" s="6"/>
    </row>
    <row r="49102" spans="55:55" hidden="1" x14ac:dyDescent="0.2">
      <c r="BC49102" s="6"/>
    </row>
    <row r="49103" spans="55:55" hidden="1" x14ac:dyDescent="0.2">
      <c r="BC49103" s="6"/>
    </row>
    <row r="49104" spans="55:55" hidden="1" x14ac:dyDescent="0.2">
      <c r="BC49104" s="6"/>
    </row>
    <row r="49105" spans="55:55" hidden="1" x14ac:dyDescent="0.2">
      <c r="BC49105" s="6"/>
    </row>
    <row r="49106" spans="55:55" hidden="1" x14ac:dyDescent="0.2">
      <c r="BC49106" s="6"/>
    </row>
    <row r="49107" spans="55:55" hidden="1" x14ac:dyDescent="0.2">
      <c r="BC49107" s="6"/>
    </row>
    <row r="49108" spans="55:55" hidden="1" x14ac:dyDescent="0.2">
      <c r="BC49108" s="6"/>
    </row>
    <row r="49109" spans="55:55" hidden="1" x14ac:dyDescent="0.2">
      <c r="BC49109" s="6"/>
    </row>
    <row r="49110" spans="55:55" hidden="1" x14ac:dyDescent="0.2">
      <c r="BC49110" s="6"/>
    </row>
    <row r="49111" spans="55:55" hidden="1" x14ac:dyDescent="0.2">
      <c r="BC49111" s="6"/>
    </row>
    <row r="49112" spans="55:55" hidden="1" x14ac:dyDescent="0.2">
      <c r="BC49112" s="6"/>
    </row>
    <row r="49113" spans="55:55" hidden="1" x14ac:dyDescent="0.2">
      <c r="BC49113" s="6"/>
    </row>
    <row r="49114" spans="55:55" hidden="1" x14ac:dyDescent="0.2">
      <c r="BC49114" s="6"/>
    </row>
    <row r="49115" spans="55:55" hidden="1" x14ac:dyDescent="0.2">
      <c r="BC49115" s="6"/>
    </row>
    <row r="49116" spans="55:55" hidden="1" x14ac:dyDescent="0.2">
      <c r="BC49116" s="6"/>
    </row>
    <row r="49117" spans="55:55" hidden="1" x14ac:dyDescent="0.2">
      <c r="BC49117" s="6"/>
    </row>
    <row r="49118" spans="55:55" hidden="1" x14ac:dyDescent="0.2">
      <c r="BC49118" s="6"/>
    </row>
    <row r="49119" spans="55:55" hidden="1" x14ac:dyDescent="0.2">
      <c r="BC49119" s="6"/>
    </row>
    <row r="49120" spans="55:55" hidden="1" x14ac:dyDescent="0.2">
      <c r="BC49120" s="6"/>
    </row>
    <row r="49121" spans="55:55" hidden="1" x14ac:dyDescent="0.2">
      <c r="BC49121" s="6"/>
    </row>
    <row r="49122" spans="55:55" hidden="1" x14ac:dyDescent="0.2">
      <c r="BC49122" s="6"/>
    </row>
    <row r="49123" spans="55:55" hidden="1" x14ac:dyDescent="0.2">
      <c r="BC49123" s="6"/>
    </row>
    <row r="49124" spans="55:55" hidden="1" x14ac:dyDescent="0.2">
      <c r="BC49124" s="6"/>
    </row>
    <row r="49125" spans="55:55" hidden="1" x14ac:dyDescent="0.2">
      <c r="BC49125" s="6"/>
    </row>
    <row r="49126" spans="55:55" hidden="1" x14ac:dyDescent="0.2">
      <c r="BC49126" s="6"/>
    </row>
    <row r="49127" spans="55:55" hidden="1" x14ac:dyDescent="0.2">
      <c r="BC49127" s="6"/>
    </row>
    <row r="49128" spans="55:55" hidden="1" x14ac:dyDescent="0.2">
      <c r="BC49128" s="6"/>
    </row>
    <row r="49129" spans="55:55" hidden="1" x14ac:dyDescent="0.2">
      <c r="BC49129" s="6"/>
    </row>
    <row r="49130" spans="55:55" hidden="1" x14ac:dyDescent="0.2">
      <c r="BC49130" s="6"/>
    </row>
    <row r="49131" spans="55:55" hidden="1" x14ac:dyDescent="0.2">
      <c r="BC49131" s="6"/>
    </row>
    <row r="49132" spans="55:55" hidden="1" x14ac:dyDescent="0.2">
      <c r="BC49132" s="6"/>
    </row>
    <row r="49133" spans="55:55" hidden="1" x14ac:dyDescent="0.2">
      <c r="BC49133" s="6"/>
    </row>
    <row r="49134" spans="55:55" hidden="1" x14ac:dyDescent="0.2">
      <c r="BC49134" s="6"/>
    </row>
    <row r="49135" spans="55:55" hidden="1" x14ac:dyDescent="0.2">
      <c r="BC49135" s="6"/>
    </row>
    <row r="49136" spans="55:55" hidden="1" x14ac:dyDescent="0.2">
      <c r="BC49136" s="6"/>
    </row>
    <row r="49137" spans="55:55" hidden="1" x14ac:dyDescent="0.2">
      <c r="BC49137" s="6"/>
    </row>
    <row r="49138" spans="55:55" hidden="1" x14ac:dyDescent="0.2">
      <c r="BC49138" s="6"/>
    </row>
    <row r="49139" spans="55:55" hidden="1" x14ac:dyDescent="0.2">
      <c r="BC49139" s="6"/>
    </row>
    <row r="49140" spans="55:55" hidden="1" x14ac:dyDescent="0.2">
      <c r="BC49140" s="6"/>
    </row>
    <row r="49141" spans="55:55" hidden="1" x14ac:dyDescent="0.2">
      <c r="BC49141" s="6"/>
    </row>
    <row r="49142" spans="55:55" hidden="1" x14ac:dyDescent="0.2">
      <c r="BC49142" s="6"/>
    </row>
    <row r="49143" spans="55:55" hidden="1" x14ac:dyDescent="0.2">
      <c r="BC49143" s="6"/>
    </row>
    <row r="49144" spans="55:55" hidden="1" x14ac:dyDescent="0.2">
      <c r="BC49144" s="6"/>
    </row>
    <row r="49145" spans="55:55" hidden="1" x14ac:dyDescent="0.2">
      <c r="BC49145" s="6"/>
    </row>
    <row r="49146" spans="55:55" hidden="1" x14ac:dyDescent="0.2">
      <c r="BC49146" s="6"/>
    </row>
    <row r="49147" spans="55:55" hidden="1" x14ac:dyDescent="0.2">
      <c r="BC49147" s="6"/>
    </row>
    <row r="49148" spans="55:55" hidden="1" x14ac:dyDescent="0.2">
      <c r="BC49148" s="6"/>
    </row>
    <row r="49149" spans="55:55" hidden="1" x14ac:dyDescent="0.2">
      <c r="BC49149" s="6"/>
    </row>
    <row r="49150" spans="55:55" hidden="1" x14ac:dyDescent="0.2">
      <c r="BC49150" s="6"/>
    </row>
    <row r="49151" spans="55:55" hidden="1" x14ac:dyDescent="0.2">
      <c r="BC49151" s="6"/>
    </row>
    <row r="49152" spans="55:55" hidden="1" x14ac:dyDescent="0.2">
      <c r="BC49152" s="6"/>
    </row>
    <row r="49153" spans="55:55" hidden="1" x14ac:dyDescent="0.2">
      <c r="BC49153" s="6"/>
    </row>
    <row r="49154" spans="55:55" hidden="1" x14ac:dyDescent="0.2">
      <c r="BC49154" s="6"/>
    </row>
    <row r="49155" spans="55:55" hidden="1" x14ac:dyDescent="0.2">
      <c r="BC49155" s="6"/>
    </row>
    <row r="49156" spans="55:55" hidden="1" x14ac:dyDescent="0.2">
      <c r="BC49156" s="6"/>
    </row>
    <row r="49157" spans="55:55" hidden="1" x14ac:dyDescent="0.2">
      <c r="BC49157" s="6"/>
    </row>
    <row r="49158" spans="55:55" hidden="1" x14ac:dyDescent="0.2">
      <c r="BC49158" s="6"/>
    </row>
    <row r="49159" spans="55:55" hidden="1" x14ac:dyDescent="0.2">
      <c r="BC49159" s="6"/>
    </row>
    <row r="49160" spans="55:55" hidden="1" x14ac:dyDescent="0.2">
      <c r="BC49160" s="6"/>
    </row>
    <row r="49161" spans="55:55" hidden="1" x14ac:dyDescent="0.2">
      <c r="BC49161" s="6"/>
    </row>
    <row r="49162" spans="55:55" hidden="1" x14ac:dyDescent="0.2">
      <c r="BC49162" s="6"/>
    </row>
    <row r="49163" spans="55:55" hidden="1" x14ac:dyDescent="0.2">
      <c r="BC49163" s="6"/>
    </row>
    <row r="49164" spans="55:55" hidden="1" x14ac:dyDescent="0.2">
      <c r="BC49164" s="6"/>
    </row>
    <row r="49165" spans="55:55" hidden="1" x14ac:dyDescent="0.2">
      <c r="BC49165" s="6"/>
    </row>
    <row r="49166" spans="55:55" hidden="1" x14ac:dyDescent="0.2">
      <c r="BC49166" s="6"/>
    </row>
    <row r="49167" spans="55:55" hidden="1" x14ac:dyDescent="0.2">
      <c r="BC49167" s="6"/>
    </row>
    <row r="49168" spans="55:55" hidden="1" x14ac:dyDescent="0.2">
      <c r="BC49168" s="6"/>
    </row>
    <row r="49169" spans="55:55" hidden="1" x14ac:dyDescent="0.2">
      <c r="BC49169" s="6"/>
    </row>
    <row r="49170" spans="55:55" hidden="1" x14ac:dyDescent="0.2">
      <c r="BC49170" s="6"/>
    </row>
    <row r="49171" spans="55:55" hidden="1" x14ac:dyDescent="0.2">
      <c r="BC49171" s="6"/>
    </row>
    <row r="49172" spans="55:55" hidden="1" x14ac:dyDescent="0.2">
      <c r="BC49172" s="6"/>
    </row>
    <row r="49173" spans="55:55" hidden="1" x14ac:dyDescent="0.2">
      <c r="BC49173" s="6"/>
    </row>
    <row r="49174" spans="55:55" hidden="1" x14ac:dyDescent="0.2">
      <c r="BC49174" s="6"/>
    </row>
    <row r="49175" spans="55:55" hidden="1" x14ac:dyDescent="0.2">
      <c r="BC49175" s="6"/>
    </row>
    <row r="49176" spans="55:55" hidden="1" x14ac:dyDescent="0.2">
      <c r="BC49176" s="6"/>
    </row>
    <row r="49177" spans="55:55" hidden="1" x14ac:dyDescent="0.2">
      <c r="BC49177" s="6"/>
    </row>
    <row r="49178" spans="55:55" hidden="1" x14ac:dyDescent="0.2">
      <c r="BC49178" s="6"/>
    </row>
    <row r="49179" spans="55:55" hidden="1" x14ac:dyDescent="0.2">
      <c r="BC49179" s="6"/>
    </row>
    <row r="49180" spans="55:55" hidden="1" x14ac:dyDescent="0.2">
      <c r="BC49180" s="6"/>
    </row>
    <row r="49181" spans="55:55" hidden="1" x14ac:dyDescent="0.2">
      <c r="BC49181" s="6"/>
    </row>
    <row r="49182" spans="55:55" hidden="1" x14ac:dyDescent="0.2">
      <c r="BC49182" s="6"/>
    </row>
    <row r="49183" spans="55:55" hidden="1" x14ac:dyDescent="0.2">
      <c r="BC49183" s="6"/>
    </row>
    <row r="49184" spans="55:55" hidden="1" x14ac:dyDescent="0.2">
      <c r="BC49184" s="6"/>
    </row>
    <row r="49185" spans="55:55" hidden="1" x14ac:dyDescent="0.2">
      <c r="BC49185" s="6"/>
    </row>
    <row r="49186" spans="55:55" hidden="1" x14ac:dyDescent="0.2">
      <c r="BC49186" s="6"/>
    </row>
    <row r="49187" spans="55:55" hidden="1" x14ac:dyDescent="0.2">
      <c r="BC49187" s="6"/>
    </row>
    <row r="49188" spans="55:55" hidden="1" x14ac:dyDescent="0.2">
      <c r="BC49188" s="6"/>
    </row>
    <row r="49189" spans="55:55" hidden="1" x14ac:dyDescent="0.2">
      <c r="BC49189" s="6"/>
    </row>
    <row r="49190" spans="55:55" hidden="1" x14ac:dyDescent="0.2">
      <c r="BC49190" s="6"/>
    </row>
    <row r="49191" spans="55:55" hidden="1" x14ac:dyDescent="0.2">
      <c r="BC49191" s="6"/>
    </row>
    <row r="49192" spans="55:55" hidden="1" x14ac:dyDescent="0.2">
      <c r="BC49192" s="6"/>
    </row>
    <row r="49193" spans="55:55" hidden="1" x14ac:dyDescent="0.2">
      <c r="BC49193" s="6"/>
    </row>
    <row r="49194" spans="55:55" hidden="1" x14ac:dyDescent="0.2">
      <c r="BC49194" s="6"/>
    </row>
    <row r="49195" spans="55:55" hidden="1" x14ac:dyDescent="0.2">
      <c r="BC49195" s="6"/>
    </row>
    <row r="49196" spans="55:55" hidden="1" x14ac:dyDescent="0.2">
      <c r="BC49196" s="6"/>
    </row>
    <row r="49197" spans="55:55" hidden="1" x14ac:dyDescent="0.2">
      <c r="BC49197" s="6"/>
    </row>
    <row r="49198" spans="55:55" hidden="1" x14ac:dyDescent="0.2">
      <c r="BC49198" s="6"/>
    </row>
    <row r="49199" spans="55:55" hidden="1" x14ac:dyDescent="0.2">
      <c r="BC49199" s="6"/>
    </row>
    <row r="49200" spans="55:55" hidden="1" x14ac:dyDescent="0.2">
      <c r="BC49200" s="6"/>
    </row>
    <row r="49201" spans="55:55" hidden="1" x14ac:dyDescent="0.2">
      <c r="BC49201" s="6"/>
    </row>
    <row r="49202" spans="55:55" hidden="1" x14ac:dyDescent="0.2">
      <c r="BC49202" s="6"/>
    </row>
    <row r="49203" spans="55:55" hidden="1" x14ac:dyDescent="0.2">
      <c r="BC49203" s="6"/>
    </row>
    <row r="49204" spans="55:55" hidden="1" x14ac:dyDescent="0.2">
      <c r="BC49204" s="6"/>
    </row>
    <row r="49205" spans="55:55" hidden="1" x14ac:dyDescent="0.2">
      <c r="BC49205" s="6"/>
    </row>
    <row r="49206" spans="55:55" hidden="1" x14ac:dyDescent="0.2">
      <c r="BC49206" s="6"/>
    </row>
    <row r="49207" spans="55:55" hidden="1" x14ac:dyDescent="0.2">
      <c r="BC49207" s="6"/>
    </row>
    <row r="49208" spans="55:55" hidden="1" x14ac:dyDescent="0.2">
      <c r="BC49208" s="6"/>
    </row>
    <row r="49209" spans="55:55" hidden="1" x14ac:dyDescent="0.2">
      <c r="BC49209" s="6"/>
    </row>
    <row r="49210" spans="55:55" hidden="1" x14ac:dyDescent="0.2">
      <c r="BC49210" s="6"/>
    </row>
    <row r="49211" spans="55:55" hidden="1" x14ac:dyDescent="0.2">
      <c r="BC49211" s="6"/>
    </row>
    <row r="49212" spans="55:55" hidden="1" x14ac:dyDescent="0.2">
      <c r="BC49212" s="6"/>
    </row>
    <row r="49213" spans="55:55" hidden="1" x14ac:dyDescent="0.2">
      <c r="BC49213" s="6"/>
    </row>
    <row r="49214" spans="55:55" hidden="1" x14ac:dyDescent="0.2">
      <c r="BC49214" s="6"/>
    </row>
    <row r="49215" spans="55:55" hidden="1" x14ac:dyDescent="0.2">
      <c r="BC49215" s="6"/>
    </row>
    <row r="49216" spans="55:55" hidden="1" x14ac:dyDescent="0.2">
      <c r="BC49216" s="6"/>
    </row>
    <row r="49217" spans="55:55" hidden="1" x14ac:dyDescent="0.2">
      <c r="BC49217" s="6"/>
    </row>
    <row r="49218" spans="55:55" hidden="1" x14ac:dyDescent="0.2">
      <c r="BC49218" s="6"/>
    </row>
    <row r="49219" spans="55:55" hidden="1" x14ac:dyDescent="0.2">
      <c r="BC49219" s="6"/>
    </row>
    <row r="49220" spans="55:55" hidden="1" x14ac:dyDescent="0.2">
      <c r="BC49220" s="6"/>
    </row>
    <row r="49221" spans="55:55" hidden="1" x14ac:dyDescent="0.2">
      <c r="BC49221" s="6"/>
    </row>
    <row r="49222" spans="55:55" hidden="1" x14ac:dyDescent="0.2">
      <c r="BC49222" s="6"/>
    </row>
    <row r="49223" spans="55:55" hidden="1" x14ac:dyDescent="0.2">
      <c r="BC49223" s="6"/>
    </row>
    <row r="49224" spans="55:55" hidden="1" x14ac:dyDescent="0.2">
      <c r="BC49224" s="6"/>
    </row>
    <row r="49225" spans="55:55" hidden="1" x14ac:dyDescent="0.2">
      <c r="BC49225" s="6"/>
    </row>
    <row r="49226" spans="55:55" hidden="1" x14ac:dyDescent="0.2">
      <c r="BC49226" s="6"/>
    </row>
    <row r="49227" spans="55:55" hidden="1" x14ac:dyDescent="0.2">
      <c r="BC49227" s="6"/>
    </row>
    <row r="49228" spans="55:55" hidden="1" x14ac:dyDescent="0.2">
      <c r="BC49228" s="6"/>
    </row>
    <row r="49229" spans="55:55" hidden="1" x14ac:dyDescent="0.2">
      <c r="BC49229" s="6"/>
    </row>
    <row r="49230" spans="55:55" hidden="1" x14ac:dyDescent="0.2">
      <c r="BC49230" s="6"/>
    </row>
    <row r="49231" spans="55:55" hidden="1" x14ac:dyDescent="0.2">
      <c r="BC49231" s="6"/>
    </row>
    <row r="49232" spans="55:55" hidden="1" x14ac:dyDescent="0.2">
      <c r="BC49232" s="6"/>
    </row>
    <row r="49233" spans="55:55" hidden="1" x14ac:dyDescent="0.2">
      <c r="BC49233" s="6"/>
    </row>
    <row r="49234" spans="55:55" hidden="1" x14ac:dyDescent="0.2">
      <c r="BC49234" s="6"/>
    </row>
    <row r="49235" spans="55:55" hidden="1" x14ac:dyDescent="0.2">
      <c r="BC49235" s="6"/>
    </row>
    <row r="49236" spans="55:55" hidden="1" x14ac:dyDescent="0.2">
      <c r="BC49236" s="6"/>
    </row>
    <row r="49237" spans="55:55" hidden="1" x14ac:dyDescent="0.2">
      <c r="BC49237" s="6"/>
    </row>
    <row r="49238" spans="55:55" hidden="1" x14ac:dyDescent="0.2">
      <c r="BC49238" s="6"/>
    </row>
    <row r="49239" spans="55:55" hidden="1" x14ac:dyDescent="0.2">
      <c r="BC49239" s="6"/>
    </row>
    <row r="49240" spans="55:55" hidden="1" x14ac:dyDescent="0.2">
      <c r="BC49240" s="6"/>
    </row>
    <row r="49241" spans="55:55" hidden="1" x14ac:dyDescent="0.2">
      <c r="BC49241" s="6"/>
    </row>
    <row r="49242" spans="55:55" hidden="1" x14ac:dyDescent="0.2">
      <c r="BC49242" s="6"/>
    </row>
    <row r="49243" spans="55:55" hidden="1" x14ac:dyDescent="0.2">
      <c r="BC49243" s="6"/>
    </row>
    <row r="49244" spans="55:55" hidden="1" x14ac:dyDescent="0.2">
      <c r="BC49244" s="6"/>
    </row>
    <row r="49245" spans="55:55" hidden="1" x14ac:dyDescent="0.2">
      <c r="BC49245" s="6"/>
    </row>
    <row r="49246" spans="55:55" hidden="1" x14ac:dyDescent="0.2">
      <c r="BC49246" s="6"/>
    </row>
    <row r="49247" spans="55:55" hidden="1" x14ac:dyDescent="0.2">
      <c r="BC49247" s="6"/>
    </row>
    <row r="49248" spans="55:55" hidden="1" x14ac:dyDescent="0.2">
      <c r="BC49248" s="6"/>
    </row>
    <row r="49249" spans="55:55" hidden="1" x14ac:dyDescent="0.2">
      <c r="BC49249" s="6"/>
    </row>
    <row r="49250" spans="55:55" hidden="1" x14ac:dyDescent="0.2">
      <c r="BC49250" s="6"/>
    </row>
    <row r="49251" spans="55:55" hidden="1" x14ac:dyDescent="0.2">
      <c r="BC49251" s="6"/>
    </row>
    <row r="49252" spans="55:55" hidden="1" x14ac:dyDescent="0.2">
      <c r="BC49252" s="6"/>
    </row>
    <row r="49253" spans="55:55" hidden="1" x14ac:dyDescent="0.2">
      <c r="BC49253" s="6"/>
    </row>
    <row r="49254" spans="55:55" hidden="1" x14ac:dyDescent="0.2">
      <c r="BC49254" s="6"/>
    </row>
    <row r="49255" spans="55:55" hidden="1" x14ac:dyDescent="0.2">
      <c r="BC49255" s="6"/>
    </row>
    <row r="49256" spans="55:55" hidden="1" x14ac:dyDescent="0.2">
      <c r="BC49256" s="6"/>
    </row>
    <row r="49257" spans="55:55" hidden="1" x14ac:dyDescent="0.2">
      <c r="BC49257" s="6"/>
    </row>
    <row r="49258" spans="55:55" hidden="1" x14ac:dyDescent="0.2">
      <c r="BC49258" s="6"/>
    </row>
    <row r="49259" spans="55:55" hidden="1" x14ac:dyDescent="0.2">
      <c r="BC49259" s="6"/>
    </row>
    <row r="49260" spans="55:55" hidden="1" x14ac:dyDescent="0.2">
      <c r="BC49260" s="6"/>
    </row>
    <row r="49261" spans="55:55" hidden="1" x14ac:dyDescent="0.2">
      <c r="BC49261" s="6"/>
    </row>
    <row r="49262" spans="55:55" hidden="1" x14ac:dyDescent="0.2">
      <c r="BC49262" s="6"/>
    </row>
    <row r="49263" spans="55:55" hidden="1" x14ac:dyDescent="0.2">
      <c r="BC49263" s="6"/>
    </row>
    <row r="49264" spans="55:55" hidden="1" x14ac:dyDescent="0.2">
      <c r="BC49264" s="6"/>
    </row>
    <row r="49265" spans="55:55" hidden="1" x14ac:dyDescent="0.2">
      <c r="BC49265" s="6"/>
    </row>
    <row r="49266" spans="55:55" hidden="1" x14ac:dyDescent="0.2">
      <c r="BC49266" s="6"/>
    </row>
    <row r="49267" spans="55:55" hidden="1" x14ac:dyDescent="0.2">
      <c r="BC49267" s="6"/>
    </row>
    <row r="49268" spans="55:55" hidden="1" x14ac:dyDescent="0.2">
      <c r="BC49268" s="6"/>
    </row>
    <row r="49269" spans="55:55" hidden="1" x14ac:dyDescent="0.2">
      <c r="BC49269" s="6"/>
    </row>
    <row r="49270" spans="55:55" hidden="1" x14ac:dyDescent="0.2">
      <c r="BC49270" s="6"/>
    </row>
    <row r="49271" spans="55:55" hidden="1" x14ac:dyDescent="0.2">
      <c r="BC49271" s="6"/>
    </row>
    <row r="49272" spans="55:55" hidden="1" x14ac:dyDescent="0.2">
      <c r="BC49272" s="6"/>
    </row>
    <row r="49273" spans="55:55" hidden="1" x14ac:dyDescent="0.2">
      <c r="BC49273" s="6"/>
    </row>
    <row r="49274" spans="55:55" hidden="1" x14ac:dyDescent="0.2">
      <c r="BC49274" s="6"/>
    </row>
    <row r="49275" spans="55:55" hidden="1" x14ac:dyDescent="0.2">
      <c r="BC49275" s="6"/>
    </row>
    <row r="49276" spans="55:55" hidden="1" x14ac:dyDescent="0.2">
      <c r="BC49276" s="6"/>
    </row>
    <row r="49277" spans="55:55" hidden="1" x14ac:dyDescent="0.2">
      <c r="BC49277" s="6"/>
    </row>
    <row r="49278" spans="55:55" hidden="1" x14ac:dyDescent="0.2">
      <c r="BC49278" s="6"/>
    </row>
    <row r="49279" spans="55:55" hidden="1" x14ac:dyDescent="0.2">
      <c r="BC49279" s="6"/>
    </row>
    <row r="49280" spans="55:55" hidden="1" x14ac:dyDescent="0.2">
      <c r="BC49280" s="6"/>
    </row>
    <row r="49281" spans="55:55" hidden="1" x14ac:dyDescent="0.2">
      <c r="BC49281" s="6"/>
    </row>
    <row r="49282" spans="55:55" hidden="1" x14ac:dyDescent="0.2">
      <c r="BC49282" s="6"/>
    </row>
    <row r="49283" spans="55:55" hidden="1" x14ac:dyDescent="0.2">
      <c r="BC49283" s="6"/>
    </row>
    <row r="49284" spans="55:55" hidden="1" x14ac:dyDescent="0.2">
      <c r="BC49284" s="6"/>
    </row>
    <row r="49285" spans="55:55" hidden="1" x14ac:dyDescent="0.2">
      <c r="BC49285" s="6"/>
    </row>
    <row r="49286" spans="55:55" hidden="1" x14ac:dyDescent="0.2">
      <c r="BC49286" s="6"/>
    </row>
    <row r="49287" spans="55:55" hidden="1" x14ac:dyDescent="0.2">
      <c r="BC49287" s="6"/>
    </row>
    <row r="49288" spans="55:55" hidden="1" x14ac:dyDescent="0.2">
      <c r="BC49288" s="6"/>
    </row>
    <row r="49289" spans="55:55" hidden="1" x14ac:dyDescent="0.2">
      <c r="BC49289" s="6"/>
    </row>
    <row r="49290" spans="55:55" hidden="1" x14ac:dyDescent="0.2">
      <c r="BC49290" s="6"/>
    </row>
    <row r="49291" spans="55:55" hidden="1" x14ac:dyDescent="0.2">
      <c r="BC49291" s="6"/>
    </row>
    <row r="49292" spans="55:55" hidden="1" x14ac:dyDescent="0.2">
      <c r="BC49292" s="6"/>
    </row>
    <row r="49293" spans="55:55" hidden="1" x14ac:dyDescent="0.2">
      <c r="BC49293" s="6"/>
    </row>
    <row r="49294" spans="55:55" hidden="1" x14ac:dyDescent="0.2">
      <c r="BC49294" s="6"/>
    </row>
    <row r="49295" spans="55:55" hidden="1" x14ac:dyDescent="0.2">
      <c r="BC49295" s="6"/>
    </row>
    <row r="49296" spans="55:55" hidden="1" x14ac:dyDescent="0.2">
      <c r="BC49296" s="6"/>
    </row>
    <row r="49297" spans="55:55" hidden="1" x14ac:dyDescent="0.2">
      <c r="BC49297" s="6"/>
    </row>
    <row r="49298" spans="55:55" hidden="1" x14ac:dyDescent="0.2">
      <c r="BC49298" s="6"/>
    </row>
    <row r="49299" spans="55:55" hidden="1" x14ac:dyDescent="0.2">
      <c r="BC49299" s="6"/>
    </row>
    <row r="49300" spans="55:55" hidden="1" x14ac:dyDescent="0.2">
      <c r="BC49300" s="6"/>
    </row>
    <row r="49301" spans="55:55" hidden="1" x14ac:dyDescent="0.2">
      <c r="BC49301" s="6"/>
    </row>
    <row r="49302" spans="55:55" hidden="1" x14ac:dyDescent="0.2">
      <c r="BC49302" s="6"/>
    </row>
    <row r="49303" spans="55:55" hidden="1" x14ac:dyDescent="0.2">
      <c r="BC49303" s="6"/>
    </row>
    <row r="49304" spans="55:55" hidden="1" x14ac:dyDescent="0.2">
      <c r="BC49304" s="6"/>
    </row>
    <row r="49305" spans="55:55" hidden="1" x14ac:dyDescent="0.2">
      <c r="BC49305" s="6"/>
    </row>
    <row r="49306" spans="55:55" hidden="1" x14ac:dyDescent="0.2">
      <c r="BC49306" s="6"/>
    </row>
    <row r="49307" spans="55:55" hidden="1" x14ac:dyDescent="0.2">
      <c r="BC49307" s="6"/>
    </row>
    <row r="49308" spans="55:55" hidden="1" x14ac:dyDescent="0.2">
      <c r="BC49308" s="6"/>
    </row>
    <row r="49309" spans="55:55" hidden="1" x14ac:dyDescent="0.2">
      <c r="BC49309" s="6"/>
    </row>
    <row r="49310" spans="55:55" hidden="1" x14ac:dyDescent="0.2">
      <c r="BC49310" s="6"/>
    </row>
    <row r="49311" spans="55:55" hidden="1" x14ac:dyDescent="0.2">
      <c r="BC49311" s="6"/>
    </row>
    <row r="49312" spans="55:55" hidden="1" x14ac:dyDescent="0.2">
      <c r="BC49312" s="6"/>
    </row>
    <row r="49313" spans="55:55" hidden="1" x14ac:dyDescent="0.2">
      <c r="BC49313" s="6"/>
    </row>
    <row r="49314" spans="55:55" hidden="1" x14ac:dyDescent="0.2">
      <c r="BC49314" s="6"/>
    </row>
    <row r="49315" spans="55:55" hidden="1" x14ac:dyDescent="0.2">
      <c r="BC49315" s="6"/>
    </row>
    <row r="49316" spans="55:55" hidden="1" x14ac:dyDescent="0.2">
      <c r="BC49316" s="6"/>
    </row>
    <row r="49317" spans="55:55" hidden="1" x14ac:dyDescent="0.2">
      <c r="BC49317" s="6"/>
    </row>
    <row r="49318" spans="55:55" hidden="1" x14ac:dyDescent="0.2">
      <c r="BC49318" s="6"/>
    </row>
    <row r="49319" spans="55:55" hidden="1" x14ac:dyDescent="0.2">
      <c r="BC49319" s="6"/>
    </row>
    <row r="49320" spans="55:55" hidden="1" x14ac:dyDescent="0.2">
      <c r="BC49320" s="6"/>
    </row>
    <row r="49321" spans="55:55" hidden="1" x14ac:dyDescent="0.2">
      <c r="BC49321" s="6"/>
    </row>
    <row r="49322" spans="55:55" hidden="1" x14ac:dyDescent="0.2">
      <c r="BC49322" s="6"/>
    </row>
    <row r="49323" spans="55:55" hidden="1" x14ac:dyDescent="0.2">
      <c r="BC49323" s="6"/>
    </row>
    <row r="49324" spans="55:55" hidden="1" x14ac:dyDescent="0.2">
      <c r="BC49324" s="6"/>
    </row>
    <row r="49325" spans="55:55" hidden="1" x14ac:dyDescent="0.2">
      <c r="BC49325" s="6"/>
    </row>
    <row r="49326" spans="55:55" hidden="1" x14ac:dyDescent="0.2">
      <c r="BC49326" s="6"/>
    </row>
    <row r="49327" spans="55:55" hidden="1" x14ac:dyDescent="0.2">
      <c r="BC49327" s="6"/>
    </row>
    <row r="49328" spans="55:55" hidden="1" x14ac:dyDescent="0.2">
      <c r="BC49328" s="6"/>
    </row>
    <row r="49329" spans="55:55" hidden="1" x14ac:dyDescent="0.2">
      <c r="BC49329" s="6"/>
    </row>
    <row r="49330" spans="55:55" hidden="1" x14ac:dyDescent="0.2">
      <c r="BC49330" s="6"/>
    </row>
    <row r="49331" spans="55:55" hidden="1" x14ac:dyDescent="0.2">
      <c r="BC49331" s="6"/>
    </row>
    <row r="49332" spans="55:55" hidden="1" x14ac:dyDescent="0.2">
      <c r="BC49332" s="6"/>
    </row>
    <row r="49333" spans="55:55" hidden="1" x14ac:dyDescent="0.2">
      <c r="BC49333" s="6"/>
    </row>
    <row r="49334" spans="55:55" hidden="1" x14ac:dyDescent="0.2">
      <c r="BC49334" s="6"/>
    </row>
    <row r="49335" spans="55:55" hidden="1" x14ac:dyDescent="0.2">
      <c r="BC49335" s="6"/>
    </row>
    <row r="49336" spans="55:55" hidden="1" x14ac:dyDescent="0.2">
      <c r="BC49336" s="6"/>
    </row>
    <row r="49337" spans="55:55" hidden="1" x14ac:dyDescent="0.2">
      <c r="BC49337" s="6"/>
    </row>
    <row r="49338" spans="55:55" hidden="1" x14ac:dyDescent="0.2">
      <c r="BC49338" s="6"/>
    </row>
    <row r="49339" spans="55:55" hidden="1" x14ac:dyDescent="0.2">
      <c r="BC49339" s="6"/>
    </row>
    <row r="49340" spans="55:55" hidden="1" x14ac:dyDescent="0.2">
      <c r="BC49340" s="6"/>
    </row>
    <row r="49341" spans="55:55" hidden="1" x14ac:dyDescent="0.2">
      <c r="BC49341" s="6"/>
    </row>
    <row r="49342" spans="55:55" hidden="1" x14ac:dyDescent="0.2">
      <c r="BC49342" s="6"/>
    </row>
    <row r="49343" spans="55:55" hidden="1" x14ac:dyDescent="0.2">
      <c r="BC49343" s="6"/>
    </row>
    <row r="49344" spans="55:55" hidden="1" x14ac:dyDescent="0.2">
      <c r="BC49344" s="6"/>
    </row>
    <row r="49345" spans="55:55" hidden="1" x14ac:dyDescent="0.2">
      <c r="BC49345" s="6"/>
    </row>
    <row r="49346" spans="55:55" hidden="1" x14ac:dyDescent="0.2">
      <c r="BC49346" s="6"/>
    </row>
    <row r="49347" spans="55:55" hidden="1" x14ac:dyDescent="0.2">
      <c r="BC49347" s="6"/>
    </row>
    <row r="49348" spans="55:55" hidden="1" x14ac:dyDescent="0.2">
      <c r="BC49348" s="6"/>
    </row>
    <row r="49349" spans="55:55" hidden="1" x14ac:dyDescent="0.2">
      <c r="BC49349" s="6"/>
    </row>
    <row r="49350" spans="55:55" hidden="1" x14ac:dyDescent="0.2">
      <c r="BC49350" s="6"/>
    </row>
    <row r="49351" spans="55:55" hidden="1" x14ac:dyDescent="0.2">
      <c r="BC49351" s="6"/>
    </row>
    <row r="49352" spans="55:55" hidden="1" x14ac:dyDescent="0.2">
      <c r="BC49352" s="6"/>
    </row>
    <row r="49353" spans="55:55" hidden="1" x14ac:dyDescent="0.2">
      <c r="BC49353" s="6"/>
    </row>
    <row r="49354" spans="55:55" hidden="1" x14ac:dyDescent="0.2">
      <c r="BC49354" s="6"/>
    </row>
    <row r="49355" spans="55:55" hidden="1" x14ac:dyDescent="0.2">
      <c r="BC49355" s="6"/>
    </row>
    <row r="49356" spans="55:55" hidden="1" x14ac:dyDescent="0.2">
      <c r="BC49356" s="6"/>
    </row>
    <row r="49357" spans="55:55" hidden="1" x14ac:dyDescent="0.2">
      <c r="BC49357" s="6"/>
    </row>
    <row r="49358" spans="55:55" hidden="1" x14ac:dyDescent="0.2">
      <c r="BC49358" s="6"/>
    </row>
    <row r="49359" spans="55:55" hidden="1" x14ac:dyDescent="0.2">
      <c r="BC49359" s="6"/>
    </row>
    <row r="49360" spans="55:55" hidden="1" x14ac:dyDescent="0.2">
      <c r="BC49360" s="6"/>
    </row>
    <row r="49361" spans="55:55" hidden="1" x14ac:dyDescent="0.2">
      <c r="BC49361" s="6"/>
    </row>
    <row r="49362" spans="55:55" hidden="1" x14ac:dyDescent="0.2">
      <c r="BC49362" s="6"/>
    </row>
    <row r="49363" spans="55:55" hidden="1" x14ac:dyDescent="0.2">
      <c r="BC49363" s="6"/>
    </row>
    <row r="49364" spans="55:55" hidden="1" x14ac:dyDescent="0.2">
      <c r="BC49364" s="6"/>
    </row>
    <row r="49365" spans="55:55" hidden="1" x14ac:dyDescent="0.2">
      <c r="BC49365" s="6"/>
    </row>
    <row r="49366" spans="55:55" hidden="1" x14ac:dyDescent="0.2">
      <c r="BC49366" s="6"/>
    </row>
    <row r="49367" spans="55:55" hidden="1" x14ac:dyDescent="0.2">
      <c r="BC49367" s="6"/>
    </row>
    <row r="49368" spans="55:55" hidden="1" x14ac:dyDescent="0.2">
      <c r="BC49368" s="6"/>
    </row>
    <row r="49369" spans="55:55" hidden="1" x14ac:dyDescent="0.2">
      <c r="BC49369" s="6"/>
    </row>
    <row r="49370" spans="55:55" hidden="1" x14ac:dyDescent="0.2">
      <c r="BC49370" s="6"/>
    </row>
    <row r="49371" spans="55:55" hidden="1" x14ac:dyDescent="0.2">
      <c r="BC49371" s="6"/>
    </row>
    <row r="49372" spans="55:55" hidden="1" x14ac:dyDescent="0.2">
      <c r="BC49372" s="6"/>
    </row>
    <row r="49373" spans="55:55" hidden="1" x14ac:dyDescent="0.2">
      <c r="BC49373" s="6"/>
    </row>
    <row r="49374" spans="55:55" hidden="1" x14ac:dyDescent="0.2">
      <c r="BC49374" s="6"/>
    </row>
    <row r="49375" spans="55:55" hidden="1" x14ac:dyDescent="0.2">
      <c r="BC49375" s="6"/>
    </row>
    <row r="49376" spans="55:55" hidden="1" x14ac:dyDescent="0.2">
      <c r="BC49376" s="6"/>
    </row>
    <row r="49377" spans="55:55" hidden="1" x14ac:dyDescent="0.2">
      <c r="BC49377" s="6"/>
    </row>
    <row r="49378" spans="55:55" hidden="1" x14ac:dyDescent="0.2">
      <c r="BC49378" s="6"/>
    </row>
    <row r="49379" spans="55:55" hidden="1" x14ac:dyDescent="0.2">
      <c r="BC49379" s="6"/>
    </row>
    <row r="49380" spans="55:55" hidden="1" x14ac:dyDescent="0.2">
      <c r="BC49380" s="6"/>
    </row>
    <row r="49381" spans="55:55" hidden="1" x14ac:dyDescent="0.2">
      <c r="BC49381" s="6"/>
    </row>
    <row r="49382" spans="55:55" hidden="1" x14ac:dyDescent="0.2">
      <c r="BC49382" s="6"/>
    </row>
    <row r="49383" spans="55:55" hidden="1" x14ac:dyDescent="0.2">
      <c r="BC49383" s="6"/>
    </row>
    <row r="49384" spans="55:55" hidden="1" x14ac:dyDescent="0.2">
      <c r="BC49384" s="6"/>
    </row>
    <row r="49385" spans="55:55" hidden="1" x14ac:dyDescent="0.2">
      <c r="BC49385" s="6"/>
    </row>
    <row r="49386" spans="55:55" hidden="1" x14ac:dyDescent="0.2">
      <c r="BC49386" s="6"/>
    </row>
    <row r="49387" spans="55:55" hidden="1" x14ac:dyDescent="0.2">
      <c r="BC49387" s="6"/>
    </row>
    <row r="49388" spans="55:55" hidden="1" x14ac:dyDescent="0.2">
      <c r="BC49388" s="6"/>
    </row>
    <row r="49389" spans="55:55" hidden="1" x14ac:dyDescent="0.2">
      <c r="BC49389" s="6"/>
    </row>
    <row r="49390" spans="55:55" hidden="1" x14ac:dyDescent="0.2">
      <c r="BC49390" s="6"/>
    </row>
    <row r="49391" spans="55:55" hidden="1" x14ac:dyDescent="0.2">
      <c r="BC49391" s="6"/>
    </row>
    <row r="49392" spans="55:55" hidden="1" x14ac:dyDescent="0.2">
      <c r="BC49392" s="6"/>
    </row>
    <row r="49393" spans="55:55" hidden="1" x14ac:dyDescent="0.2">
      <c r="BC49393" s="6"/>
    </row>
    <row r="49394" spans="55:55" hidden="1" x14ac:dyDescent="0.2">
      <c r="BC49394" s="6"/>
    </row>
    <row r="49395" spans="55:55" hidden="1" x14ac:dyDescent="0.2">
      <c r="BC49395" s="6"/>
    </row>
    <row r="49396" spans="55:55" hidden="1" x14ac:dyDescent="0.2">
      <c r="BC49396" s="6"/>
    </row>
    <row r="49397" spans="55:55" hidden="1" x14ac:dyDescent="0.2">
      <c r="BC49397" s="6"/>
    </row>
    <row r="49398" spans="55:55" hidden="1" x14ac:dyDescent="0.2">
      <c r="BC49398" s="6"/>
    </row>
    <row r="49399" spans="55:55" hidden="1" x14ac:dyDescent="0.2">
      <c r="BC49399" s="6"/>
    </row>
    <row r="49400" spans="55:55" hidden="1" x14ac:dyDescent="0.2">
      <c r="BC49400" s="6"/>
    </row>
    <row r="49401" spans="55:55" hidden="1" x14ac:dyDescent="0.2">
      <c r="BC49401" s="6"/>
    </row>
    <row r="49402" spans="55:55" hidden="1" x14ac:dyDescent="0.2">
      <c r="BC49402" s="6"/>
    </row>
    <row r="49403" spans="55:55" hidden="1" x14ac:dyDescent="0.2">
      <c r="BC49403" s="6"/>
    </row>
    <row r="49404" spans="55:55" hidden="1" x14ac:dyDescent="0.2">
      <c r="BC49404" s="6"/>
    </row>
    <row r="49405" spans="55:55" hidden="1" x14ac:dyDescent="0.2">
      <c r="BC49405" s="6"/>
    </row>
    <row r="49406" spans="55:55" hidden="1" x14ac:dyDescent="0.2">
      <c r="BC49406" s="6"/>
    </row>
    <row r="49407" spans="55:55" hidden="1" x14ac:dyDescent="0.2">
      <c r="BC49407" s="6"/>
    </row>
    <row r="49408" spans="55:55" hidden="1" x14ac:dyDescent="0.2">
      <c r="BC49408" s="6"/>
    </row>
    <row r="49409" spans="55:55" hidden="1" x14ac:dyDescent="0.2">
      <c r="BC49409" s="6"/>
    </row>
    <row r="49410" spans="55:55" hidden="1" x14ac:dyDescent="0.2">
      <c r="BC49410" s="6"/>
    </row>
    <row r="49411" spans="55:55" hidden="1" x14ac:dyDescent="0.2">
      <c r="BC49411" s="6"/>
    </row>
    <row r="49412" spans="55:55" hidden="1" x14ac:dyDescent="0.2">
      <c r="BC49412" s="6"/>
    </row>
    <row r="49413" spans="55:55" hidden="1" x14ac:dyDescent="0.2">
      <c r="BC49413" s="6"/>
    </row>
    <row r="49414" spans="55:55" hidden="1" x14ac:dyDescent="0.2">
      <c r="BC49414" s="6"/>
    </row>
    <row r="49415" spans="55:55" hidden="1" x14ac:dyDescent="0.2">
      <c r="BC49415" s="6"/>
    </row>
    <row r="49416" spans="55:55" hidden="1" x14ac:dyDescent="0.2">
      <c r="BC49416" s="6"/>
    </row>
    <row r="49417" spans="55:55" hidden="1" x14ac:dyDescent="0.2">
      <c r="BC49417" s="6"/>
    </row>
    <row r="49418" spans="55:55" hidden="1" x14ac:dyDescent="0.2">
      <c r="BC49418" s="6"/>
    </row>
    <row r="49419" spans="55:55" hidden="1" x14ac:dyDescent="0.2">
      <c r="BC49419" s="6"/>
    </row>
    <row r="49420" spans="55:55" hidden="1" x14ac:dyDescent="0.2">
      <c r="BC49420" s="6"/>
    </row>
    <row r="49421" spans="55:55" hidden="1" x14ac:dyDescent="0.2">
      <c r="BC49421" s="6"/>
    </row>
    <row r="49422" spans="55:55" hidden="1" x14ac:dyDescent="0.2">
      <c r="BC49422" s="6"/>
    </row>
    <row r="49423" spans="55:55" hidden="1" x14ac:dyDescent="0.2">
      <c r="BC49423" s="6"/>
    </row>
    <row r="49424" spans="55:55" hidden="1" x14ac:dyDescent="0.2">
      <c r="BC49424" s="6"/>
    </row>
    <row r="49425" spans="55:55" hidden="1" x14ac:dyDescent="0.2">
      <c r="BC49425" s="6"/>
    </row>
    <row r="49426" spans="55:55" hidden="1" x14ac:dyDescent="0.2">
      <c r="BC49426" s="6"/>
    </row>
    <row r="49427" spans="55:55" hidden="1" x14ac:dyDescent="0.2">
      <c r="BC49427" s="6"/>
    </row>
    <row r="49428" spans="55:55" hidden="1" x14ac:dyDescent="0.2">
      <c r="BC49428" s="6"/>
    </row>
    <row r="49429" spans="55:55" hidden="1" x14ac:dyDescent="0.2">
      <c r="BC49429" s="6"/>
    </row>
    <row r="49430" spans="55:55" hidden="1" x14ac:dyDescent="0.2">
      <c r="BC49430" s="6"/>
    </row>
    <row r="49431" spans="55:55" hidden="1" x14ac:dyDescent="0.2">
      <c r="BC49431" s="6"/>
    </row>
    <row r="49432" spans="55:55" hidden="1" x14ac:dyDescent="0.2">
      <c r="BC49432" s="6"/>
    </row>
    <row r="49433" spans="55:55" hidden="1" x14ac:dyDescent="0.2">
      <c r="BC49433" s="6"/>
    </row>
    <row r="49434" spans="55:55" hidden="1" x14ac:dyDescent="0.2">
      <c r="BC49434" s="6"/>
    </row>
    <row r="49435" spans="55:55" hidden="1" x14ac:dyDescent="0.2">
      <c r="BC49435" s="6"/>
    </row>
    <row r="49436" spans="55:55" hidden="1" x14ac:dyDescent="0.2">
      <c r="BC49436" s="6"/>
    </row>
    <row r="49437" spans="55:55" hidden="1" x14ac:dyDescent="0.2">
      <c r="BC49437" s="6"/>
    </row>
    <row r="49438" spans="55:55" hidden="1" x14ac:dyDescent="0.2">
      <c r="BC49438" s="6"/>
    </row>
    <row r="49439" spans="55:55" hidden="1" x14ac:dyDescent="0.2">
      <c r="BC49439" s="6"/>
    </row>
    <row r="49440" spans="55:55" hidden="1" x14ac:dyDescent="0.2">
      <c r="BC49440" s="6"/>
    </row>
    <row r="49441" spans="55:55" hidden="1" x14ac:dyDescent="0.2">
      <c r="BC49441" s="6"/>
    </row>
    <row r="49442" spans="55:55" hidden="1" x14ac:dyDescent="0.2">
      <c r="BC49442" s="6"/>
    </row>
    <row r="49443" spans="55:55" hidden="1" x14ac:dyDescent="0.2">
      <c r="BC49443" s="6"/>
    </row>
    <row r="49444" spans="55:55" hidden="1" x14ac:dyDescent="0.2">
      <c r="BC49444" s="6"/>
    </row>
    <row r="49445" spans="55:55" hidden="1" x14ac:dyDescent="0.2">
      <c r="BC49445" s="6"/>
    </row>
    <row r="49446" spans="55:55" hidden="1" x14ac:dyDescent="0.2">
      <c r="BC49446" s="6"/>
    </row>
    <row r="49447" spans="55:55" hidden="1" x14ac:dyDescent="0.2">
      <c r="BC49447" s="6"/>
    </row>
    <row r="49448" spans="55:55" hidden="1" x14ac:dyDescent="0.2">
      <c r="BC49448" s="6"/>
    </row>
    <row r="49449" spans="55:55" hidden="1" x14ac:dyDescent="0.2">
      <c r="BC49449" s="6"/>
    </row>
    <row r="49450" spans="55:55" hidden="1" x14ac:dyDescent="0.2">
      <c r="BC49450" s="6"/>
    </row>
    <row r="49451" spans="55:55" hidden="1" x14ac:dyDescent="0.2">
      <c r="BC49451" s="6"/>
    </row>
    <row r="49452" spans="55:55" hidden="1" x14ac:dyDescent="0.2">
      <c r="BC49452" s="6"/>
    </row>
    <row r="49453" spans="55:55" hidden="1" x14ac:dyDescent="0.2">
      <c r="BC49453" s="6"/>
    </row>
    <row r="49454" spans="55:55" hidden="1" x14ac:dyDescent="0.2">
      <c r="BC49454" s="6"/>
    </row>
    <row r="49455" spans="55:55" hidden="1" x14ac:dyDescent="0.2">
      <c r="BC49455" s="6"/>
    </row>
    <row r="49456" spans="55:55" hidden="1" x14ac:dyDescent="0.2">
      <c r="BC49456" s="6"/>
    </row>
    <row r="49457" spans="55:55" hidden="1" x14ac:dyDescent="0.2">
      <c r="BC49457" s="6"/>
    </row>
    <row r="49458" spans="55:55" hidden="1" x14ac:dyDescent="0.2">
      <c r="BC49458" s="6"/>
    </row>
    <row r="49459" spans="55:55" hidden="1" x14ac:dyDescent="0.2">
      <c r="BC49459" s="6"/>
    </row>
    <row r="49460" spans="55:55" hidden="1" x14ac:dyDescent="0.2">
      <c r="BC49460" s="6"/>
    </row>
    <row r="49461" spans="55:55" hidden="1" x14ac:dyDescent="0.2">
      <c r="BC49461" s="6"/>
    </row>
    <row r="49462" spans="55:55" hidden="1" x14ac:dyDescent="0.2">
      <c r="BC49462" s="6"/>
    </row>
    <row r="49463" spans="55:55" hidden="1" x14ac:dyDescent="0.2">
      <c r="BC49463" s="6"/>
    </row>
    <row r="49464" spans="55:55" hidden="1" x14ac:dyDescent="0.2">
      <c r="BC49464" s="6"/>
    </row>
    <row r="49465" spans="55:55" hidden="1" x14ac:dyDescent="0.2">
      <c r="BC49465" s="6"/>
    </row>
    <row r="49466" spans="55:55" hidden="1" x14ac:dyDescent="0.2">
      <c r="BC49466" s="6"/>
    </row>
    <row r="49467" spans="55:55" hidden="1" x14ac:dyDescent="0.2">
      <c r="BC49467" s="6"/>
    </row>
    <row r="49468" spans="55:55" hidden="1" x14ac:dyDescent="0.2">
      <c r="BC49468" s="6"/>
    </row>
    <row r="49469" spans="55:55" hidden="1" x14ac:dyDescent="0.2">
      <c r="BC49469" s="6"/>
    </row>
    <row r="49470" spans="55:55" hidden="1" x14ac:dyDescent="0.2">
      <c r="BC49470" s="6"/>
    </row>
    <row r="49471" spans="55:55" hidden="1" x14ac:dyDescent="0.2">
      <c r="BC49471" s="6"/>
    </row>
    <row r="49472" spans="55:55" hidden="1" x14ac:dyDescent="0.2">
      <c r="BC49472" s="6"/>
    </row>
    <row r="49473" spans="55:55" hidden="1" x14ac:dyDescent="0.2">
      <c r="BC49473" s="6"/>
    </row>
    <row r="49474" spans="55:55" hidden="1" x14ac:dyDescent="0.2">
      <c r="BC49474" s="6"/>
    </row>
    <row r="49475" spans="55:55" hidden="1" x14ac:dyDescent="0.2">
      <c r="BC49475" s="6"/>
    </row>
    <row r="49476" spans="55:55" hidden="1" x14ac:dyDescent="0.2">
      <c r="BC49476" s="6"/>
    </row>
    <row r="49477" spans="55:55" hidden="1" x14ac:dyDescent="0.2">
      <c r="BC49477" s="6"/>
    </row>
    <row r="49478" spans="55:55" hidden="1" x14ac:dyDescent="0.2">
      <c r="BC49478" s="6"/>
    </row>
    <row r="49479" spans="55:55" hidden="1" x14ac:dyDescent="0.2">
      <c r="BC49479" s="6"/>
    </row>
    <row r="49480" spans="55:55" hidden="1" x14ac:dyDescent="0.2">
      <c r="BC49480" s="6"/>
    </row>
    <row r="49481" spans="55:55" hidden="1" x14ac:dyDescent="0.2">
      <c r="BC49481" s="6"/>
    </row>
    <row r="49482" spans="55:55" hidden="1" x14ac:dyDescent="0.2">
      <c r="BC49482" s="6"/>
    </row>
    <row r="49483" spans="55:55" hidden="1" x14ac:dyDescent="0.2">
      <c r="BC49483" s="6"/>
    </row>
    <row r="49484" spans="55:55" hidden="1" x14ac:dyDescent="0.2">
      <c r="BC49484" s="6"/>
    </row>
    <row r="49485" spans="55:55" hidden="1" x14ac:dyDescent="0.2">
      <c r="BC49485" s="6"/>
    </row>
    <row r="49486" spans="55:55" hidden="1" x14ac:dyDescent="0.2">
      <c r="BC49486" s="6"/>
    </row>
    <row r="49487" spans="55:55" hidden="1" x14ac:dyDescent="0.2">
      <c r="BC49487" s="6"/>
    </row>
    <row r="49488" spans="55:55" hidden="1" x14ac:dyDescent="0.2">
      <c r="BC49488" s="6"/>
    </row>
    <row r="49489" spans="55:55" hidden="1" x14ac:dyDescent="0.2">
      <c r="BC49489" s="6"/>
    </row>
    <row r="49490" spans="55:55" hidden="1" x14ac:dyDescent="0.2">
      <c r="BC49490" s="6"/>
    </row>
    <row r="49491" spans="55:55" hidden="1" x14ac:dyDescent="0.2">
      <c r="BC49491" s="6"/>
    </row>
    <row r="49492" spans="55:55" hidden="1" x14ac:dyDescent="0.2">
      <c r="BC49492" s="6"/>
    </row>
    <row r="49493" spans="55:55" hidden="1" x14ac:dyDescent="0.2">
      <c r="BC49493" s="6"/>
    </row>
    <row r="49494" spans="55:55" hidden="1" x14ac:dyDescent="0.2">
      <c r="BC49494" s="6"/>
    </row>
    <row r="49495" spans="55:55" hidden="1" x14ac:dyDescent="0.2">
      <c r="BC49495" s="6"/>
    </row>
    <row r="49496" spans="55:55" hidden="1" x14ac:dyDescent="0.2">
      <c r="BC49496" s="6"/>
    </row>
    <row r="49497" spans="55:55" hidden="1" x14ac:dyDescent="0.2">
      <c r="BC49497" s="6"/>
    </row>
    <row r="49498" spans="55:55" hidden="1" x14ac:dyDescent="0.2">
      <c r="BC49498" s="6"/>
    </row>
    <row r="49499" spans="55:55" hidden="1" x14ac:dyDescent="0.2">
      <c r="BC49499" s="6"/>
    </row>
    <row r="49500" spans="55:55" hidden="1" x14ac:dyDescent="0.2">
      <c r="BC49500" s="6"/>
    </row>
    <row r="49501" spans="55:55" hidden="1" x14ac:dyDescent="0.2">
      <c r="BC49501" s="6"/>
    </row>
    <row r="49502" spans="55:55" hidden="1" x14ac:dyDescent="0.2">
      <c r="BC49502" s="6"/>
    </row>
    <row r="49503" spans="55:55" hidden="1" x14ac:dyDescent="0.2">
      <c r="BC49503" s="6"/>
    </row>
    <row r="49504" spans="55:55" hidden="1" x14ac:dyDescent="0.2">
      <c r="BC49504" s="6"/>
    </row>
    <row r="49505" spans="55:55" hidden="1" x14ac:dyDescent="0.2">
      <c r="BC49505" s="6"/>
    </row>
    <row r="49506" spans="55:55" hidden="1" x14ac:dyDescent="0.2">
      <c r="BC49506" s="6"/>
    </row>
    <row r="49507" spans="55:55" hidden="1" x14ac:dyDescent="0.2">
      <c r="BC49507" s="6"/>
    </row>
    <row r="49508" spans="55:55" hidden="1" x14ac:dyDescent="0.2">
      <c r="BC49508" s="6"/>
    </row>
    <row r="49509" spans="55:55" hidden="1" x14ac:dyDescent="0.2">
      <c r="BC49509" s="6"/>
    </row>
    <row r="49510" spans="55:55" hidden="1" x14ac:dyDescent="0.2">
      <c r="BC49510" s="6"/>
    </row>
    <row r="49511" spans="55:55" hidden="1" x14ac:dyDescent="0.2">
      <c r="BC49511" s="6"/>
    </row>
    <row r="49512" spans="55:55" hidden="1" x14ac:dyDescent="0.2">
      <c r="BC49512" s="6"/>
    </row>
    <row r="49513" spans="55:55" hidden="1" x14ac:dyDescent="0.2">
      <c r="BC49513" s="6"/>
    </row>
    <row r="49514" spans="55:55" hidden="1" x14ac:dyDescent="0.2">
      <c r="BC49514" s="6"/>
    </row>
    <row r="49515" spans="55:55" hidden="1" x14ac:dyDescent="0.2">
      <c r="BC49515" s="6"/>
    </row>
    <row r="49516" spans="55:55" hidden="1" x14ac:dyDescent="0.2">
      <c r="BC49516" s="6"/>
    </row>
    <row r="49517" spans="55:55" hidden="1" x14ac:dyDescent="0.2">
      <c r="BC49517" s="6"/>
    </row>
    <row r="49518" spans="55:55" hidden="1" x14ac:dyDescent="0.2">
      <c r="BC49518" s="6"/>
    </row>
    <row r="49519" spans="55:55" hidden="1" x14ac:dyDescent="0.2">
      <c r="BC49519" s="6"/>
    </row>
    <row r="49520" spans="55:55" hidden="1" x14ac:dyDescent="0.2">
      <c r="BC49520" s="6"/>
    </row>
    <row r="49521" spans="55:55" hidden="1" x14ac:dyDescent="0.2">
      <c r="BC49521" s="6"/>
    </row>
    <row r="49522" spans="55:55" hidden="1" x14ac:dyDescent="0.2">
      <c r="BC49522" s="6"/>
    </row>
    <row r="49523" spans="55:55" hidden="1" x14ac:dyDescent="0.2">
      <c r="BC49523" s="6"/>
    </row>
    <row r="49524" spans="55:55" hidden="1" x14ac:dyDescent="0.2">
      <c r="BC49524" s="6"/>
    </row>
    <row r="49525" spans="55:55" hidden="1" x14ac:dyDescent="0.2">
      <c r="BC49525" s="6"/>
    </row>
    <row r="49526" spans="55:55" hidden="1" x14ac:dyDescent="0.2">
      <c r="BC49526" s="6"/>
    </row>
    <row r="49527" spans="55:55" hidden="1" x14ac:dyDescent="0.2">
      <c r="BC49527" s="6"/>
    </row>
    <row r="49528" spans="55:55" hidden="1" x14ac:dyDescent="0.2">
      <c r="BC49528" s="6"/>
    </row>
    <row r="49529" spans="55:55" hidden="1" x14ac:dyDescent="0.2">
      <c r="BC49529" s="6"/>
    </row>
    <row r="49530" spans="55:55" hidden="1" x14ac:dyDescent="0.2">
      <c r="BC49530" s="6"/>
    </row>
    <row r="49531" spans="55:55" hidden="1" x14ac:dyDescent="0.2">
      <c r="BC49531" s="6"/>
    </row>
    <row r="49532" spans="55:55" hidden="1" x14ac:dyDescent="0.2">
      <c r="BC49532" s="6"/>
    </row>
    <row r="49533" spans="55:55" hidden="1" x14ac:dyDescent="0.2">
      <c r="BC49533" s="6"/>
    </row>
    <row r="49534" spans="55:55" hidden="1" x14ac:dyDescent="0.2">
      <c r="BC49534" s="6"/>
    </row>
    <row r="49535" spans="55:55" hidden="1" x14ac:dyDescent="0.2">
      <c r="BC49535" s="6"/>
    </row>
    <row r="49536" spans="55:55" hidden="1" x14ac:dyDescent="0.2">
      <c r="BC49536" s="6"/>
    </row>
    <row r="49537" spans="55:55" hidden="1" x14ac:dyDescent="0.2">
      <c r="BC49537" s="6"/>
    </row>
    <row r="49538" spans="55:55" hidden="1" x14ac:dyDescent="0.2">
      <c r="BC49538" s="6"/>
    </row>
    <row r="49539" spans="55:55" hidden="1" x14ac:dyDescent="0.2">
      <c r="BC49539" s="6"/>
    </row>
    <row r="49540" spans="55:55" hidden="1" x14ac:dyDescent="0.2">
      <c r="BC49540" s="6"/>
    </row>
    <row r="49541" spans="55:55" hidden="1" x14ac:dyDescent="0.2">
      <c r="BC49541" s="6"/>
    </row>
    <row r="49542" spans="55:55" hidden="1" x14ac:dyDescent="0.2">
      <c r="BC49542" s="6"/>
    </row>
    <row r="49543" spans="55:55" hidden="1" x14ac:dyDescent="0.2">
      <c r="BC49543" s="6"/>
    </row>
    <row r="49544" spans="55:55" hidden="1" x14ac:dyDescent="0.2">
      <c r="BC49544" s="6"/>
    </row>
    <row r="49545" spans="55:55" hidden="1" x14ac:dyDescent="0.2">
      <c r="BC49545" s="6"/>
    </row>
    <row r="49546" spans="55:55" hidden="1" x14ac:dyDescent="0.2">
      <c r="BC49546" s="6"/>
    </row>
    <row r="49547" spans="55:55" hidden="1" x14ac:dyDescent="0.2">
      <c r="BC49547" s="6"/>
    </row>
    <row r="49548" spans="55:55" hidden="1" x14ac:dyDescent="0.2">
      <c r="BC49548" s="6"/>
    </row>
    <row r="49549" spans="55:55" hidden="1" x14ac:dyDescent="0.2">
      <c r="BC49549" s="6"/>
    </row>
    <row r="49550" spans="55:55" hidden="1" x14ac:dyDescent="0.2">
      <c r="BC49550" s="6"/>
    </row>
    <row r="49551" spans="55:55" hidden="1" x14ac:dyDescent="0.2">
      <c r="BC49551" s="6"/>
    </row>
    <row r="49552" spans="55:55" hidden="1" x14ac:dyDescent="0.2">
      <c r="BC49552" s="6"/>
    </row>
    <row r="49553" spans="55:55" hidden="1" x14ac:dyDescent="0.2">
      <c r="BC49553" s="6"/>
    </row>
    <row r="49554" spans="55:55" hidden="1" x14ac:dyDescent="0.2">
      <c r="BC49554" s="6"/>
    </row>
    <row r="49555" spans="55:55" hidden="1" x14ac:dyDescent="0.2">
      <c r="BC49555" s="6"/>
    </row>
    <row r="49556" spans="55:55" hidden="1" x14ac:dyDescent="0.2">
      <c r="BC49556" s="6"/>
    </row>
    <row r="49557" spans="55:55" hidden="1" x14ac:dyDescent="0.2">
      <c r="BC49557" s="6"/>
    </row>
    <row r="49558" spans="55:55" hidden="1" x14ac:dyDescent="0.2">
      <c r="BC49558" s="6"/>
    </row>
    <row r="49559" spans="55:55" hidden="1" x14ac:dyDescent="0.2">
      <c r="BC49559" s="6"/>
    </row>
    <row r="49560" spans="55:55" hidden="1" x14ac:dyDescent="0.2">
      <c r="BC49560" s="6"/>
    </row>
    <row r="49561" spans="55:55" hidden="1" x14ac:dyDescent="0.2">
      <c r="BC49561" s="6"/>
    </row>
    <row r="49562" spans="55:55" hidden="1" x14ac:dyDescent="0.2">
      <c r="BC49562" s="6"/>
    </row>
    <row r="49563" spans="55:55" hidden="1" x14ac:dyDescent="0.2">
      <c r="BC49563" s="6"/>
    </row>
    <row r="49564" spans="55:55" hidden="1" x14ac:dyDescent="0.2">
      <c r="BC49564" s="6"/>
    </row>
    <row r="49565" spans="55:55" hidden="1" x14ac:dyDescent="0.2">
      <c r="BC49565" s="6"/>
    </row>
    <row r="49566" spans="55:55" hidden="1" x14ac:dyDescent="0.2">
      <c r="BC49566" s="6"/>
    </row>
    <row r="49567" spans="55:55" hidden="1" x14ac:dyDescent="0.2">
      <c r="BC49567" s="6"/>
    </row>
    <row r="49568" spans="55:55" hidden="1" x14ac:dyDescent="0.2">
      <c r="BC49568" s="6"/>
    </row>
    <row r="49569" spans="55:55" hidden="1" x14ac:dyDescent="0.2">
      <c r="BC49569" s="6"/>
    </row>
    <row r="49570" spans="55:55" hidden="1" x14ac:dyDescent="0.2">
      <c r="BC49570" s="6"/>
    </row>
    <row r="49571" spans="55:55" hidden="1" x14ac:dyDescent="0.2">
      <c r="BC49571" s="6"/>
    </row>
    <row r="49572" spans="55:55" hidden="1" x14ac:dyDescent="0.2">
      <c r="BC49572" s="6"/>
    </row>
    <row r="49573" spans="55:55" hidden="1" x14ac:dyDescent="0.2">
      <c r="BC49573" s="6"/>
    </row>
    <row r="49574" spans="55:55" hidden="1" x14ac:dyDescent="0.2">
      <c r="BC49574" s="6"/>
    </row>
    <row r="49575" spans="55:55" hidden="1" x14ac:dyDescent="0.2">
      <c r="BC49575" s="6"/>
    </row>
    <row r="49576" spans="55:55" hidden="1" x14ac:dyDescent="0.2">
      <c r="BC49576" s="6"/>
    </row>
    <row r="49577" spans="55:55" hidden="1" x14ac:dyDescent="0.2">
      <c r="BC49577" s="6"/>
    </row>
    <row r="49578" spans="55:55" hidden="1" x14ac:dyDescent="0.2">
      <c r="BC49578" s="6"/>
    </row>
    <row r="49579" spans="55:55" hidden="1" x14ac:dyDescent="0.2">
      <c r="BC49579" s="6"/>
    </row>
    <row r="49580" spans="55:55" hidden="1" x14ac:dyDescent="0.2">
      <c r="BC49580" s="6"/>
    </row>
    <row r="49581" spans="55:55" hidden="1" x14ac:dyDescent="0.2">
      <c r="BC49581" s="6"/>
    </row>
    <row r="49582" spans="55:55" hidden="1" x14ac:dyDescent="0.2">
      <c r="BC49582" s="6"/>
    </row>
    <row r="49583" spans="55:55" hidden="1" x14ac:dyDescent="0.2">
      <c r="BC49583" s="6"/>
    </row>
    <row r="49584" spans="55:55" hidden="1" x14ac:dyDescent="0.2">
      <c r="BC49584" s="6"/>
    </row>
    <row r="49585" spans="55:55" hidden="1" x14ac:dyDescent="0.2">
      <c r="BC49585" s="6"/>
    </row>
    <row r="49586" spans="55:55" hidden="1" x14ac:dyDescent="0.2">
      <c r="BC49586" s="6"/>
    </row>
    <row r="49587" spans="55:55" hidden="1" x14ac:dyDescent="0.2">
      <c r="BC49587" s="6"/>
    </row>
    <row r="49588" spans="55:55" hidden="1" x14ac:dyDescent="0.2">
      <c r="BC49588" s="6"/>
    </row>
    <row r="49589" spans="55:55" hidden="1" x14ac:dyDescent="0.2">
      <c r="BC49589" s="6"/>
    </row>
    <row r="49590" spans="55:55" hidden="1" x14ac:dyDescent="0.2">
      <c r="BC49590" s="6"/>
    </row>
    <row r="49591" spans="55:55" hidden="1" x14ac:dyDescent="0.2">
      <c r="BC49591" s="6"/>
    </row>
    <row r="49592" spans="55:55" hidden="1" x14ac:dyDescent="0.2">
      <c r="BC49592" s="6"/>
    </row>
    <row r="49593" spans="55:55" hidden="1" x14ac:dyDescent="0.2">
      <c r="BC49593" s="6"/>
    </row>
    <row r="49594" spans="55:55" hidden="1" x14ac:dyDescent="0.2">
      <c r="BC49594" s="6"/>
    </row>
    <row r="49595" spans="55:55" hidden="1" x14ac:dyDescent="0.2">
      <c r="BC49595" s="6"/>
    </row>
    <row r="49596" spans="55:55" hidden="1" x14ac:dyDescent="0.2">
      <c r="BC49596" s="6"/>
    </row>
    <row r="49597" spans="55:55" hidden="1" x14ac:dyDescent="0.2">
      <c r="BC49597" s="6"/>
    </row>
    <row r="49598" spans="55:55" hidden="1" x14ac:dyDescent="0.2">
      <c r="BC49598" s="6"/>
    </row>
    <row r="49599" spans="55:55" hidden="1" x14ac:dyDescent="0.2">
      <c r="BC49599" s="6"/>
    </row>
    <row r="49600" spans="55:55" hidden="1" x14ac:dyDescent="0.2">
      <c r="BC49600" s="6"/>
    </row>
    <row r="49601" spans="55:55" hidden="1" x14ac:dyDescent="0.2">
      <c r="BC49601" s="6"/>
    </row>
    <row r="49602" spans="55:55" hidden="1" x14ac:dyDescent="0.2">
      <c r="BC49602" s="6"/>
    </row>
    <row r="49603" spans="55:55" hidden="1" x14ac:dyDescent="0.2">
      <c r="BC49603" s="6"/>
    </row>
    <row r="49604" spans="55:55" hidden="1" x14ac:dyDescent="0.2">
      <c r="BC49604" s="6"/>
    </row>
    <row r="49605" spans="55:55" hidden="1" x14ac:dyDescent="0.2">
      <c r="BC49605" s="6"/>
    </row>
    <row r="49606" spans="55:55" hidden="1" x14ac:dyDescent="0.2">
      <c r="BC49606" s="6"/>
    </row>
    <row r="49607" spans="55:55" hidden="1" x14ac:dyDescent="0.2">
      <c r="BC49607" s="6"/>
    </row>
    <row r="49608" spans="55:55" hidden="1" x14ac:dyDescent="0.2">
      <c r="BC49608" s="6"/>
    </row>
    <row r="49609" spans="55:55" hidden="1" x14ac:dyDescent="0.2">
      <c r="BC49609" s="6"/>
    </row>
    <row r="49610" spans="55:55" hidden="1" x14ac:dyDescent="0.2">
      <c r="BC49610" s="6"/>
    </row>
    <row r="49611" spans="55:55" hidden="1" x14ac:dyDescent="0.2">
      <c r="BC49611" s="6"/>
    </row>
    <row r="49612" spans="55:55" hidden="1" x14ac:dyDescent="0.2">
      <c r="BC49612" s="6"/>
    </row>
    <row r="49613" spans="55:55" hidden="1" x14ac:dyDescent="0.2">
      <c r="BC49613" s="6"/>
    </row>
    <row r="49614" spans="55:55" hidden="1" x14ac:dyDescent="0.2">
      <c r="BC49614" s="6"/>
    </row>
    <row r="49615" spans="55:55" hidden="1" x14ac:dyDescent="0.2">
      <c r="BC49615" s="6"/>
    </row>
    <row r="49616" spans="55:55" hidden="1" x14ac:dyDescent="0.2">
      <c r="BC49616" s="6"/>
    </row>
    <row r="49617" spans="55:55" hidden="1" x14ac:dyDescent="0.2">
      <c r="BC49617" s="6"/>
    </row>
    <row r="49618" spans="55:55" hidden="1" x14ac:dyDescent="0.2">
      <c r="BC49618" s="6"/>
    </row>
    <row r="49619" spans="55:55" hidden="1" x14ac:dyDescent="0.2">
      <c r="BC49619" s="6"/>
    </row>
    <row r="49620" spans="55:55" hidden="1" x14ac:dyDescent="0.2">
      <c r="BC49620" s="6"/>
    </row>
    <row r="49621" spans="55:55" hidden="1" x14ac:dyDescent="0.2">
      <c r="BC49621" s="6"/>
    </row>
    <row r="49622" spans="55:55" hidden="1" x14ac:dyDescent="0.2">
      <c r="BC49622" s="6"/>
    </row>
    <row r="49623" spans="55:55" hidden="1" x14ac:dyDescent="0.2">
      <c r="BC49623" s="6"/>
    </row>
    <row r="49624" spans="55:55" hidden="1" x14ac:dyDescent="0.2">
      <c r="BC49624" s="6"/>
    </row>
    <row r="49625" spans="55:55" hidden="1" x14ac:dyDescent="0.2">
      <c r="BC49625" s="6"/>
    </row>
    <row r="49626" spans="55:55" hidden="1" x14ac:dyDescent="0.2">
      <c r="BC49626" s="6"/>
    </row>
    <row r="49627" spans="55:55" hidden="1" x14ac:dyDescent="0.2">
      <c r="BC49627" s="6"/>
    </row>
    <row r="49628" spans="55:55" hidden="1" x14ac:dyDescent="0.2">
      <c r="BC49628" s="6"/>
    </row>
    <row r="49629" spans="55:55" hidden="1" x14ac:dyDescent="0.2">
      <c r="BC49629" s="6"/>
    </row>
    <row r="49630" spans="55:55" hidden="1" x14ac:dyDescent="0.2">
      <c r="BC49630" s="6"/>
    </row>
    <row r="49631" spans="55:55" hidden="1" x14ac:dyDescent="0.2">
      <c r="BC49631" s="6"/>
    </row>
    <row r="49632" spans="55:55" hidden="1" x14ac:dyDescent="0.2">
      <c r="BC49632" s="6"/>
    </row>
    <row r="49633" spans="55:55" hidden="1" x14ac:dyDescent="0.2">
      <c r="BC49633" s="6"/>
    </row>
    <row r="49634" spans="55:55" hidden="1" x14ac:dyDescent="0.2">
      <c r="BC49634" s="6"/>
    </row>
    <row r="49635" spans="55:55" hidden="1" x14ac:dyDescent="0.2">
      <c r="BC49635" s="6"/>
    </row>
    <row r="49636" spans="55:55" hidden="1" x14ac:dyDescent="0.2">
      <c r="BC49636" s="6"/>
    </row>
    <row r="49637" spans="55:55" hidden="1" x14ac:dyDescent="0.2">
      <c r="BC49637" s="6"/>
    </row>
    <row r="49638" spans="55:55" hidden="1" x14ac:dyDescent="0.2">
      <c r="BC49638" s="6"/>
    </row>
    <row r="49639" spans="55:55" hidden="1" x14ac:dyDescent="0.2">
      <c r="BC49639" s="6"/>
    </row>
    <row r="49640" spans="55:55" hidden="1" x14ac:dyDescent="0.2">
      <c r="BC49640" s="6"/>
    </row>
    <row r="49641" spans="55:55" hidden="1" x14ac:dyDescent="0.2">
      <c r="BC49641" s="6"/>
    </row>
    <row r="49642" spans="55:55" hidden="1" x14ac:dyDescent="0.2">
      <c r="BC49642" s="6"/>
    </row>
    <row r="49643" spans="55:55" hidden="1" x14ac:dyDescent="0.2">
      <c r="BC49643" s="6"/>
    </row>
    <row r="49644" spans="55:55" hidden="1" x14ac:dyDescent="0.2">
      <c r="BC49644" s="6"/>
    </row>
    <row r="49645" spans="55:55" hidden="1" x14ac:dyDescent="0.2">
      <c r="BC49645" s="6"/>
    </row>
    <row r="49646" spans="55:55" hidden="1" x14ac:dyDescent="0.2">
      <c r="BC49646" s="6"/>
    </row>
    <row r="49647" spans="55:55" hidden="1" x14ac:dyDescent="0.2">
      <c r="BC49647" s="6"/>
    </row>
    <row r="49648" spans="55:55" hidden="1" x14ac:dyDescent="0.2">
      <c r="BC49648" s="6"/>
    </row>
    <row r="49649" spans="55:55" hidden="1" x14ac:dyDescent="0.2">
      <c r="BC49649" s="6"/>
    </row>
    <row r="49650" spans="55:55" hidden="1" x14ac:dyDescent="0.2">
      <c r="BC49650" s="6"/>
    </row>
    <row r="49651" spans="55:55" hidden="1" x14ac:dyDescent="0.2">
      <c r="BC49651" s="6"/>
    </row>
    <row r="49652" spans="55:55" hidden="1" x14ac:dyDescent="0.2">
      <c r="BC49652" s="6"/>
    </row>
    <row r="49653" spans="55:55" hidden="1" x14ac:dyDescent="0.2">
      <c r="BC49653" s="6"/>
    </row>
    <row r="49654" spans="55:55" hidden="1" x14ac:dyDescent="0.2">
      <c r="BC49654" s="6"/>
    </row>
    <row r="49655" spans="55:55" hidden="1" x14ac:dyDescent="0.2">
      <c r="BC49655" s="6"/>
    </row>
    <row r="49656" spans="55:55" hidden="1" x14ac:dyDescent="0.2">
      <c r="BC49656" s="6"/>
    </row>
    <row r="49657" spans="55:55" hidden="1" x14ac:dyDescent="0.2">
      <c r="BC49657" s="6"/>
    </row>
    <row r="49658" spans="55:55" hidden="1" x14ac:dyDescent="0.2">
      <c r="BC49658" s="6"/>
    </row>
    <row r="49659" spans="55:55" hidden="1" x14ac:dyDescent="0.2">
      <c r="BC49659" s="6"/>
    </row>
    <row r="49660" spans="55:55" hidden="1" x14ac:dyDescent="0.2">
      <c r="BC49660" s="6"/>
    </row>
    <row r="49661" spans="55:55" hidden="1" x14ac:dyDescent="0.2">
      <c r="BC49661" s="6"/>
    </row>
    <row r="49662" spans="55:55" hidden="1" x14ac:dyDescent="0.2">
      <c r="BC49662" s="6"/>
    </row>
    <row r="49663" spans="55:55" hidden="1" x14ac:dyDescent="0.2">
      <c r="BC49663" s="6"/>
    </row>
    <row r="49664" spans="55:55" hidden="1" x14ac:dyDescent="0.2">
      <c r="BC49664" s="6"/>
    </row>
    <row r="49665" spans="55:55" hidden="1" x14ac:dyDescent="0.2">
      <c r="BC49665" s="6"/>
    </row>
    <row r="49666" spans="55:55" hidden="1" x14ac:dyDescent="0.2">
      <c r="BC49666" s="6"/>
    </row>
    <row r="49667" spans="55:55" hidden="1" x14ac:dyDescent="0.2">
      <c r="BC49667" s="6"/>
    </row>
    <row r="49668" spans="55:55" hidden="1" x14ac:dyDescent="0.2">
      <c r="BC49668" s="6"/>
    </row>
    <row r="49669" spans="55:55" hidden="1" x14ac:dyDescent="0.2">
      <c r="BC49669" s="6"/>
    </row>
    <row r="49670" spans="55:55" hidden="1" x14ac:dyDescent="0.2">
      <c r="BC49670" s="6"/>
    </row>
    <row r="49671" spans="55:55" hidden="1" x14ac:dyDescent="0.2">
      <c r="BC49671" s="6"/>
    </row>
    <row r="49672" spans="55:55" hidden="1" x14ac:dyDescent="0.2">
      <c r="BC49672" s="6"/>
    </row>
    <row r="49673" spans="55:55" hidden="1" x14ac:dyDescent="0.2">
      <c r="BC49673" s="6"/>
    </row>
    <row r="49674" spans="55:55" hidden="1" x14ac:dyDescent="0.2">
      <c r="BC49674" s="6"/>
    </row>
    <row r="49675" spans="55:55" hidden="1" x14ac:dyDescent="0.2">
      <c r="BC49675" s="6"/>
    </row>
    <row r="49676" spans="55:55" hidden="1" x14ac:dyDescent="0.2">
      <c r="BC49676" s="6"/>
    </row>
    <row r="49677" spans="55:55" hidden="1" x14ac:dyDescent="0.2">
      <c r="BC49677" s="6"/>
    </row>
    <row r="49678" spans="55:55" hidden="1" x14ac:dyDescent="0.2">
      <c r="BC49678" s="6"/>
    </row>
    <row r="49679" spans="55:55" hidden="1" x14ac:dyDescent="0.2">
      <c r="BC49679" s="6"/>
    </row>
    <row r="49680" spans="55:55" hidden="1" x14ac:dyDescent="0.2">
      <c r="BC49680" s="6"/>
    </row>
    <row r="49681" spans="55:55" hidden="1" x14ac:dyDescent="0.2">
      <c r="BC49681" s="6"/>
    </row>
    <row r="49682" spans="55:55" hidden="1" x14ac:dyDescent="0.2">
      <c r="BC49682" s="6"/>
    </row>
    <row r="49683" spans="55:55" hidden="1" x14ac:dyDescent="0.2">
      <c r="BC49683" s="6"/>
    </row>
    <row r="49684" spans="55:55" hidden="1" x14ac:dyDescent="0.2">
      <c r="BC49684" s="6"/>
    </row>
    <row r="49685" spans="55:55" hidden="1" x14ac:dyDescent="0.2">
      <c r="BC49685" s="6"/>
    </row>
    <row r="49686" spans="55:55" hidden="1" x14ac:dyDescent="0.2">
      <c r="BC49686" s="6"/>
    </row>
    <row r="49687" spans="55:55" hidden="1" x14ac:dyDescent="0.2">
      <c r="BC49687" s="6"/>
    </row>
    <row r="49688" spans="55:55" hidden="1" x14ac:dyDescent="0.2">
      <c r="BC49688" s="6"/>
    </row>
    <row r="49689" spans="55:55" hidden="1" x14ac:dyDescent="0.2">
      <c r="BC49689" s="6"/>
    </row>
    <row r="49690" spans="55:55" hidden="1" x14ac:dyDescent="0.2">
      <c r="BC49690" s="6"/>
    </row>
    <row r="49691" spans="55:55" hidden="1" x14ac:dyDescent="0.2">
      <c r="BC49691" s="6"/>
    </row>
    <row r="49692" spans="55:55" hidden="1" x14ac:dyDescent="0.2">
      <c r="BC49692" s="6"/>
    </row>
    <row r="49693" spans="55:55" hidden="1" x14ac:dyDescent="0.2">
      <c r="BC49693" s="6"/>
    </row>
    <row r="49694" spans="55:55" hidden="1" x14ac:dyDescent="0.2">
      <c r="BC49694" s="6"/>
    </row>
    <row r="49695" spans="55:55" hidden="1" x14ac:dyDescent="0.2">
      <c r="BC49695" s="6"/>
    </row>
    <row r="49696" spans="55:55" hidden="1" x14ac:dyDescent="0.2">
      <c r="BC49696" s="6"/>
    </row>
    <row r="49697" spans="55:55" hidden="1" x14ac:dyDescent="0.2">
      <c r="BC49697" s="6"/>
    </row>
    <row r="49698" spans="55:55" hidden="1" x14ac:dyDescent="0.2">
      <c r="BC49698" s="6"/>
    </row>
    <row r="49699" spans="55:55" hidden="1" x14ac:dyDescent="0.2">
      <c r="BC49699" s="6"/>
    </row>
    <row r="49700" spans="55:55" hidden="1" x14ac:dyDescent="0.2">
      <c r="BC49700" s="6"/>
    </row>
    <row r="49701" spans="55:55" hidden="1" x14ac:dyDescent="0.2">
      <c r="BC49701" s="6"/>
    </row>
    <row r="49702" spans="55:55" hidden="1" x14ac:dyDescent="0.2">
      <c r="BC49702" s="6"/>
    </row>
    <row r="49703" spans="55:55" hidden="1" x14ac:dyDescent="0.2">
      <c r="BC49703" s="6"/>
    </row>
    <row r="49704" spans="55:55" hidden="1" x14ac:dyDescent="0.2">
      <c r="BC49704" s="6"/>
    </row>
    <row r="49705" spans="55:55" hidden="1" x14ac:dyDescent="0.2">
      <c r="BC49705" s="6"/>
    </row>
    <row r="49706" spans="55:55" hidden="1" x14ac:dyDescent="0.2">
      <c r="BC49706" s="6"/>
    </row>
    <row r="49707" spans="55:55" hidden="1" x14ac:dyDescent="0.2">
      <c r="BC49707" s="6"/>
    </row>
    <row r="49708" spans="55:55" hidden="1" x14ac:dyDescent="0.2">
      <c r="BC49708" s="6"/>
    </row>
    <row r="49709" spans="55:55" hidden="1" x14ac:dyDescent="0.2">
      <c r="BC49709" s="6"/>
    </row>
    <row r="49710" spans="55:55" hidden="1" x14ac:dyDescent="0.2">
      <c r="BC49710" s="6"/>
    </row>
    <row r="49711" spans="55:55" hidden="1" x14ac:dyDescent="0.2">
      <c r="BC49711" s="6"/>
    </row>
    <row r="49712" spans="55:55" hidden="1" x14ac:dyDescent="0.2">
      <c r="BC49712" s="6"/>
    </row>
    <row r="49713" spans="55:55" hidden="1" x14ac:dyDescent="0.2">
      <c r="BC49713" s="6"/>
    </row>
    <row r="49714" spans="55:55" hidden="1" x14ac:dyDescent="0.2">
      <c r="BC49714" s="6"/>
    </row>
    <row r="49715" spans="55:55" hidden="1" x14ac:dyDescent="0.2">
      <c r="BC49715" s="6"/>
    </row>
    <row r="49716" spans="55:55" hidden="1" x14ac:dyDescent="0.2">
      <c r="BC49716" s="6"/>
    </row>
    <row r="49717" spans="55:55" hidden="1" x14ac:dyDescent="0.2">
      <c r="BC49717" s="6"/>
    </row>
    <row r="49718" spans="55:55" hidden="1" x14ac:dyDescent="0.2">
      <c r="BC49718" s="6"/>
    </row>
    <row r="49719" spans="55:55" hidden="1" x14ac:dyDescent="0.2">
      <c r="BC49719" s="6"/>
    </row>
    <row r="49720" spans="55:55" hidden="1" x14ac:dyDescent="0.2">
      <c r="BC49720" s="6"/>
    </row>
    <row r="49721" spans="55:55" hidden="1" x14ac:dyDescent="0.2">
      <c r="BC49721" s="6"/>
    </row>
    <row r="49722" spans="55:55" hidden="1" x14ac:dyDescent="0.2">
      <c r="BC49722" s="6"/>
    </row>
    <row r="49723" spans="55:55" hidden="1" x14ac:dyDescent="0.2">
      <c r="BC49723" s="6"/>
    </row>
    <row r="49724" spans="55:55" hidden="1" x14ac:dyDescent="0.2">
      <c r="BC49724" s="6"/>
    </row>
    <row r="49725" spans="55:55" hidden="1" x14ac:dyDescent="0.2">
      <c r="BC49725" s="6"/>
    </row>
    <row r="49726" spans="55:55" hidden="1" x14ac:dyDescent="0.2">
      <c r="BC49726" s="6"/>
    </row>
    <row r="49727" spans="55:55" hidden="1" x14ac:dyDescent="0.2">
      <c r="BC49727" s="6"/>
    </row>
    <row r="49728" spans="55:55" hidden="1" x14ac:dyDescent="0.2">
      <c r="BC49728" s="6"/>
    </row>
    <row r="49729" spans="55:55" hidden="1" x14ac:dyDescent="0.2">
      <c r="BC49729" s="6"/>
    </row>
    <row r="49730" spans="55:55" hidden="1" x14ac:dyDescent="0.2">
      <c r="BC49730" s="6"/>
    </row>
    <row r="49731" spans="55:55" hidden="1" x14ac:dyDescent="0.2">
      <c r="BC49731" s="6"/>
    </row>
    <row r="49732" spans="55:55" hidden="1" x14ac:dyDescent="0.2">
      <c r="BC49732" s="6"/>
    </row>
    <row r="49733" spans="55:55" hidden="1" x14ac:dyDescent="0.2">
      <c r="BC49733" s="6"/>
    </row>
    <row r="49734" spans="55:55" hidden="1" x14ac:dyDescent="0.2">
      <c r="BC49734" s="6"/>
    </row>
    <row r="49735" spans="55:55" hidden="1" x14ac:dyDescent="0.2">
      <c r="BC49735" s="6"/>
    </row>
    <row r="49736" spans="55:55" hidden="1" x14ac:dyDescent="0.2">
      <c r="BC49736" s="6"/>
    </row>
    <row r="49737" spans="55:55" hidden="1" x14ac:dyDescent="0.2">
      <c r="BC49737" s="6"/>
    </row>
    <row r="49738" spans="55:55" hidden="1" x14ac:dyDescent="0.2">
      <c r="BC49738" s="6"/>
    </row>
    <row r="49739" spans="55:55" hidden="1" x14ac:dyDescent="0.2">
      <c r="BC49739" s="6"/>
    </row>
    <row r="49740" spans="55:55" hidden="1" x14ac:dyDescent="0.2">
      <c r="BC49740" s="6"/>
    </row>
    <row r="49741" spans="55:55" hidden="1" x14ac:dyDescent="0.2">
      <c r="BC49741" s="6"/>
    </row>
    <row r="49742" spans="55:55" hidden="1" x14ac:dyDescent="0.2">
      <c r="BC49742" s="6"/>
    </row>
    <row r="49743" spans="55:55" hidden="1" x14ac:dyDescent="0.2">
      <c r="BC49743" s="6"/>
    </row>
    <row r="49744" spans="55:55" hidden="1" x14ac:dyDescent="0.2">
      <c r="BC49744" s="6"/>
    </row>
    <row r="49745" spans="55:55" hidden="1" x14ac:dyDescent="0.2">
      <c r="BC49745" s="6"/>
    </row>
    <row r="49746" spans="55:55" hidden="1" x14ac:dyDescent="0.2">
      <c r="BC49746" s="6"/>
    </row>
    <row r="49747" spans="55:55" hidden="1" x14ac:dyDescent="0.2">
      <c r="BC49747" s="6"/>
    </row>
    <row r="49748" spans="55:55" hidden="1" x14ac:dyDescent="0.2">
      <c r="BC49748" s="6"/>
    </row>
    <row r="49749" spans="55:55" hidden="1" x14ac:dyDescent="0.2">
      <c r="BC49749" s="6"/>
    </row>
    <row r="49750" spans="55:55" hidden="1" x14ac:dyDescent="0.2">
      <c r="BC49750" s="6"/>
    </row>
    <row r="49751" spans="55:55" hidden="1" x14ac:dyDescent="0.2">
      <c r="BC49751" s="6"/>
    </row>
    <row r="49752" spans="55:55" hidden="1" x14ac:dyDescent="0.2">
      <c r="BC49752" s="6"/>
    </row>
    <row r="49753" spans="55:55" hidden="1" x14ac:dyDescent="0.2">
      <c r="BC49753" s="6"/>
    </row>
    <row r="49754" spans="55:55" hidden="1" x14ac:dyDescent="0.2">
      <c r="BC49754" s="6"/>
    </row>
    <row r="49755" spans="55:55" hidden="1" x14ac:dyDescent="0.2">
      <c r="BC49755" s="6"/>
    </row>
    <row r="49756" spans="55:55" hidden="1" x14ac:dyDescent="0.2">
      <c r="BC49756" s="6"/>
    </row>
    <row r="49757" spans="55:55" hidden="1" x14ac:dyDescent="0.2">
      <c r="BC49757" s="6"/>
    </row>
    <row r="49758" spans="55:55" hidden="1" x14ac:dyDescent="0.2">
      <c r="BC49758" s="6"/>
    </row>
    <row r="49759" spans="55:55" hidden="1" x14ac:dyDescent="0.2">
      <c r="BC49759" s="6"/>
    </row>
    <row r="49760" spans="55:55" hidden="1" x14ac:dyDescent="0.2">
      <c r="BC49760" s="6"/>
    </row>
    <row r="49761" spans="55:55" hidden="1" x14ac:dyDescent="0.2">
      <c r="BC49761" s="6"/>
    </row>
    <row r="49762" spans="55:55" hidden="1" x14ac:dyDescent="0.2">
      <c r="BC49762" s="6"/>
    </row>
    <row r="49763" spans="55:55" hidden="1" x14ac:dyDescent="0.2">
      <c r="BC49763" s="6"/>
    </row>
    <row r="49764" spans="55:55" hidden="1" x14ac:dyDescent="0.2">
      <c r="BC49764" s="6"/>
    </row>
    <row r="49765" spans="55:55" hidden="1" x14ac:dyDescent="0.2">
      <c r="BC49765" s="6"/>
    </row>
    <row r="49766" spans="55:55" hidden="1" x14ac:dyDescent="0.2">
      <c r="BC49766" s="6"/>
    </row>
    <row r="49767" spans="55:55" hidden="1" x14ac:dyDescent="0.2">
      <c r="BC49767" s="6"/>
    </row>
    <row r="49768" spans="55:55" hidden="1" x14ac:dyDescent="0.2">
      <c r="BC49768" s="6"/>
    </row>
    <row r="49769" spans="55:55" hidden="1" x14ac:dyDescent="0.2">
      <c r="BC49769" s="6"/>
    </row>
    <row r="49770" spans="55:55" hidden="1" x14ac:dyDescent="0.2">
      <c r="BC49770" s="6"/>
    </row>
    <row r="49771" spans="55:55" hidden="1" x14ac:dyDescent="0.2">
      <c r="BC49771" s="6"/>
    </row>
    <row r="49772" spans="55:55" hidden="1" x14ac:dyDescent="0.2">
      <c r="BC49772" s="6"/>
    </row>
    <row r="49773" spans="55:55" hidden="1" x14ac:dyDescent="0.2">
      <c r="BC49773" s="6"/>
    </row>
    <row r="49774" spans="55:55" hidden="1" x14ac:dyDescent="0.2">
      <c r="BC49774" s="6"/>
    </row>
    <row r="49775" spans="55:55" hidden="1" x14ac:dyDescent="0.2">
      <c r="BC49775" s="6"/>
    </row>
    <row r="49776" spans="55:55" hidden="1" x14ac:dyDescent="0.2">
      <c r="BC49776" s="6"/>
    </row>
    <row r="49777" spans="55:55" hidden="1" x14ac:dyDescent="0.2">
      <c r="BC49777" s="6"/>
    </row>
    <row r="49778" spans="55:55" hidden="1" x14ac:dyDescent="0.2">
      <c r="BC49778" s="6"/>
    </row>
    <row r="49779" spans="55:55" hidden="1" x14ac:dyDescent="0.2">
      <c r="BC49779" s="6"/>
    </row>
    <row r="49780" spans="55:55" hidden="1" x14ac:dyDescent="0.2">
      <c r="BC49780" s="6"/>
    </row>
    <row r="49781" spans="55:55" hidden="1" x14ac:dyDescent="0.2">
      <c r="BC49781" s="6"/>
    </row>
    <row r="49782" spans="55:55" hidden="1" x14ac:dyDescent="0.2">
      <c r="BC49782" s="6"/>
    </row>
    <row r="49783" spans="55:55" hidden="1" x14ac:dyDescent="0.2">
      <c r="BC49783" s="6"/>
    </row>
    <row r="49784" spans="55:55" hidden="1" x14ac:dyDescent="0.2">
      <c r="BC49784" s="6"/>
    </row>
    <row r="49785" spans="55:55" hidden="1" x14ac:dyDescent="0.2">
      <c r="BC49785" s="6"/>
    </row>
    <row r="49786" spans="55:55" hidden="1" x14ac:dyDescent="0.2">
      <c r="BC49786" s="6"/>
    </row>
    <row r="49787" spans="55:55" hidden="1" x14ac:dyDescent="0.2">
      <c r="BC49787" s="6"/>
    </row>
    <row r="49788" spans="55:55" hidden="1" x14ac:dyDescent="0.2">
      <c r="BC49788" s="6"/>
    </row>
    <row r="49789" spans="55:55" hidden="1" x14ac:dyDescent="0.2">
      <c r="BC49789" s="6"/>
    </row>
    <row r="49790" spans="55:55" hidden="1" x14ac:dyDescent="0.2">
      <c r="BC49790" s="6"/>
    </row>
    <row r="49791" spans="55:55" hidden="1" x14ac:dyDescent="0.2">
      <c r="BC49791" s="6"/>
    </row>
    <row r="49792" spans="55:55" hidden="1" x14ac:dyDescent="0.2">
      <c r="BC49792" s="6"/>
    </row>
    <row r="49793" spans="55:55" hidden="1" x14ac:dyDescent="0.2">
      <c r="BC49793" s="6"/>
    </row>
    <row r="49794" spans="55:55" hidden="1" x14ac:dyDescent="0.2">
      <c r="BC49794" s="6"/>
    </row>
    <row r="49795" spans="55:55" hidden="1" x14ac:dyDescent="0.2">
      <c r="BC49795" s="6"/>
    </row>
    <row r="49796" spans="55:55" hidden="1" x14ac:dyDescent="0.2">
      <c r="BC49796" s="6"/>
    </row>
    <row r="49797" spans="55:55" hidden="1" x14ac:dyDescent="0.2">
      <c r="BC49797" s="6"/>
    </row>
    <row r="49798" spans="55:55" hidden="1" x14ac:dyDescent="0.2">
      <c r="BC49798" s="6"/>
    </row>
    <row r="49799" spans="55:55" hidden="1" x14ac:dyDescent="0.2">
      <c r="BC49799" s="6"/>
    </row>
    <row r="49800" spans="55:55" hidden="1" x14ac:dyDescent="0.2">
      <c r="BC49800" s="6"/>
    </row>
    <row r="49801" spans="55:55" hidden="1" x14ac:dyDescent="0.2">
      <c r="BC49801" s="6"/>
    </row>
    <row r="49802" spans="55:55" hidden="1" x14ac:dyDescent="0.2">
      <c r="BC49802" s="6"/>
    </row>
    <row r="49803" spans="55:55" hidden="1" x14ac:dyDescent="0.2">
      <c r="BC49803" s="6"/>
    </row>
    <row r="49804" spans="55:55" hidden="1" x14ac:dyDescent="0.2">
      <c r="BC49804" s="6"/>
    </row>
    <row r="49805" spans="55:55" hidden="1" x14ac:dyDescent="0.2">
      <c r="BC49805" s="6"/>
    </row>
    <row r="49806" spans="55:55" hidden="1" x14ac:dyDescent="0.2">
      <c r="BC49806" s="6"/>
    </row>
    <row r="49807" spans="55:55" hidden="1" x14ac:dyDescent="0.2">
      <c r="BC49807" s="6"/>
    </row>
    <row r="49808" spans="55:55" hidden="1" x14ac:dyDescent="0.2">
      <c r="BC49808" s="6"/>
    </row>
    <row r="49809" spans="55:55" hidden="1" x14ac:dyDescent="0.2">
      <c r="BC49809" s="6"/>
    </row>
    <row r="49810" spans="55:55" hidden="1" x14ac:dyDescent="0.2">
      <c r="BC49810" s="6"/>
    </row>
    <row r="49811" spans="55:55" hidden="1" x14ac:dyDescent="0.2">
      <c r="BC49811" s="6"/>
    </row>
    <row r="49812" spans="55:55" hidden="1" x14ac:dyDescent="0.2">
      <c r="BC49812" s="6"/>
    </row>
    <row r="49813" spans="55:55" hidden="1" x14ac:dyDescent="0.2">
      <c r="BC49813" s="6"/>
    </row>
    <row r="49814" spans="55:55" hidden="1" x14ac:dyDescent="0.2">
      <c r="BC49814" s="6"/>
    </row>
    <row r="49815" spans="55:55" hidden="1" x14ac:dyDescent="0.2">
      <c r="BC49815" s="6"/>
    </row>
    <row r="49816" spans="55:55" hidden="1" x14ac:dyDescent="0.2">
      <c r="BC49816" s="6"/>
    </row>
    <row r="49817" spans="55:55" hidden="1" x14ac:dyDescent="0.2">
      <c r="BC49817" s="6"/>
    </row>
    <row r="49818" spans="55:55" hidden="1" x14ac:dyDescent="0.2">
      <c r="BC49818" s="6"/>
    </row>
    <row r="49819" spans="55:55" hidden="1" x14ac:dyDescent="0.2">
      <c r="BC49819" s="6"/>
    </row>
    <row r="49820" spans="55:55" hidden="1" x14ac:dyDescent="0.2">
      <c r="BC49820" s="6"/>
    </row>
    <row r="49821" spans="55:55" hidden="1" x14ac:dyDescent="0.2">
      <c r="BC49821" s="6"/>
    </row>
    <row r="49822" spans="55:55" hidden="1" x14ac:dyDescent="0.2">
      <c r="BC49822" s="6"/>
    </row>
    <row r="49823" spans="55:55" hidden="1" x14ac:dyDescent="0.2">
      <c r="BC49823" s="6"/>
    </row>
    <row r="49824" spans="55:55" hidden="1" x14ac:dyDescent="0.2">
      <c r="BC49824" s="6"/>
    </row>
    <row r="49825" spans="55:55" hidden="1" x14ac:dyDescent="0.2">
      <c r="BC49825" s="6"/>
    </row>
    <row r="49826" spans="55:55" hidden="1" x14ac:dyDescent="0.2">
      <c r="BC49826" s="6"/>
    </row>
    <row r="49827" spans="55:55" hidden="1" x14ac:dyDescent="0.2">
      <c r="BC49827" s="6"/>
    </row>
    <row r="49828" spans="55:55" hidden="1" x14ac:dyDescent="0.2">
      <c r="BC49828" s="6"/>
    </row>
    <row r="49829" spans="55:55" hidden="1" x14ac:dyDescent="0.2">
      <c r="BC49829" s="6"/>
    </row>
    <row r="49830" spans="55:55" hidden="1" x14ac:dyDescent="0.2">
      <c r="BC49830" s="6"/>
    </row>
    <row r="49831" spans="55:55" hidden="1" x14ac:dyDescent="0.2">
      <c r="BC49831" s="6"/>
    </row>
    <row r="49832" spans="55:55" hidden="1" x14ac:dyDescent="0.2">
      <c r="BC49832" s="6"/>
    </row>
    <row r="49833" spans="55:55" hidden="1" x14ac:dyDescent="0.2">
      <c r="BC49833" s="6"/>
    </row>
    <row r="49834" spans="55:55" hidden="1" x14ac:dyDescent="0.2">
      <c r="BC49834" s="6"/>
    </row>
    <row r="49835" spans="55:55" hidden="1" x14ac:dyDescent="0.2">
      <c r="BC49835" s="6"/>
    </row>
    <row r="49836" spans="55:55" hidden="1" x14ac:dyDescent="0.2">
      <c r="BC49836" s="6"/>
    </row>
    <row r="49837" spans="55:55" hidden="1" x14ac:dyDescent="0.2">
      <c r="BC49837" s="6"/>
    </row>
    <row r="49838" spans="55:55" hidden="1" x14ac:dyDescent="0.2">
      <c r="BC49838" s="6"/>
    </row>
    <row r="49839" spans="55:55" hidden="1" x14ac:dyDescent="0.2">
      <c r="BC49839" s="6"/>
    </row>
    <row r="49840" spans="55:55" hidden="1" x14ac:dyDescent="0.2">
      <c r="BC49840" s="6"/>
    </row>
    <row r="49841" spans="55:55" hidden="1" x14ac:dyDescent="0.2">
      <c r="BC49841" s="6"/>
    </row>
    <row r="49842" spans="55:55" hidden="1" x14ac:dyDescent="0.2">
      <c r="BC49842" s="6"/>
    </row>
    <row r="49843" spans="55:55" hidden="1" x14ac:dyDescent="0.2">
      <c r="BC49843" s="6"/>
    </row>
    <row r="49844" spans="55:55" hidden="1" x14ac:dyDescent="0.2">
      <c r="BC49844" s="6"/>
    </row>
    <row r="49845" spans="55:55" hidden="1" x14ac:dyDescent="0.2">
      <c r="BC49845" s="6"/>
    </row>
    <row r="49846" spans="55:55" hidden="1" x14ac:dyDescent="0.2">
      <c r="BC49846" s="6"/>
    </row>
    <row r="49847" spans="55:55" hidden="1" x14ac:dyDescent="0.2">
      <c r="BC49847" s="6"/>
    </row>
    <row r="49848" spans="55:55" hidden="1" x14ac:dyDescent="0.2">
      <c r="BC49848" s="6"/>
    </row>
    <row r="49849" spans="55:55" hidden="1" x14ac:dyDescent="0.2">
      <c r="BC49849" s="6"/>
    </row>
    <row r="49850" spans="55:55" hidden="1" x14ac:dyDescent="0.2">
      <c r="BC49850" s="6"/>
    </row>
    <row r="49851" spans="55:55" hidden="1" x14ac:dyDescent="0.2">
      <c r="BC49851" s="6"/>
    </row>
    <row r="49852" spans="55:55" hidden="1" x14ac:dyDescent="0.2">
      <c r="BC49852" s="6"/>
    </row>
    <row r="49853" spans="55:55" hidden="1" x14ac:dyDescent="0.2">
      <c r="BC49853" s="6"/>
    </row>
    <row r="49854" spans="55:55" hidden="1" x14ac:dyDescent="0.2">
      <c r="BC49854" s="6"/>
    </row>
    <row r="49855" spans="55:55" hidden="1" x14ac:dyDescent="0.2">
      <c r="BC49855" s="6"/>
    </row>
    <row r="49856" spans="55:55" hidden="1" x14ac:dyDescent="0.2">
      <c r="BC49856" s="6"/>
    </row>
    <row r="49857" spans="55:55" hidden="1" x14ac:dyDescent="0.2">
      <c r="BC49857" s="6"/>
    </row>
    <row r="49858" spans="55:55" hidden="1" x14ac:dyDescent="0.2">
      <c r="BC49858" s="6"/>
    </row>
    <row r="49859" spans="55:55" hidden="1" x14ac:dyDescent="0.2">
      <c r="BC49859" s="6"/>
    </row>
    <row r="49860" spans="55:55" hidden="1" x14ac:dyDescent="0.2">
      <c r="BC49860" s="6"/>
    </row>
    <row r="49861" spans="55:55" hidden="1" x14ac:dyDescent="0.2">
      <c r="BC49861" s="6"/>
    </row>
    <row r="49862" spans="55:55" hidden="1" x14ac:dyDescent="0.2">
      <c r="BC49862" s="6"/>
    </row>
    <row r="49863" spans="55:55" hidden="1" x14ac:dyDescent="0.2">
      <c r="BC49863" s="6"/>
    </row>
    <row r="49864" spans="55:55" hidden="1" x14ac:dyDescent="0.2">
      <c r="BC49864" s="6"/>
    </row>
    <row r="49865" spans="55:55" hidden="1" x14ac:dyDescent="0.2">
      <c r="BC49865" s="6"/>
    </row>
    <row r="49866" spans="55:55" hidden="1" x14ac:dyDescent="0.2">
      <c r="BC49866" s="6"/>
    </row>
    <row r="49867" spans="55:55" hidden="1" x14ac:dyDescent="0.2">
      <c r="BC49867" s="6"/>
    </row>
    <row r="49868" spans="55:55" hidden="1" x14ac:dyDescent="0.2">
      <c r="BC49868" s="6"/>
    </row>
    <row r="49869" spans="55:55" hidden="1" x14ac:dyDescent="0.2">
      <c r="BC49869" s="6"/>
    </row>
    <row r="49870" spans="55:55" hidden="1" x14ac:dyDescent="0.2">
      <c r="BC49870" s="6"/>
    </row>
    <row r="49871" spans="55:55" hidden="1" x14ac:dyDescent="0.2">
      <c r="BC49871" s="6"/>
    </row>
    <row r="49872" spans="55:55" hidden="1" x14ac:dyDescent="0.2">
      <c r="BC49872" s="6"/>
    </row>
    <row r="49873" spans="55:55" hidden="1" x14ac:dyDescent="0.2">
      <c r="BC49873" s="6"/>
    </row>
    <row r="49874" spans="55:55" hidden="1" x14ac:dyDescent="0.2">
      <c r="BC49874" s="6"/>
    </row>
    <row r="49875" spans="55:55" hidden="1" x14ac:dyDescent="0.2">
      <c r="BC49875" s="6"/>
    </row>
    <row r="49876" spans="55:55" hidden="1" x14ac:dyDescent="0.2">
      <c r="BC49876" s="6"/>
    </row>
    <row r="49877" spans="55:55" hidden="1" x14ac:dyDescent="0.2">
      <c r="BC49877" s="6"/>
    </row>
    <row r="49878" spans="55:55" hidden="1" x14ac:dyDescent="0.2">
      <c r="BC49878" s="6"/>
    </row>
    <row r="49879" spans="55:55" hidden="1" x14ac:dyDescent="0.2">
      <c r="BC49879" s="6"/>
    </row>
    <row r="49880" spans="55:55" hidden="1" x14ac:dyDescent="0.2">
      <c r="BC49880" s="6"/>
    </row>
    <row r="49881" spans="55:55" hidden="1" x14ac:dyDescent="0.2">
      <c r="BC49881" s="6"/>
    </row>
    <row r="49882" spans="55:55" hidden="1" x14ac:dyDescent="0.2">
      <c r="BC49882" s="6"/>
    </row>
    <row r="49883" spans="55:55" hidden="1" x14ac:dyDescent="0.2">
      <c r="BC49883" s="6"/>
    </row>
    <row r="49884" spans="55:55" hidden="1" x14ac:dyDescent="0.2">
      <c r="BC49884" s="6"/>
    </row>
    <row r="49885" spans="55:55" hidden="1" x14ac:dyDescent="0.2">
      <c r="BC49885" s="6"/>
    </row>
    <row r="49886" spans="55:55" hidden="1" x14ac:dyDescent="0.2">
      <c r="BC49886" s="6"/>
    </row>
    <row r="49887" spans="55:55" hidden="1" x14ac:dyDescent="0.2">
      <c r="BC49887" s="6"/>
    </row>
    <row r="49888" spans="55:55" hidden="1" x14ac:dyDescent="0.2">
      <c r="BC49888" s="6"/>
    </row>
    <row r="49889" spans="55:55" hidden="1" x14ac:dyDescent="0.2">
      <c r="BC49889" s="6"/>
    </row>
    <row r="49890" spans="55:55" hidden="1" x14ac:dyDescent="0.2">
      <c r="BC49890" s="6"/>
    </row>
    <row r="49891" spans="55:55" hidden="1" x14ac:dyDescent="0.2">
      <c r="BC49891" s="6"/>
    </row>
    <row r="49892" spans="55:55" hidden="1" x14ac:dyDescent="0.2">
      <c r="BC49892" s="6"/>
    </row>
    <row r="49893" spans="55:55" hidden="1" x14ac:dyDescent="0.2">
      <c r="BC49893" s="6"/>
    </row>
    <row r="49894" spans="55:55" hidden="1" x14ac:dyDescent="0.2">
      <c r="BC49894" s="6"/>
    </row>
    <row r="49895" spans="55:55" hidden="1" x14ac:dyDescent="0.2">
      <c r="BC49895" s="6"/>
    </row>
    <row r="49896" spans="55:55" hidden="1" x14ac:dyDescent="0.2">
      <c r="BC49896" s="6"/>
    </row>
    <row r="49897" spans="55:55" hidden="1" x14ac:dyDescent="0.2">
      <c r="BC49897" s="6"/>
    </row>
    <row r="49898" spans="55:55" hidden="1" x14ac:dyDescent="0.2">
      <c r="BC49898" s="6"/>
    </row>
    <row r="49899" spans="55:55" hidden="1" x14ac:dyDescent="0.2">
      <c r="BC49899" s="6"/>
    </row>
    <row r="49900" spans="55:55" hidden="1" x14ac:dyDescent="0.2">
      <c r="BC49900" s="6"/>
    </row>
    <row r="49901" spans="55:55" hidden="1" x14ac:dyDescent="0.2">
      <c r="BC49901" s="6"/>
    </row>
    <row r="49902" spans="55:55" hidden="1" x14ac:dyDescent="0.2">
      <c r="BC49902" s="6"/>
    </row>
    <row r="49903" spans="55:55" hidden="1" x14ac:dyDescent="0.2">
      <c r="BC49903" s="6"/>
    </row>
    <row r="49904" spans="55:55" hidden="1" x14ac:dyDescent="0.2">
      <c r="BC49904" s="6"/>
    </row>
    <row r="49905" spans="55:55" hidden="1" x14ac:dyDescent="0.2">
      <c r="BC49905" s="6"/>
    </row>
    <row r="49906" spans="55:55" hidden="1" x14ac:dyDescent="0.2">
      <c r="BC49906" s="6"/>
    </row>
    <row r="49907" spans="55:55" hidden="1" x14ac:dyDescent="0.2">
      <c r="BC49907" s="6"/>
    </row>
    <row r="49908" spans="55:55" hidden="1" x14ac:dyDescent="0.2">
      <c r="BC49908" s="6"/>
    </row>
    <row r="49909" spans="55:55" hidden="1" x14ac:dyDescent="0.2">
      <c r="BC49909" s="6"/>
    </row>
    <row r="49910" spans="55:55" hidden="1" x14ac:dyDescent="0.2">
      <c r="BC49910" s="6"/>
    </row>
    <row r="49911" spans="55:55" hidden="1" x14ac:dyDescent="0.2">
      <c r="BC49911" s="6"/>
    </row>
    <row r="49912" spans="55:55" hidden="1" x14ac:dyDescent="0.2">
      <c r="BC49912" s="6"/>
    </row>
    <row r="49913" spans="55:55" hidden="1" x14ac:dyDescent="0.2">
      <c r="BC49913" s="6"/>
    </row>
    <row r="49914" spans="55:55" hidden="1" x14ac:dyDescent="0.2">
      <c r="BC49914" s="6"/>
    </row>
    <row r="49915" spans="55:55" hidden="1" x14ac:dyDescent="0.2">
      <c r="BC49915" s="6"/>
    </row>
    <row r="49916" spans="55:55" hidden="1" x14ac:dyDescent="0.2">
      <c r="BC49916" s="6"/>
    </row>
    <row r="49917" spans="55:55" hidden="1" x14ac:dyDescent="0.2">
      <c r="BC49917" s="6"/>
    </row>
    <row r="49918" spans="55:55" hidden="1" x14ac:dyDescent="0.2">
      <c r="BC49918" s="6"/>
    </row>
    <row r="49919" spans="55:55" hidden="1" x14ac:dyDescent="0.2">
      <c r="BC49919" s="6"/>
    </row>
    <row r="49920" spans="55:55" hidden="1" x14ac:dyDescent="0.2">
      <c r="BC49920" s="6"/>
    </row>
    <row r="49921" spans="55:55" hidden="1" x14ac:dyDescent="0.2">
      <c r="BC49921" s="6"/>
    </row>
    <row r="49922" spans="55:55" hidden="1" x14ac:dyDescent="0.2">
      <c r="BC49922" s="6"/>
    </row>
    <row r="49923" spans="55:55" hidden="1" x14ac:dyDescent="0.2">
      <c r="BC49923" s="6"/>
    </row>
    <row r="49924" spans="55:55" hidden="1" x14ac:dyDescent="0.2">
      <c r="BC49924" s="6"/>
    </row>
    <row r="49925" spans="55:55" hidden="1" x14ac:dyDescent="0.2">
      <c r="BC49925" s="6"/>
    </row>
    <row r="49926" spans="55:55" hidden="1" x14ac:dyDescent="0.2">
      <c r="BC49926" s="6"/>
    </row>
    <row r="49927" spans="55:55" hidden="1" x14ac:dyDescent="0.2">
      <c r="BC49927" s="6"/>
    </row>
    <row r="49928" spans="55:55" hidden="1" x14ac:dyDescent="0.2">
      <c r="BC49928" s="6"/>
    </row>
    <row r="49929" spans="55:55" hidden="1" x14ac:dyDescent="0.2">
      <c r="BC49929" s="6"/>
    </row>
    <row r="49930" spans="55:55" hidden="1" x14ac:dyDescent="0.2">
      <c r="BC49930" s="6"/>
    </row>
    <row r="49931" spans="55:55" hidden="1" x14ac:dyDescent="0.2">
      <c r="BC49931" s="6"/>
    </row>
    <row r="49932" spans="55:55" hidden="1" x14ac:dyDescent="0.2">
      <c r="BC49932" s="6"/>
    </row>
    <row r="49933" spans="55:55" hidden="1" x14ac:dyDescent="0.2">
      <c r="BC49933" s="6"/>
    </row>
    <row r="49934" spans="55:55" hidden="1" x14ac:dyDescent="0.2">
      <c r="BC49934" s="6"/>
    </row>
    <row r="49935" spans="55:55" hidden="1" x14ac:dyDescent="0.2">
      <c r="BC49935" s="6"/>
    </row>
    <row r="49936" spans="55:55" hidden="1" x14ac:dyDescent="0.2">
      <c r="BC49936" s="6"/>
    </row>
    <row r="49937" spans="55:55" hidden="1" x14ac:dyDescent="0.2">
      <c r="BC49937" s="6"/>
    </row>
    <row r="49938" spans="55:55" hidden="1" x14ac:dyDescent="0.2">
      <c r="BC49938" s="6"/>
    </row>
    <row r="49939" spans="55:55" hidden="1" x14ac:dyDescent="0.2">
      <c r="BC49939" s="6"/>
    </row>
    <row r="49940" spans="55:55" hidden="1" x14ac:dyDescent="0.2">
      <c r="BC49940" s="6"/>
    </row>
    <row r="49941" spans="55:55" hidden="1" x14ac:dyDescent="0.2">
      <c r="BC49941" s="6"/>
    </row>
    <row r="49942" spans="55:55" hidden="1" x14ac:dyDescent="0.2">
      <c r="BC49942" s="6"/>
    </row>
    <row r="49943" spans="55:55" hidden="1" x14ac:dyDescent="0.2">
      <c r="BC49943" s="6"/>
    </row>
    <row r="49944" spans="55:55" hidden="1" x14ac:dyDescent="0.2">
      <c r="BC49944" s="6"/>
    </row>
    <row r="49945" spans="55:55" hidden="1" x14ac:dyDescent="0.2">
      <c r="BC49945" s="6"/>
    </row>
    <row r="49946" spans="55:55" hidden="1" x14ac:dyDescent="0.2">
      <c r="BC49946" s="6"/>
    </row>
    <row r="49947" spans="55:55" hidden="1" x14ac:dyDescent="0.2">
      <c r="BC49947" s="6"/>
    </row>
    <row r="49948" spans="55:55" hidden="1" x14ac:dyDescent="0.2">
      <c r="BC49948" s="6"/>
    </row>
    <row r="49949" spans="55:55" hidden="1" x14ac:dyDescent="0.2">
      <c r="BC49949" s="6"/>
    </row>
    <row r="49950" spans="55:55" hidden="1" x14ac:dyDescent="0.2">
      <c r="BC49950" s="6"/>
    </row>
    <row r="49951" spans="55:55" hidden="1" x14ac:dyDescent="0.2">
      <c r="BC49951" s="6"/>
    </row>
    <row r="49952" spans="55:55" hidden="1" x14ac:dyDescent="0.2">
      <c r="BC49952" s="6"/>
    </row>
    <row r="49953" spans="55:55" hidden="1" x14ac:dyDescent="0.2">
      <c r="BC49953" s="6"/>
    </row>
    <row r="49954" spans="55:55" hidden="1" x14ac:dyDescent="0.2">
      <c r="BC49954" s="6"/>
    </row>
    <row r="49955" spans="55:55" hidden="1" x14ac:dyDescent="0.2">
      <c r="BC49955" s="6"/>
    </row>
    <row r="49956" spans="55:55" hidden="1" x14ac:dyDescent="0.2">
      <c r="BC49956" s="6"/>
    </row>
    <row r="49957" spans="55:55" hidden="1" x14ac:dyDescent="0.2">
      <c r="BC49957" s="6"/>
    </row>
    <row r="49958" spans="55:55" hidden="1" x14ac:dyDescent="0.2">
      <c r="BC49958" s="6"/>
    </row>
    <row r="49959" spans="55:55" hidden="1" x14ac:dyDescent="0.2">
      <c r="BC49959" s="6"/>
    </row>
    <row r="49960" spans="55:55" hidden="1" x14ac:dyDescent="0.2">
      <c r="BC49960" s="6"/>
    </row>
    <row r="49961" spans="55:55" hidden="1" x14ac:dyDescent="0.2">
      <c r="BC49961" s="6"/>
    </row>
    <row r="49962" spans="55:55" hidden="1" x14ac:dyDescent="0.2">
      <c r="BC49962" s="6"/>
    </row>
    <row r="49963" spans="55:55" hidden="1" x14ac:dyDescent="0.2">
      <c r="BC49963" s="6"/>
    </row>
    <row r="49964" spans="55:55" hidden="1" x14ac:dyDescent="0.2">
      <c r="BC49964" s="6"/>
    </row>
    <row r="49965" spans="55:55" hidden="1" x14ac:dyDescent="0.2">
      <c r="BC49965" s="6"/>
    </row>
    <row r="49966" spans="55:55" hidden="1" x14ac:dyDescent="0.2">
      <c r="BC49966" s="6"/>
    </row>
    <row r="49967" spans="55:55" hidden="1" x14ac:dyDescent="0.2">
      <c r="BC49967" s="6"/>
    </row>
    <row r="49968" spans="55:55" hidden="1" x14ac:dyDescent="0.2">
      <c r="BC49968" s="6"/>
    </row>
    <row r="49969" spans="55:55" hidden="1" x14ac:dyDescent="0.2">
      <c r="BC49969" s="6"/>
    </row>
    <row r="49970" spans="55:55" hidden="1" x14ac:dyDescent="0.2">
      <c r="BC49970" s="6"/>
    </row>
    <row r="49971" spans="55:55" hidden="1" x14ac:dyDescent="0.2">
      <c r="BC49971" s="6"/>
    </row>
    <row r="49972" spans="55:55" hidden="1" x14ac:dyDescent="0.2">
      <c r="BC49972" s="6"/>
    </row>
    <row r="49973" spans="55:55" hidden="1" x14ac:dyDescent="0.2">
      <c r="BC49973" s="6"/>
    </row>
    <row r="49974" spans="55:55" hidden="1" x14ac:dyDescent="0.2">
      <c r="BC49974" s="6"/>
    </row>
    <row r="49975" spans="55:55" hidden="1" x14ac:dyDescent="0.2">
      <c r="BC49975" s="6"/>
    </row>
    <row r="49976" spans="55:55" hidden="1" x14ac:dyDescent="0.2">
      <c r="BC49976" s="6"/>
    </row>
    <row r="49977" spans="55:55" hidden="1" x14ac:dyDescent="0.2">
      <c r="BC49977" s="6"/>
    </row>
    <row r="49978" spans="55:55" hidden="1" x14ac:dyDescent="0.2">
      <c r="BC49978" s="6"/>
    </row>
    <row r="49979" spans="55:55" hidden="1" x14ac:dyDescent="0.2">
      <c r="BC49979" s="6"/>
    </row>
    <row r="49980" spans="55:55" hidden="1" x14ac:dyDescent="0.2">
      <c r="BC49980" s="6"/>
    </row>
    <row r="49981" spans="55:55" hidden="1" x14ac:dyDescent="0.2">
      <c r="BC49981" s="6"/>
    </row>
    <row r="49982" spans="55:55" hidden="1" x14ac:dyDescent="0.2">
      <c r="BC49982" s="6"/>
    </row>
    <row r="49983" spans="55:55" hidden="1" x14ac:dyDescent="0.2">
      <c r="BC49983" s="6"/>
    </row>
    <row r="49984" spans="55:55" hidden="1" x14ac:dyDescent="0.2">
      <c r="BC49984" s="6"/>
    </row>
    <row r="49985" spans="55:55" hidden="1" x14ac:dyDescent="0.2">
      <c r="BC49985" s="6"/>
    </row>
    <row r="49986" spans="55:55" hidden="1" x14ac:dyDescent="0.2">
      <c r="BC49986" s="6"/>
    </row>
    <row r="49987" spans="55:55" hidden="1" x14ac:dyDescent="0.2">
      <c r="BC49987" s="6"/>
    </row>
    <row r="49988" spans="55:55" hidden="1" x14ac:dyDescent="0.2">
      <c r="BC49988" s="6"/>
    </row>
    <row r="49989" spans="55:55" hidden="1" x14ac:dyDescent="0.2">
      <c r="BC49989" s="6"/>
    </row>
    <row r="49990" spans="55:55" hidden="1" x14ac:dyDescent="0.2">
      <c r="BC49990" s="6"/>
    </row>
    <row r="49991" spans="55:55" hidden="1" x14ac:dyDescent="0.2">
      <c r="BC49991" s="6"/>
    </row>
    <row r="49992" spans="55:55" hidden="1" x14ac:dyDescent="0.2">
      <c r="BC49992" s="6"/>
    </row>
    <row r="49993" spans="55:55" hidden="1" x14ac:dyDescent="0.2">
      <c r="BC49993" s="6"/>
    </row>
    <row r="49994" spans="55:55" hidden="1" x14ac:dyDescent="0.2">
      <c r="BC49994" s="6"/>
    </row>
    <row r="49995" spans="55:55" hidden="1" x14ac:dyDescent="0.2">
      <c r="BC49995" s="6"/>
    </row>
    <row r="49996" spans="55:55" hidden="1" x14ac:dyDescent="0.2">
      <c r="BC49996" s="6"/>
    </row>
    <row r="49997" spans="55:55" hidden="1" x14ac:dyDescent="0.2">
      <c r="BC49997" s="6"/>
    </row>
    <row r="49998" spans="55:55" hidden="1" x14ac:dyDescent="0.2">
      <c r="BC49998" s="6"/>
    </row>
    <row r="49999" spans="55:55" hidden="1" x14ac:dyDescent="0.2">
      <c r="BC49999" s="6"/>
    </row>
    <row r="50000" spans="55:55" hidden="1" x14ac:dyDescent="0.2">
      <c r="BC50000" s="6"/>
    </row>
    <row r="50001" spans="55:55" hidden="1" x14ac:dyDescent="0.2">
      <c r="BC50001" s="6"/>
    </row>
    <row r="50002" spans="55:55" hidden="1" x14ac:dyDescent="0.2">
      <c r="BC50002" s="6"/>
    </row>
    <row r="50003" spans="55:55" hidden="1" x14ac:dyDescent="0.2">
      <c r="BC50003" s="6"/>
    </row>
    <row r="50004" spans="55:55" hidden="1" x14ac:dyDescent="0.2">
      <c r="BC50004" s="6"/>
    </row>
    <row r="50005" spans="55:55" hidden="1" x14ac:dyDescent="0.2">
      <c r="BC50005" s="6"/>
    </row>
    <row r="50006" spans="55:55" hidden="1" x14ac:dyDescent="0.2">
      <c r="BC50006" s="6"/>
    </row>
    <row r="50007" spans="55:55" hidden="1" x14ac:dyDescent="0.2">
      <c r="BC50007" s="6"/>
    </row>
    <row r="50008" spans="55:55" hidden="1" x14ac:dyDescent="0.2">
      <c r="BC50008" s="6"/>
    </row>
    <row r="50009" spans="55:55" hidden="1" x14ac:dyDescent="0.2">
      <c r="BC50009" s="6"/>
    </row>
    <row r="50010" spans="55:55" hidden="1" x14ac:dyDescent="0.2">
      <c r="BC50010" s="6"/>
    </row>
    <row r="50011" spans="55:55" hidden="1" x14ac:dyDescent="0.2">
      <c r="BC50011" s="6"/>
    </row>
    <row r="50012" spans="55:55" hidden="1" x14ac:dyDescent="0.2">
      <c r="BC50012" s="6"/>
    </row>
    <row r="50013" spans="55:55" hidden="1" x14ac:dyDescent="0.2">
      <c r="BC50013" s="6"/>
    </row>
    <row r="50014" spans="55:55" hidden="1" x14ac:dyDescent="0.2">
      <c r="BC50014" s="6"/>
    </row>
    <row r="50015" spans="55:55" hidden="1" x14ac:dyDescent="0.2">
      <c r="BC50015" s="6"/>
    </row>
    <row r="50016" spans="55:55" hidden="1" x14ac:dyDescent="0.2">
      <c r="BC50016" s="6"/>
    </row>
    <row r="50017" spans="55:55" hidden="1" x14ac:dyDescent="0.2">
      <c r="BC50017" s="6"/>
    </row>
    <row r="50018" spans="55:55" hidden="1" x14ac:dyDescent="0.2">
      <c r="BC50018" s="6"/>
    </row>
    <row r="50019" spans="55:55" hidden="1" x14ac:dyDescent="0.2">
      <c r="BC50019" s="6"/>
    </row>
    <row r="50020" spans="55:55" hidden="1" x14ac:dyDescent="0.2">
      <c r="BC50020" s="6"/>
    </row>
    <row r="50021" spans="55:55" hidden="1" x14ac:dyDescent="0.2">
      <c r="BC50021" s="6"/>
    </row>
    <row r="50022" spans="55:55" hidden="1" x14ac:dyDescent="0.2">
      <c r="BC50022" s="6"/>
    </row>
    <row r="50023" spans="55:55" hidden="1" x14ac:dyDescent="0.2">
      <c r="BC50023" s="6"/>
    </row>
    <row r="50024" spans="55:55" hidden="1" x14ac:dyDescent="0.2">
      <c r="BC50024" s="6"/>
    </row>
    <row r="50025" spans="55:55" hidden="1" x14ac:dyDescent="0.2">
      <c r="BC50025" s="6"/>
    </row>
    <row r="50026" spans="55:55" hidden="1" x14ac:dyDescent="0.2">
      <c r="BC50026" s="6"/>
    </row>
    <row r="50027" spans="55:55" hidden="1" x14ac:dyDescent="0.2">
      <c r="BC50027" s="6"/>
    </row>
    <row r="50028" spans="55:55" hidden="1" x14ac:dyDescent="0.2">
      <c r="BC50028" s="6"/>
    </row>
    <row r="50029" spans="55:55" hidden="1" x14ac:dyDescent="0.2">
      <c r="BC50029" s="6"/>
    </row>
    <row r="50030" spans="55:55" hidden="1" x14ac:dyDescent="0.2">
      <c r="BC50030" s="6"/>
    </row>
    <row r="50031" spans="55:55" hidden="1" x14ac:dyDescent="0.2">
      <c r="BC50031" s="6"/>
    </row>
    <row r="50032" spans="55:55" hidden="1" x14ac:dyDescent="0.2">
      <c r="BC50032" s="6"/>
    </row>
    <row r="50033" spans="55:55" hidden="1" x14ac:dyDescent="0.2">
      <c r="BC50033" s="6"/>
    </row>
    <row r="50034" spans="55:55" hidden="1" x14ac:dyDescent="0.2">
      <c r="BC50034" s="6"/>
    </row>
    <row r="50035" spans="55:55" hidden="1" x14ac:dyDescent="0.2">
      <c r="BC50035" s="6"/>
    </row>
    <row r="50036" spans="55:55" hidden="1" x14ac:dyDescent="0.2">
      <c r="BC50036" s="6"/>
    </row>
    <row r="50037" spans="55:55" hidden="1" x14ac:dyDescent="0.2">
      <c r="BC50037" s="6"/>
    </row>
    <row r="50038" spans="55:55" hidden="1" x14ac:dyDescent="0.2">
      <c r="BC50038" s="6"/>
    </row>
    <row r="50039" spans="55:55" hidden="1" x14ac:dyDescent="0.2">
      <c r="BC50039" s="6"/>
    </row>
    <row r="50040" spans="55:55" hidden="1" x14ac:dyDescent="0.2">
      <c r="BC50040" s="6"/>
    </row>
    <row r="50041" spans="55:55" hidden="1" x14ac:dyDescent="0.2">
      <c r="BC50041" s="6"/>
    </row>
    <row r="50042" spans="55:55" hidden="1" x14ac:dyDescent="0.2">
      <c r="BC50042" s="6"/>
    </row>
    <row r="50043" spans="55:55" hidden="1" x14ac:dyDescent="0.2">
      <c r="BC50043" s="6"/>
    </row>
    <row r="50044" spans="55:55" hidden="1" x14ac:dyDescent="0.2">
      <c r="BC50044" s="6"/>
    </row>
    <row r="50045" spans="55:55" hidden="1" x14ac:dyDescent="0.2">
      <c r="BC50045" s="6"/>
    </row>
    <row r="50046" spans="55:55" hidden="1" x14ac:dyDescent="0.2">
      <c r="BC50046" s="6"/>
    </row>
    <row r="50047" spans="55:55" hidden="1" x14ac:dyDescent="0.2">
      <c r="BC50047" s="6"/>
    </row>
    <row r="50048" spans="55:55" hidden="1" x14ac:dyDescent="0.2">
      <c r="BC50048" s="6"/>
    </row>
    <row r="50049" spans="55:55" hidden="1" x14ac:dyDescent="0.2">
      <c r="BC50049" s="6"/>
    </row>
    <row r="50050" spans="55:55" hidden="1" x14ac:dyDescent="0.2">
      <c r="BC50050" s="6"/>
    </row>
    <row r="50051" spans="55:55" hidden="1" x14ac:dyDescent="0.2">
      <c r="BC50051" s="6"/>
    </row>
    <row r="50052" spans="55:55" hidden="1" x14ac:dyDescent="0.2">
      <c r="BC50052" s="6"/>
    </row>
    <row r="50053" spans="55:55" hidden="1" x14ac:dyDescent="0.2">
      <c r="BC50053" s="6"/>
    </row>
    <row r="50054" spans="55:55" hidden="1" x14ac:dyDescent="0.2">
      <c r="BC50054" s="6"/>
    </row>
    <row r="50055" spans="55:55" hidden="1" x14ac:dyDescent="0.2">
      <c r="BC50055" s="6"/>
    </row>
    <row r="50056" spans="55:55" hidden="1" x14ac:dyDescent="0.2">
      <c r="BC50056" s="6"/>
    </row>
    <row r="50057" spans="55:55" hidden="1" x14ac:dyDescent="0.2">
      <c r="BC50057" s="6"/>
    </row>
    <row r="50058" spans="55:55" hidden="1" x14ac:dyDescent="0.2">
      <c r="BC50058" s="6"/>
    </row>
    <row r="50059" spans="55:55" hidden="1" x14ac:dyDescent="0.2">
      <c r="BC50059" s="6"/>
    </row>
    <row r="50060" spans="55:55" hidden="1" x14ac:dyDescent="0.2">
      <c r="BC50060" s="6"/>
    </row>
    <row r="50061" spans="55:55" hidden="1" x14ac:dyDescent="0.2">
      <c r="BC50061" s="6"/>
    </row>
    <row r="50062" spans="55:55" hidden="1" x14ac:dyDescent="0.2">
      <c r="BC50062" s="6"/>
    </row>
    <row r="50063" spans="55:55" hidden="1" x14ac:dyDescent="0.2">
      <c r="BC50063" s="6"/>
    </row>
    <row r="50064" spans="55:55" hidden="1" x14ac:dyDescent="0.2">
      <c r="BC50064" s="6"/>
    </row>
    <row r="50065" spans="55:55" hidden="1" x14ac:dyDescent="0.2">
      <c r="BC50065" s="6"/>
    </row>
    <row r="50066" spans="55:55" hidden="1" x14ac:dyDescent="0.2">
      <c r="BC50066" s="6"/>
    </row>
    <row r="50067" spans="55:55" hidden="1" x14ac:dyDescent="0.2">
      <c r="BC50067" s="6"/>
    </row>
    <row r="50068" spans="55:55" hidden="1" x14ac:dyDescent="0.2">
      <c r="BC50068" s="6"/>
    </row>
    <row r="50069" spans="55:55" hidden="1" x14ac:dyDescent="0.2">
      <c r="BC50069" s="6"/>
    </row>
    <row r="50070" spans="55:55" hidden="1" x14ac:dyDescent="0.2">
      <c r="BC50070" s="6"/>
    </row>
    <row r="50071" spans="55:55" hidden="1" x14ac:dyDescent="0.2">
      <c r="BC50071" s="6"/>
    </row>
    <row r="50072" spans="55:55" hidden="1" x14ac:dyDescent="0.2">
      <c r="BC50072" s="6"/>
    </row>
    <row r="50073" spans="55:55" hidden="1" x14ac:dyDescent="0.2">
      <c r="BC50073" s="6"/>
    </row>
    <row r="50074" spans="55:55" hidden="1" x14ac:dyDescent="0.2">
      <c r="BC50074" s="6"/>
    </row>
    <row r="50075" spans="55:55" hidden="1" x14ac:dyDescent="0.2">
      <c r="BC50075" s="6"/>
    </row>
    <row r="50076" spans="55:55" hidden="1" x14ac:dyDescent="0.2">
      <c r="BC50076" s="6"/>
    </row>
    <row r="50077" spans="55:55" hidden="1" x14ac:dyDescent="0.2">
      <c r="BC50077" s="6"/>
    </row>
    <row r="50078" spans="55:55" hidden="1" x14ac:dyDescent="0.2">
      <c r="BC50078" s="6"/>
    </row>
    <row r="50079" spans="55:55" hidden="1" x14ac:dyDescent="0.2">
      <c r="BC50079" s="6"/>
    </row>
    <row r="50080" spans="55:55" hidden="1" x14ac:dyDescent="0.2">
      <c r="BC50080" s="6"/>
    </row>
    <row r="50081" spans="55:55" hidden="1" x14ac:dyDescent="0.2">
      <c r="BC50081" s="6"/>
    </row>
    <row r="50082" spans="55:55" hidden="1" x14ac:dyDescent="0.2">
      <c r="BC50082" s="6"/>
    </row>
    <row r="50083" spans="55:55" hidden="1" x14ac:dyDescent="0.2">
      <c r="BC50083" s="6"/>
    </row>
    <row r="50084" spans="55:55" hidden="1" x14ac:dyDescent="0.2">
      <c r="BC50084" s="6"/>
    </row>
    <row r="50085" spans="55:55" hidden="1" x14ac:dyDescent="0.2">
      <c r="BC50085" s="6"/>
    </row>
    <row r="50086" spans="55:55" hidden="1" x14ac:dyDescent="0.2">
      <c r="BC50086" s="6"/>
    </row>
    <row r="50087" spans="55:55" hidden="1" x14ac:dyDescent="0.2">
      <c r="BC50087" s="6"/>
    </row>
    <row r="50088" spans="55:55" hidden="1" x14ac:dyDescent="0.2">
      <c r="BC50088" s="6"/>
    </row>
    <row r="50089" spans="55:55" hidden="1" x14ac:dyDescent="0.2">
      <c r="BC50089" s="6"/>
    </row>
    <row r="50090" spans="55:55" hidden="1" x14ac:dyDescent="0.2">
      <c r="BC50090" s="6"/>
    </row>
    <row r="50091" spans="55:55" hidden="1" x14ac:dyDescent="0.2">
      <c r="BC50091" s="6"/>
    </row>
    <row r="50092" spans="55:55" hidden="1" x14ac:dyDescent="0.2">
      <c r="BC50092" s="6"/>
    </row>
    <row r="50093" spans="55:55" hidden="1" x14ac:dyDescent="0.2">
      <c r="BC50093" s="6"/>
    </row>
    <row r="50094" spans="55:55" hidden="1" x14ac:dyDescent="0.2">
      <c r="BC50094" s="6"/>
    </row>
    <row r="50095" spans="55:55" hidden="1" x14ac:dyDescent="0.2">
      <c r="BC50095" s="6"/>
    </row>
    <row r="50096" spans="55:55" hidden="1" x14ac:dyDescent="0.2">
      <c r="BC50096" s="6"/>
    </row>
    <row r="50097" spans="55:55" hidden="1" x14ac:dyDescent="0.2">
      <c r="BC50097" s="6"/>
    </row>
    <row r="50098" spans="55:55" hidden="1" x14ac:dyDescent="0.2">
      <c r="BC50098" s="6"/>
    </row>
    <row r="50099" spans="55:55" hidden="1" x14ac:dyDescent="0.2">
      <c r="BC50099" s="6"/>
    </row>
    <row r="50100" spans="55:55" hidden="1" x14ac:dyDescent="0.2">
      <c r="BC50100" s="6"/>
    </row>
    <row r="50101" spans="55:55" hidden="1" x14ac:dyDescent="0.2">
      <c r="BC50101" s="6"/>
    </row>
    <row r="50102" spans="55:55" hidden="1" x14ac:dyDescent="0.2">
      <c r="BC50102" s="6"/>
    </row>
    <row r="50103" spans="55:55" hidden="1" x14ac:dyDescent="0.2">
      <c r="BC50103" s="6"/>
    </row>
    <row r="50104" spans="55:55" hidden="1" x14ac:dyDescent="0.2">
      <c r="BC50104" s="6"/>
    </row>
    <row r="50105" spans="55:55" hidden="1" x14ac:dyDescent="0.2">
      <c r="BC50105" s="6"/>
    </row>
    <row r="50106" spans="55:55" hidden="1" x14ac:dyDescent="0.2">
      <c r="BC50106" s="6"/>
    </row>
    <row r="50107" spans="55:55" hidden="1" x14ac:dyDescent="0.2">
      <c r="BC50107" s="6"/>
    </row>
    <row r="50108" spans="55:55" hidden="1" x14ac:dyDescent="0.2">
      <c r="BC50108" s="6"/>
    </row>
    <row r="50109" spans="55:55" hidden="1" x14ac:dyDescent="0.2">
      <c r="BC50109" s="6"/>
    </row>
    <row r="50110" spans="55:55" hidden="1" x14ac:dyDescent="0.2">
      <c r="BC50110" s="6"/>
    </row>
    <row r="50111" spans="55:55" hidden="1" x14ac:dyDescent="0.2">
      <c r="BC50111" s="6"/>
    </row>
    <row r="50112" spans="55:55" hidden="1" x14ac:dyDescent="0.2">
      <c r="BC50112" s="6"/>
    </row>
    <row r="50113" spans="55:55" hidden="1" x14ac:dyDescent="0.2">
      <c r="BC50113" s="6"/>
    </row>
    <row r="50114" spans="55:55" hidden="1" x14ac:dyDescent="0.2">
      <c r="BC50114" s="6"/>
    </row>
    <row r="50115" spans="55:55" hidden="1" x14ac:dyDescent="0.2">
      <c r="BC50115" s="6"/>
    </row>
    <row r="50116" spans="55:55" hidden="1" x14ac:dyDescent="0.2">
      <c r="BC50116" s="6"/>
    </row>
    <row r="50117" spans="55:55" hidden="1" x14ac:dyDescent="0.2">
      <c r="BC50117" s="6"/>
    </row>
    <row r="50118" spans="55:55" hidden="1" x14ac:dyDescent="0.2">
      <c r="BC50118" s="6"/>
    </row>
    <row r="50119" spans="55:55" hidden="1" x14ac:dyDescent="0.2">
      <c r="BC50119" s="6"/>
    </row>
    <row r="50120" spans="55:55" hidden="1" x14ac:dyDescent="0.2">
      <c r="BC50120" s="6"/>
    </row>
    <row r="50121" spans="55:55" hidden="1" x14ac:dyDescent="0.2">
      <c r="BC50121" s="6"/>
    </row>
    <row r="50122" spans="55:55" hidden="1" x14ac:dyDescent="0.2">
      <c r="BC50122" s="6"/>
    </row>
    <row r="50123" spans="55:55" hidden="1" x14ac:dyDescent="0.2">
      <c r="BC50123" s="6"/>
    </row>
    <row r="50124" spans="55:55" hidden="1" x14ac:dyDescent="0.2">
      <c r="BC50124" s="6"/>
    </row>
    <row r="50125" spans="55:55" hidden="1" x14ac:dyDescent="0.2">
      <c r="BC50125" s="6"/>
    </row>
    <row r="50126" spans="55:55" hidden="1" x14ac:dyDescent="0.2">
      <c r="BC50126" s="6"/>
    </row>
    <row r="50127" spans="55:55" hidden="1" x14ac:dyDescent="0.2">
      <c r="BC50127" s="6"/>
    </row>
    <row r="50128" spans="55:55" hidden="1" x14ac:dyDescent="0.2">
      <c r="BC50128" s="6"/>
    </row>
    <row r="50129" spans="55:55" hidden="1" x14ac:dyDescent="0.2">
      <c r="BC50129" s="6"/>
    </row>
    <row r="50130" spans="55:55" hidden="1" x14ac:dyDescent="0.2">
      <c r="BC50130" s="6"/>
    </row>
    <row r="50131" spans="55:55" hidden="1" x14ac:dyDescent="0.2">
      <c r="BC50131" s="6"/>
    </row>
    <row r="50132" spans="55:55" hidden="1" x14ac:dyDescent="0.2">
      <c r="BC50132" s="6"/>
    </row>
    <row r="50133" spans="55:55" hidden="1" x14ac:dyDescent="0.2">
      <c r="BC50133" s="6"/>
    </row>
    <row r="50134" spans="55:55" hidden="1" x14ac:dyDescent="0.2">
      <c r="BC50134" s="6"/>
    </row>
    <row r="50135" spans="55:55" hidden="1" x14ac:dyDescent="0.2">
      <c r="BC50135" s="6"/>
    </row>
    <row r="50136" spans="55:55" hidden="1" x14ac:dyDescent="0.2">
      <c r="BC50136" s="6"/>
    </row>
    <row r="50137" spans="55:55" hidden="1" x14ac:dyDescent="0.2">
      <c r="BC50137" s="6"/>
    </row>
    <row r="50138" spans="55:55" hidden="1" x14ac:dyDescent="0.2">
      <c r="BC50138" s="6"/>
    </row>
    <row r="50139" spans="55:55" hidden="1" x14ac:dyDescent="0.2">
      <c r="BC50139" s="6"/>
    </row>
    <row r="50140" spans="55:55" hidden="1" x14ac:dyDescent="0.2">
      <c r="BC50140" s="6"/>
    </row>
    <row r="50141" spans="55:55" hidden="1" x14ac:dyDescent="0.2">
      <c r="BC50141" s="6"/>
    </row>
    <row r="50142" spans="55:55" hidden="1" x14ac:dyDescent="0.2">
      <c r="BC50142" s="6"/>
    </row>
    <row r="50143" spans="55:55" hidden="1" x14ac:dyDescent="0.2">
      <c r="BC50143" s="6"/>
    </row>
    <row r="50144" spans="55:55" hidden="1" x14ac:dyDescent="0.2">
      <c r="BC50144" s="6"/>
    </row>
    <row r="50145" spans="55:55" hidden="1" x14ac:dyDescent="0.2">
      <c r="BC50145" s="6"/>
    </row>
    <row r="50146" spans="55:55" hidden="1" x14ac:dyDescent="0.2">
      <c r="BC50146" s="6"/>
    </row>
    <row r="50147" spans="55:55" hidden="1" x14ac:dyDescent="0.2">
      <c r="BC50147" s="6"/>
    </row>
    <row r="50148" spans="55:55" hidden="1" x14ac:dyDescent="0.2">
      <c r="BC50148" s="6"/>
    </row>
    <row r="50149" spans="55:55" hidden="1" x14ac:dyDescent="0.2">
      <c r="BC50149" s="6"/>
    </row>
    <row r="50150" spans="55:55" hidden="1" x14ac:dyDescent="0.2">
      <c r="BC50150" s="6"/>
    </row>
    <row r="50151" spans="55:55" hidden="1" x14ac:dyDescent="0.2">
      <c r="BC50151" s="6"/>
    </row>
    <row r="50152" spans="55:55" hidden="1" x14ac:dyDescent="0.2">
      <c r="BC50152" s="6"/>
    </row>
    <row r="50153" spans="55:55" hidden="1" x14ac:dyDescent="0.2">
      <c r="BC50153" s="6"/>
    </row>
    <row r="50154" spans="55:55" hidden="1" x14ac:dyDescent="0.2">
      <c r="BC50154" s="6"/>
    </row>
    <row r="50155" spans="55:55" hidden="1" x14ac:dyDescent="0.2">
      <c r="BC50155" s="6"/>
    </row>
    <row r="50156" spans="55:55" hidden="1" x14ac:dyDescent="0.2">
      <c r="BC50156" s="6"/>
    </row>
    <row r="50157" spans="55:55" hidden="1" x14ac:dyDescent="0.2">
      <c r="BC50157" s="6"/>
    </row>
    <row r="50158" spans="55:55" hidden="1" x14ac:dyDescent="0.2">
      <c r="BC50158" s="6"/>
    </row>
    <row r="50159" spans="55:55" hidden="1" x14ac:dyDescent="0.2">
      <c r="BC50159" s="6"/>
    </row>
    <row r="50160" spans="55:55" hidden="1" x14ac:dyDescent="0.2">
      <c r="BC50160" s="6"/>
    </row>
    <row r="50161" spans="55:55" hidden="1" x14ac:dyDescent="0.2">
      <c r="BC50161" s="6"/>
    </row>
    <row r="50162" spans="55:55" hidden="1" x14ac:dyDescent="0.2">
      <c r="BC50162" s="6"/>
    </row>
    <row r="50163" spans="55:55" hidden="1" x14ac:dyDescent="0.2">
      <c r="BC50163" s="6"/>
    </row>
    <row r="50164" spans="55:55" hidden="1" x14ac:dyDescent="0.2">
      <c r="BC50164" s="6"/>
    </row>
    <row r="50165" spans="55:55" hidden="1" x14ac:dyDescent="0.2">
      <c r="BC50165" s="6"/>
    </row>
    <row r="50166" spans="55:55" hidden="1" x14ac:dyDescent="0.2">
      <c r="BC50166" s="6"/>
    </row>
    <row r="50167" spans="55:55" hidden="1" x14ac:dyDescent="0.2">
      <c r="BC50167" s="6"/>
    </row>
    <row r="50168" spans="55:55" hidden="1" x14ac:dyDescent="0.2">
      <c r="BC50168" s="6"/>
    </row>
    <row r="50169" spans="55:55" hidden="1" x14ac:dyDescent="0.2">
      <c r="BC50169" s="6"/>
    </row>
    <row r="50170" spans="55:55" hidden="1" x14ac:dyDescent="0.2">
      <c r="BC50170" s="6"/>
    </row>
    <row r="50171" spans="55:55" hidden="1" x14ac:dyDescent="0.2">
      <c r="BC50171" s="6"/>
    </row>
    <row r="50172" spans="55:55" hidden="1" x14ac:dyDescent="0.2">
      <c r="BC50172" s="6"/>
    </row>
    <row r="50173" spans="55:55" hidden="1" x14ac:dyDescent="0.2">
      <c r="BC50173" s="6"/>
    </row>
    <row r="50174" spans="55:55" hidden="1" x14ac:dyDescent="0.2">
      <c r="BC50174" s="6"/>
    </row>
    <row r="50175" spans="55:55" hidden="1" x14ac:dyDescent="0.2">
      <c r="BC50175" s="6"/>
    </row>
    <row r="50176" spans="55:55" hidden="1" x14ac:dyDescent="0.2">
      <c r="BC50176" s="6"/>
    </row>
    <row r="50177" spans="55:55" hidden="1" x14ac:dyDescent="0.2">
      <c r="BC50177" s="6"/>
    </row>
    <row r="50178" spans="55:55" hidden="1" x14ac:dyDescent="0.2">
      <c r="BC50178" s="6"/>
    </row>
    <row r="50179" spans="55:55" hidden="1" x14ac:dyDescent="0.2">
      <c r="BC50179" s="6"/>
    </row>
    <row r="50180" spans="55:55" hidden="1" x14ac:dyDescent="0.2">
      <c r="BC50180" s="6"/>
    </row>
    <row r="50181" spans="55:55" hidden="1" x14ac:dyDescent="0.2">
      <c r="BC50181" s="6"/>
    </row>
    <row r="50182" spans="55:55" hidden="1" x14ac:dyDescent="0.2">
      <c r="BC50182" s="6"/>
    </row>
    <row r="50183" spans="55:55" hidden="1" x14ac:dyDescent="0.2">
      <c r="BC50183" s="6"/>
    </row>
    <row r="50184" spans="55:55" hidden="1" x14ac:dyDescent="0.2">
      <c r="BC50184" s="6"/>
    </row>
    <row r="50185" spans="55:55" hidden="1" x14ac:dyDescent="0.2">
      <c r="BC50185" s="6"/>
    </row>
    <row r="50186" spans="55:55" hidden="1" x14ac:dyDescent="0.2">
      <c r="BC50186" s="6"/>
    </row>
    <row r="50187" spans="55:55" hidden="1" x14ac:dyDescent="0.2">
      <c r="BC50187" s="6"/>
    </row>
    <row r="50188" spans="55:55" hidden="1" x14ac:dyDescent="0.2">
      <c r="BC50188" s="6"/>
    </row>
    <row r="50189" spans="55:55" hidden="1" x14ac:dyDescent="0.2">
      <c r="BC50189" s="6"/>
    </row>
    <row r="50190" spans="55:55" hidden="1" x14ac:dyDescent="0.2">
      <c r="BC50190" s="6"/>
    </row>
    <row r="50191" spans="55:55" hidden="1" x14ac:dyDescent="0.2">
      <c r="BC50191" s="6"/>
    </row>
    <row r="50192" spans="55:55" hidden="1" x14ac:dyDescent="0.2">
      <c r="BC50192" s="6"/>
    </row>
    <row r="50193" spans="55:55" hidden="1" x14ac:dyDescent="0.2">
      <c r="BC50193" s="6"/>
    </row>
    <row r="50194" spans="55:55" hidden="1" x14ac:dyDescent="0.2">
      <c r="BC50194" s="6"/>
    </row>
    <row r="50195" spans="55:55" hidden="1" x14ac:dyDescent="0.2">
      <c r="BC50195" s="6"/>
    </row>
    <row r="50196" spans="55:55" hidden="1" x14ac:dyDescent="0.2">
      <c r="BC50196" s="6"/>
    </row>
    <row r="50197" spans="55:55" hidden="1" x14ac:dyDescent="0.2">
      <c r="BC50197" s="6"/>
    </row>
    <row r="50198" spans="55:55" hidden="1" x14ac:dyDescent="0.2">
      <c r="BC50198" s="6"/>
    </row>
    <row r="50199" spans="55:55" hidden="1" x14ac:dyDescent="0.2">
      <c r="BC50199" s="6"/>
    </row>
    <row r="50200" spans="55:55" hidden="1" x14ac:dyDescent="0.2">
      <c r="BC50200" s="6"/>
    </row>
    <row r="50201" spans="55:55" hidden="1" x14ac:dyDescent="0.2">
      <c r="BC50201" s="6"/>
    </row>
    <row r="50202" spans="55:55" hidden="1" x14ac:dyDescent="0.2">
      <c r="BC50202" s="6"/>
    </row>
    <row r="50203" spans="55:55" hidden="1" x14ac:dyDescent="0.2">
      <c r="BC50203" s="6"/>
    </row>
    <row r="50204" spans="55:55" hidden="1" x14ac:dyDescent="0.2">
      <c r="BC50204" s="6"/>
    </row>
    <row r="50205" spans="55:55" hidden="1" x14ac:dyDescent="0.2">
      <c r="BC50205" s="6"/>
    </row>
    <row r="50206" spans="55:55" hidden="1" x14ac:dyDescent="0.2">
      <c r="BC50206" s="6"/>
    </row>
    <row r="50207" spans="55:55" hidden="1" x14ac:dyDescent="0.2">
      <c r="BC50207" s="6"/>
    </row>
    <row r="50208" spans="55:55" hidden="1" x14ac:dyDescent="0.2">
      <c r="BC50208" s="6"/>
    </row>
    <row r="50209" spans="55:55" hidden="1" x14ac:dyDescent="0.2">
      <c r="BC50209" s="6"/>
    </row>
    <row r="50210" spans="55:55" hidden="1" x14ac:dyDescent="0.2">
      <c r="BC50210" s="6"/>
    </row>
    <row r="50211" spans="55:55" hidden="1" x14ac:dyDescent="0.2">
      <c r="BC50211" s="6"/>
    </row>
    <row r="50212" spans="55:55" hidden="1" x14ac:dyDescent="0.2">
      <c r="BC50212" s="6"/>
    </row>
    <row r="50213" spans="55:55" hidden="1" x14ac:dyDescent="0.2">
      <c r="BC50213" s="6"/>
    </row>
    <row r="50214" spans="55:55" hidden="1" x14ac:dyDescent="0.2">
      <c r="BC50214" s="6"/>
    </row>
    <row r="50215" spans="55:55" hidden="1" x14ac:dyDescent="0.2">
      <c r="BC50215" s="6"/>
    </row>
    <row r="50216" spans="55:55" hidden="1" x14ac:dyDescent="0.2">
      <c r="BC50216" s="6"/>
    </row>
    <row r="50217" spans="55:55" hidden="1" x14ac:dyDescent="0.2">
      <c r="BC50217" s="6"/>
    </row>
    <row r="50218" spans="55:55" hidden="1" x14ac:dyDescent="0.2">
      <c r="BC50218" s="6"/>
    </row>
    <row r="50219" spans="55:55" hidden="1" x14ac:dyDescent="0.2">
      <c r="BC50219" s="6"/>
    </row>
    <row r="50220" spans="55:55" hidden="1" x14ac:dyDescent="0.2">
      <c r="BC50220" s="6"/>
    </row>
    <row r="50221" spans="55:55" hidden="1" x14ac:dyDescent="0.2">
      <c r="BC50221" s="6"/>
    </row>
    <row r="50222" spans="55:55" hidden="1" x14ac:dyDescent="0.2">
      <c r="BC50222" s="6"/>
    </row>
    <row r="50223" spans="55:55" hidden="1" x14ac:dyDescent="0.2">
      <c r="BC50223" s="6"/>
    </row>
    <row r="50224" spans="55:55" hidden="1" x14ac:dyDescent="0.2">
      <c r="BC50224" s="6"/>
    </row>
    <row r="50225" spans="55:55" hidden="1" x14ac:dyDescent="0.2">
      <c r="BC50225" s="6"/>
    </row>
    <row r="50226" spans="55:55" hidden="1" x14ac:dyDescent="0.2">
      <c r="BC50226" s="6"/>
    </row>
    <row r="50227" spans="55:55" hidden="1" x14ac:dyDescent="0.2">
      <c r="BC50227" s="6"/>
    </row>
    <row r="50228" spans="55:55" hidden="1" x14ac:dyDescent="0.2">
      <c r="BC50228" s="6"/>
    </row>
    <row r="50229" spans="55:55" hidden="1" x14ac:dyDescent="0.2">
      <c r="BC50229" s="6"/>
    </row>
    <row r="50230" spans="55:55" hidden="1" x14ac:dyDescent="0.2">
      <c r="BC50230" s="6"/>
    </row>
    <row r="50231" spans="55:55" hidden="1" x14ac:dyDescent="0.2">
      <c r="BC50231" s="6"/>
    </row>
    <row r="50232" spans="55:55" hidden="1" x14ac:dyDescent="0.2">
      <c r="BC50232" s="6"/>
    </row>
    <row r="50233" spans="55:55" hidden="1" x14ac:dyDescent="0.2">
      <c r="BC50233" s="6"/>
    </row>
    <row r="50234" spans="55:55" hidden="1" x14ac:dyDescent="0.2">
      <c r="BC50234" s="6"/>
    </row>
    <row r="50235" spans="55:55" hidden="1" x14ac:dyDescent="0.2">
      <c r="BC50235" s="6"/>
    </row>
    <row r="50236" spans="55:55" hidden="1" x14ac:dyDescent="0.2">
      <c r="BC50236" s="6"/>
    </row>
    <row r="50237" spans="55:55" hidden="1" x14ac:dyDescent="0.2">
      <c r="BC50237" s="6"/>
    </row>
    <row r="50238" spans="55:55" hidden="1" x14ac:dyDescent="0.2">
      <c r="BC50238" s="6"/>
    </row>
    <row r="50239" spans="55:55" hidden="1" x14ac:dyDescent="0.2">
      <c r="BC50239" s="6"/>
    </row>
    <row r="50240" spans="55:55" hidden="1" x14ac:dyDescent="0.2">
      <c r="BC50240" s="6"/>
    </row>
    <row r="50241" spans="55:55" hidden="1" x14ac:dyDescent="0.2">
      <c r="BC50241" s="6"/>
    </row>
    <row r="50242" spans="55:55" hidden="1" x14ac:dyDescent="0.2">
      <c r="BC50242" s="6"/>
    </row>
    <row r="50243" spans="55:55" hidden="1" x14ac:dyDescent="0.2">
      <c r="BC50243" s="6"/>
    </row>
    <row r="50244" spans="55:55" hidden="1" x14ac:dyDescent="0.2">
      <c r="BC50244" s="6"/>
    </row>
    <row r="50245" spans="55:55" hidden="1" x14ac:dyDescent="0.2">
      <c r="BC50245" s="6"/>
    </row>
    <row r="50246" spans="55:55" hidden="1" x14ac:dyDescent="0.2">
      <c r="BC50246" s="6"/>
    </row>
    <row r="50247" spans="55:55" hidden="1" x14ac:dyDescent="0.2">
      <c r="BC50247" s="6"/>
    </row>
    <row r="50248" spans="55:55" hidden="1" x14ac:dyDescent="0.2">
      <c r="BC50248" s="6"/>
    </row>
    <row r="50249" spans="55:55" hidden="1" x14ac:dyDescent="0.2">
      <c r="BC50249" s="6"/>
    </row>
    <row r="50250" spans="55:55" hidden="1" x14ac:dyDescent="0.2">
      <c r="BC50250" s="6"/>
    </row>
    <row r="50251" spans="55:55" hidden="1" x14ac:dyDescent="0.2">
      <c r="BC50251" s="6"/>
    </row>
    <row r="50252" spans="55:55" hidden="1" x14ac:dyDescent="0.2">
      <c r="BC50252" s="6"/>
    </row>
    <row r="50253" spans="55:55" hidden="1" x14ac:dyDescent="0.2">
      <c r="BC50253" s="6"/>
    </row>
    <row r="50254" spans="55:55" hidden="1" x14ac:dyDescent="0.2">
      <c r="BC50254" s="6"/>
    </row>
    <row r="50255" spans="55:55" hidden="1" x14ac:dyDescent="0.2">
      <c r="BC50255" s="6"/>
    </row>
    <row r="50256" spans="55:55" hidden="1" x14ac:dyDescent="0.2">
      <c r="BC50256" s="6"/>
    </row>
    <row r="50257" spans="55:55" hidden="1" x14ac:dyDescent="0.2">
      <c r="BC50257" s="6"/>
    </row>
    <row r="50258" spans="55:55" hidden="1" x14ac:dyDescent="0.2">
      <c r="BC50258" s="6"/>
    </row>
    <row r="50259" spans="55:55" hidden="1" x14ac:dyDescent="0.2">
      <c r="BC50259" s="6"/>
    </row>
    <row r="50260" spans="55:55" hidden="1" x14ac:dyDescent="0.2">
      <c r="BC50260" s="6"/>
    </row>
    <row r="50261" spans="55:55" hidden="1" x14ac:dyDescent="0.2">
      <c r="BC50261" s="6"/>
    </row>
    <row r="50262" spans="55:55" hidden="1" x14ac:dyDescent="0.2">
      <c r="BC50262" s="6"/>
    </row>
    <row r="50263" spans="55:55" hidden="1" x14ac:dyDescent="0.2">
      <c r="BC50263" s="6"/>
    </row>
    <row r="50264" spans="55:55" hidden="1" x14ac:dyDescent="0.2">
      <c r="BC50264" s="6"/>
    </row>
    <row r="50265" spans="55:55" hidden="1" x14ac:dyDescent="0.2">
      <c r="BC50265" s="6"/>
    </row>
    <row r="50266" spans="55:55" hidden="1" x14ac:dyDescent="0.2">
      <c r="BC50266" s="6"/>
    </row>
    <row r="50267" spans="55:55" hidden="1" x14ac:dyDescent="0.2">
      <c r="BC50267" s="6"/>
    </row>
    <row r="50268" spans="55:55" hidden="1" x14ac:dyDescent="0.2">
      <c r="BC50268" s="6"/>
    </row>
    <row r="50269" spans="55:55" hidden="1" x14ac:dyDescent="0.2">
      <c r="BC50269" s="6"/>
    </row>
    <row r="50270" spans="55:55" hidden="1" x14ac:dyDescent="0.2">
      <c r="BC50270" s="6"/>
    </row>
    <row r="50271" spans="55:55" hidden="1" x14ac:dyDescent="0.2">
      <c r="BC50271" s="6"/>
    </row>
    <row r="50272" spans="55:55" hidden="1" x14ac:dyDescent="0.2">
      <c r="BC50272" s="6"/>
    </row>
    <row r="50273" spans="55:55" hidden="1" x14ac:dyDescent="0.2">
      <c r="BC50273" s="6"/>
    </row>
    <row r="50274" spans="55:55" hidden="1" x14ac:dyDescent="0.2">
      <c r="BC50274" s="6"/>
    </row>
    <row r="50275" spans="55:55" hidden="1" x14ac:dyDescent="0.2">
      <c r="BC50275" s="6"/>
    </row>
    <row r="50276" spans="55:55" hidden="1" x14ac:dyDescent="0.2">
      <c r="BC50276" s="6"/>
    </row>
    <row r="50277" spans="55:55" hidden="1" x14ac:dyDescent="0.2">
      <c r="BC50277" s="6"/>
    </row>
    <row r="50278" spans="55:55" hidden="1" x14ac:dyDescent="0.2">
      <c r="BC50278" s="6"/>
    </row>
    <row r="50279" spans="55:55" hidden="1" x14ac:dyDescent="0.2">
      <c r="BC50279" s="6"/>
    </row>
    <row r="50280" spans="55:55" hidden="1" x14ac:dyDescent="0.2">
      <c r="BC50280" s="6"/>
    </row>
    <row r="50281" spans="55:55" hidden="1" x14ac:dyDescent="0.2">
      <c r="BC50281" s="6"/>
    </row>
    <row r="50282" spans="55:55" hidden="1" x14ac:dyDescent="0.2">
      <c r="BC50282" s="6"/>
    </row>
    <row r="50283" spans="55:55" hidden="1" x14ac:dyDescent="0.2">
      <c r="BC50283" s="6"/>
    </row>
    <row r="50284" spans="55:55" hidden="1" x14ac:dyDescent="0.2">
      <c r="BC50284" s="6"/>
    </row>
    <row r="50285" spans="55:55" hidden="1" x14ac:dyDescent="0.2">
      <c r="BC50285" s="6"/>
    </row>
    <row r="50286" spans="55:55" hidden="1" x14ac:dyDescent="0.2">
      <c r="BC50286" s="6"/>
    </row>
    <row r="50287" spans="55:55" hidden="1" x14ac:dyDescent="0.2">
      <c r="BC50287" s="6"/>
    </row>
    <row r="50288" spans="55:55" hidden="1" x14ac:dyDescent="0.2">
      <c r="BC50288" s="6"/>
    </row>
    <row r="50289" spans="55:55" hidden="1" x14ac:dyDescent="0.2">
      <c r="BC50289" s="6"/>
    </row>
    <row r="50290" spans="55:55" hidden="1" x14ac:dyDescent="0.2">
      <c r="BC50290" s="6"/>
    </row>
    <row r="50291" spans="55:55" hidden="1" x14ac:dyDescent="0.2">
      <c r="BC50291" s="6"/>
    </row>
    <row r="50292" spans="55:55" hidden="1" x14ac:dyDescent="0.2">
      <c r="BC50292" s="6"/>
    </row>
    <row r="50293" spans="55:55" hidden="1" x14ac:dyDescent="0.2">
      <c r="BC50293" s="6"/>
    </row>
    <row r="50294" spans="55:55" hidden="1" x14ac:dyDescent="0.2">
      <c r="BC50294" s="6"/>
    </row>
    <row r="50295" spans="55:55" hidden="1" x14ac:dyDescent="0.2">
      <c r="BC50295" s="6"/>
    </row>
    <row r="50296" spans="55:55" hidden="1" x14ac:dyDescent="0.2">
      <c r="BC50296" s="6"/>
    </row>
    <row r="50297" spans="55:55" hidden="1" x14ac:dyDescent="0.2">
      <c r="BC50297" s="6"/>
    </row>
    <row r="50298" spans="55:55" hidden="1" x14ac:dyDescent="0.2">
      <c r="BC50298" s="6"/>
    </row>
    <row r="50299" spans="55:55" hidden="1" x14ac:dyDescent="0.2">
      <c r="BC50299" s="6"/>
    </row>
    <row r="50300" spans="55:55" hidden="1" x14ac:dyDescent="0.2">
      <c r="BC50300" s="6"/>
    </row>
    <row r="50301" spans="55:55" hidden="1" x14ac:dyDescent="0.2">
      <c r="BC50301" s="6"/>
    </row>
    <row r="50302" spans="55:55" hidden="1" x14ac:dyDescent="0.2">
      <c r="BC50302" s="6"/>
    </row>
    <row r="50303" spans="55:55" hidden="1" x14ac:dyDescent="0.2">
      <c r="BC50303" s="6"/>
    </row>
    <row r="50304" spans="55:55" hidden="1" x14ac:dyDescent="0.2">
      <c r="BC50304" s="6"/>
    </row>
    <row r="50305" spans="55:55" hidden="1" x14ac:dyDescent="0.2">
      <c r="BC50305" s="6"/>
    </row>
    <row r="50306" spans="55:55" hidden="1" x14ac:dyDescent="0.2">
      <c r="BC50306" s="6"/>
    </row>
    <row r="50307" spans="55:55" hidden="1" x14ac:dyDescent="0.2">
      <c r="BC50307" s="6"/>
    </row>
    <row r="50308" spans="55:55" hidden="1" x14ac:dyDescent="0.2">
      <c r="BC50308" s="6"/>
    </row>
    <row r="50309" spans="55:55" hidden="1" x14ac:dyDescent="0.2">
      <c r="BC50309" s="6"/>
    </row>
    <row r="50310" spans="55:55" hidden="1" x14ac:dyDescent="0.2">
      <c r="BC50310" s="6"/>
    </row>
    <row r="50311" spans="55:55" hidden="1" x14ac:dyDescent="0.2">
      <c r="BC50311" s="6"/>
    </row>
    <row r="50312" spans="55:55" hidden="1" x14ac:dyDescent="0.2">
      <c r="BC50312" s="6"/>
    </row>
    <row r="50313" spans="55:55" hidden="1" x14ac:dyDescent="0.2">
      <c r="BC50313" s="6"/>
    </row>
    <row r="50314" spans="55:55" hidden="1" x14ac:dyDescent="0.2">
      <c r="BC50314" s="6"/>
    </row>
    <row r="50315" spans="55:55" hidden="1" x14ac:dyDescent="0.2">
      <c r="BC50315" s="6"/>
    </row>
    <row r="50316" spans="55:55" hidden="1" x14ac:dyDescent="0.2">
      <c r="BC50316" s="6"/>
    </row>
    <row r="50317" spans="55:55" hidden="1" x14ac:dyDescent="0.2">
      <c r="BC50317" s="6"/>
    </row>
    <row r="50318" spans="55:55" hidden="1" x14ac:dyDescent="0.2">
      <c r="BC50318" s="6"/>
    </row>
    <row r="50319" spans="55:55" hidden="1" x14ac:dyDescent="0.2">
      <c r="BC50319" s="6"/>
    </row>
    <row r="50320" spans="55:55" hidden="1" x14ac:dyDescent="0.2">
      <c r="BC50320" s="6"/>
    </row>
    <row r="50321" spans="55:55" hidden="1" x14ac:dyDescent="0.2">
      <c r="BC50321" s="6"/>
    </row>
    <row r="50322" spans="55:55" hidden="1" x14ac:dyDescent="0.2">
      <c r="BC50322" s="6"/>
    </row>
    <row r="50323" spans="55:55" hidden="1" x14ac:dyDescent="0.2">
      <c r="BC50323" s="6"/>
    </row>
    <row r="50324" spans="55:55" hidden="1" x14ac:dyDescent="0.2">
      <c r="BC50324" s="6"/>
    </row>
    <row r="50325" spans="55:55" hidden="1" x14ac:dyDescent="0.2">
      <c r="BC50325" s="6"/>
    </row>
    <row r="50326" spans="55:55" hidden="1" x14ac:dyDescent="0.2">
      <c r="BC50326" s="6"/>
    </row>
    <row r="50327" spans="55:55" hidden="1" x14ac:dyDescent="0.2">
      <c r="BC50327" s="6"/>
    </row>
    <row r="50328" spans="55:55" hidden="1" x14ac:dyDescent="0.2">
      <c r="BC50328" s="6"/>
    </row>
    <row r="50329" spans="55:55" hidden="1" x14ac:dyDescent="0.2">
      <c r="BC50329" s="6"/>
    </row>
    <row r="50330" spans="55:55" hidden="1" x14ac:dyDescent="0.2">
      <c r="BC50330" s="6"/>
    </row>
    <row r="50331" spans="55:55" hidden="1" x14ac:dyDescent="0.2">
      <c r="BC50331" s="6"/>
    </row>
    <row r="50332" spans="55:55" hidden="1" x14ac:dyDescent="0.2">
      <c r="BC50332" s="6"/>
    </row>
    <row r="50333" spans="55:55" hidden="1" x14ac:dyDescent="0.2">
      <c r="BC50333" s="6"/>
    </row>
    <row r="50334" spans="55:55" hidden="1" x14ac:dyDescent="0.2">
      <c r="BC50334" s="6"/>
    </row>
    <row r="50335" spans="55:55" hidden="1" x14ac:dyDescent="0.2">
      <c r="BC50335" s="6"/>
    </row>
    <row r="50336" spans="55:55" hidden="1" x14ac:dyDescent="0.2">
      <c r="BC50336" s="6"/>
    </row>
    <row r="50337" spans="55:55" hidden="1" x14ac:dyDescent="0.2">
      <c r="BC50337" s="6"/>
    </row>
    <row r="50338" spans="55:55" hidden="1" x14ac:dyDescent="0.2">
      <c r="BC50338" s="6"/>
    </row>
    <row r="50339" spans="55:55" hidden="1" x14ac:dyDescent="0.2">
      <c r="BC50339" s="6"/>
    </row>
    <row r="50340" spans="55:55" hidden="1" x14ac:dyDescent="0.2">
      <c r="BC50340" s="6"/>
    </row>
    <row r="50341" spans="55:55" hidden="1" x14ac:dyDescent="0.2">
      <c r="BC50341" s="6"/>
    </row>
    <row r="50342" spans="55:55" hidden="1" x14ac:dyDescent="0.2">
      <c r="BC50342" s="6"/>
    </row>
    <row r="50343" spans="55:55" hidden="1" x14ac:dyDescent="0.2">
      <c r="BC50343" s="6"/>
    </row>
    <row r="50344" spans="55:55" hidden="1" x14ac:dyDescent="0.2">
      <c r="BC50344" s="6"/>
    </row>
    <row r="50345" spans="55:55" hidden="1" x14ac:dyDescent="0.2">
      <c r="BC50345" s="6"/>
    </row>
    <row r="50346" spans="55:55" hidden="1" x14ac:dyDescent="0.2">
      <c r="BC50346" s="6"/>
    </row>
    <row r="50347" spans="55:55" hidden="1" x14ac:dyDescent="0.2">
      <c r="BC50347" s="6"/>
    </row>
    <row r="50348" spans="55:55" hidden="1" x14ac:dyDescent="0.2">
      <c r="BC50348" s="6"/>
    </row>
    <row r="50349" spans="55:55" hidden="1" x14ac:dyDescent="0.2">
      <c r="BC50349" s="6"/>
    </row>
    <row r="50350" spans="55:55" hidden="1" x14ac:dyDescent="0.2">
      <c r="BC50350" s="6"/>
    </row>
    <row r="50351" spans="55:55" hidden="1" x14ac:dyDescent="0.2">
      <c r="BC50351" s="6"/>
    </row>
    <row r="50352" spans="55:55" hidden="1" x14ac:dyDescent="0.2">
      <c r="BC50352" s="6"/>
    </row>
    <row r="50353" spans="55:55" hidden="1" x14ac:dyDescent="0.2">
      <c r="BC50353" s="6"/>
    </row>
    <row r="50354" spans="55:55" hidden="1" x14ac:dyDescent="0.2">
      <c r="BC50354" s="6"/>
    </row>
    <row r="50355" spans="55:55" hidden="1" x14ac:dyDescent="0.2">
      <c r="BC50355" s="6"/>
    </row>
    <row r="50356" spans="55:55" hidden="1" x14ac:dyDescent="0.2">
      <c r="BC50356" s="6"/>
    </row>
    <row r="50357" spans="55:55" hidden="1" x14ac:dyDescent="0.2">
      <c r="BC50357" s="6"/>
    </row>
    <row r="50358" spans="55:55" hidden="1" x14ac:dyDescent="0.2">
      <c r="BC50358" s="6"/>
    </row>
    <row r="50359" spans="55:55" hidden="1" x14ac:dyDescent="0.2">
      <c r="BC50359" s="6"/>
    </row>
    <row r="50360" spans="55:55" hidden="1" x14ac:dyDescent="0.2">
      <c r="BC50360" s="6"/>
    </row>
    <row r="50361" spans="55:55" hidden="1" x14ac:dyDescent="0.2">
      <c r="BC50361" s="6"/>
    </row>
    <row r="50362" spans="55:55" hidden="1" x14ac:dyDescent="0.2">
      <c r="BC50362" s="6"/>
    </row>
    <row r="50363" spans="55:55" hidden="1" x14ac:dyDescent="0.2">
      <c r="BC50363" s="6"/>
    </row>
    <row r="50364" spans="55:55" hidden="1" x14ac:dyDescent="0.2">
      <c r="BC50364" s="6"/>
    </row>
    <row r="50365" spans="55:55" hidden="1" x14ac:dyDescent="0.2">
      <c r="BC50365" s="6"/>
    </row>
    <row r="50366" spans="55:55" hidden="1" x14ac:dyDescent="0.2">
      <c r="BC50366" s="6"/>
    </row>
    <row r="50367" spans="55:55" hidden="1" x14ac:dyDescent="0.2">
      <c r="BC50367" s="6"/>
    </row>
    <row r="50368" spans="55:55" hidden="1" x14ac:dyDescent="0.2">
      <c r="BC50368" s="6"/>
    </row>
    <row r="50369" spans="55:55" hidden="1" x14ac:dyDescent="0.2">
      <c r="BC50369" s="6"/>
    </row>
    <row r="50370" spans="55:55" hidden="1" x14ac:dyDescent="0.2">
      <c r="BC50370" s="6"/>
    </row>
    <row r="50371" spans="55:55" hidden="1" x14ac:dyDescent="0.2">
      <c r="BC50371" s="6"/>
    </row>
    <row r="50372" spans="55:55" hidden="1" x14ac:dyDescent="0.2">
      <c r="BC50372" s="6"/>
    </row>
    <row r="50373" spans="55:55" hidden="1" x14ac:dyDescent="0.2">
      <c r="BC50373" s="6"/>
    </row>
    <row r="50374" spans="55:55" hidden="1" x14ac:dyDescent="0.2">
      <c r="BC50374" s="6"/>
    </row>
    <row r="50375" spans="55:55" hidden="1" x14ac:dyDescent="0.2">
      <c r="BC50375" s="6"/>
    </row>
    <row r="50376" spans="55:55" hidden="1" x14ac:dyDescent="0.2">
      <c r="BC50376" s="6"/>
    </row>
    <row r="50377" spans="55:55" hidden="1" x14ac:dyDescent="0.2">
      <c r="BC50377" s="6"/>
    </row>
    <row r="50378" spans="55:55" hidden="1" x14ac:dyDescent="0.2">
      <c r="BC50378" s="6"/>
    </row>
    <row r="50379" spans="55:55" hidden="1" x14ac:dyDescent="0.2">
      <c r="BC50379" s="6"/>
    </row>
    <row r="50380" spans="55:55" hidden="1" x14ac:dyDescent="0.2">
      <c r="BC50380" s="6"/>
    </row>
    <row r="50381" spans="55:55" hidden="1" x14ac:dyDescent="0.2">
      <c r="BC50381" s="6"/>
    </row>
    <row r="50382" spans="55:55" hidden="1" x14ac:dyDescent="0.2">
      <c r="BC50382" s="6"/>
    </row>
    <row r="50383" spans="55:55" hidden="1" x14ac:dyDescent="0.2">
      <c r="BC50383" s="6"/>
    </row>
    <row r="50384" spans="55:55" hidden="1" x14ac:dyDescent="0.2">
      <c r="BC50384" s="6"/>
    </row>
    <row r="50385" spans="55:55" hidden="1" x14ac:dyDescent="0.2">
      <c r="BC50385" s="6"/>
    </row>
    <row r="50386" spans="55:55" hidden="1" x14ac:dyDescent="0.2">
      <c r="BC50386" s="6"/>
    </row>
    <row r="50387" spans="55:55" hidden="1" x14ac:dyDescent="0.2">
      <c r="BC50387" s="6"/>
    </row>
    <row r="50388" spans="55:55" hidden="1" x14ac:dyDescent="0.2">
      <c r="BC50388" s="6"/>
    </row>
    <row r="50389" spans="55:55" hidden="1" x14ac:dyDescent="0.2">
      <c r="BC50389" s="6"/>
    </row>
    <row r="50390" spans="55:55" hidden="1" x14ac:dyDescent="0.2">
      <c r="BC50390" s="6"/>
    </row>
    <row r="50391" spans="55:55" hidden="1" x14ac:dyDescent="0.2">
      <c r="BC50391" s="6"/>
    </row>
    <row r="50392" spans="55:55" hidden="1" x14ac:dyDescent="0.2">
      <c r="BC50392" s="6"/>
    </row>
    <row r="50393" spans="55:55" hidden="1" x14ac:dyDescent="0.2">
      <c r="BC50393" s="6"/>
    </row>
    <row r="50394" spans="55:55" hidden="1" x14ac:dyDescent="0.2">
      <c r="BC50394" s="6"/>
    </row>
    <row r="50395" spans="55:55" hidden="1" x14ac:dyDescent="0.2">
      <c r="BC50395" s="6"/>
    </row>
    <row r="50396" spans="55:55" hidden="1" x14ac:dyDescent="0.2">
      <c r="BC50396" s="6"/>
    </row>
    <row r="50397" spans="55:55" hidden="1" x14ac:dyDescent="0.2">
      <c r="BC50397" s="6"/>
    </row>
    <row r="50398" spans="55:55" hidden="1" x14ac:dyDescent="0.2">
      <c r="BC50398" s="6"/>
    </row>
    <row r="50399" spans="55:55" hidden="1" x14ac:dyDescent="0.2">
      <c r="BC50399" s="6"/>
    </row>
    <row r="50400" spans="55:55" hidden="1" x14ac:dyDescent="0.2">
      <c r="BC50400" s="6"/>
    </row>
    <row r="50401" spans="55:55" hidden="1" x14ac:dyDescent="0.2">
      <c r="BC50401" s="6"/>
    </row>
    <row r="50402" spans="55:55" hidden="1" x14ac:dyDescent="0.2">
      <c r="BC50402" s="6"/>
    </row>
    <row r="50403" spans="55:55" hidden="1" x14ac:dyDescent="0.2">
      <c r="BC50403" s="6"/>
    </row>
    <row r="50404" spans="55:55" hidden="1" x14ac:dyDescent="0.2">
      <c r="BC50404" s="6"/>
    </row>
    <row r="50405" spans="55:55" hidden="1" x14ac:dyDescent="0.2">
      <c r="BC50405" s="6"/>
    </row>
    <row r="50406" spans="55:55" hidden="1" x14ac:dyDescent="0.2">
      <c r="BC50406" s="6"/>
    </row>
    <row r="50407" spans="55:55" hidden="1" x14ac:dyDescent="0.2">
      <c r="BC50407" s="6"/>
    </row>
    <row r="50408" spans="55:55" hidden="1" x14ac:dyDescent="0.2">
      <c r="BC50408" s="6"/>
    </row>
    <row r="50409" spans="55:55" hidden="1" x14ac:dyDescent="0.2">
      <c r="BC50409" s="6"/>
    </row>
    <row r="50410" spans="55:55" hidden="1" x14ac:dyDescent="0.2">
      <c r="BC50410" s="6"/>
    </row>
    <row r="50411" spans="55:55" hidden="1" x14ac:dyDescent="0.2">
      <c r="BC50411" s="6"/>
    </row>
    <row r="50412" spans="55:55" hidden="1" x14ac:dyDescent="0.2">
      <c r="BC50412" s="6"/>
    </row>
    <row r="50413" spans="55:55" hidden="1" x14ac:dyDescent="0.2">
      <c r="BC50413" s="6"/>
    </row>
    <row r="50414" spans="55:55" hidden="1" x14ac:dyDescent="0.2">
      <c r="BC50414" s="6"/>
    </row>
    <row r="50415" spans="55:55" hidden="1" x14ac:dyDescent="0.2">
      <c r="BC50415" s="6"/>
    </row>
    <row r="50416" spans="55:55" hidden="1" x14ac:dyDescent="0.2">
      <c r="BC50416" s="6"/>
    </row>
    <row r="50417" spans="55:55" hidden="1" x14ac:dyDescent="0.2">
      <c r="BC50417" s="6"/>
    </row>
    <row r="50418" spans="55:55" hidden="1" x14ac:dyDescent="0.2">
      <c r="BC50418" s="6"/>
    </row>
    <row r="50419" spans="55:55" hidden="1" x14ac:dyDescent="0.2">
      <c r="BC50419" s="6"/>
    </row>
    <row r="50420" spans="55:55" hidden="1" x14ac:dyDescent="0.2">
      <c r="BC50420" s="6"/>
    </row>
    <row r="50421" spans="55:55" hidden="1" x14ac:dyDescent="0.2">
      <c r="BC50421" s="6"/>
    </row>
    <row r="50422" spans="55:55" hidden="1" x14ac:dyDescent="0.2">
      <c r="BC50422" s="6"/>
    </row>
    <row r="50423" spans="55:55" hidden="1" x14ac:dyDescent="0.2">
      <c r="BC50423" s="6"/>
    </row>
    <row r="50424" spans="55:55" hidden="1" x14ac:dyDescent="0.2">
      <c r="BC50424" s="6"/>
    </row>
    <row r="50425" spans="55:55" hidden="1" x14ac:dyDescent="0.2">
      <c r="BC50425" s="6"/>
    </row>
    <row r="50426" spans="55:55" hidden="1" x14ac:dyDescent="0.2">
      <c r="BC50426" s="6"/>
    </row>
    <row r="50427" spans="55:55" hidden="1" x14ac:dyDescent="0.2">
      <c r="BC50427" s="6"/>
    </row>
    <row r="50428" spans="55:55" hidden="1" x14ac:dyDescent="0.2">
      <c r="BC50428" s="6"/>
    </row>
    <row r="50429" spans="55:55" hidden="1" x14ac:dyDescent="0.2">
      <c r="BC50429" s="6"/>
    </row>
    <row r="50430" spans="55:55" hidden="1" x14ac:dyDescent="0.2">
      <c r="BC50430" s="6"/>
    </row>
    <row r="50431" spans="55:55" hidden="1" x14ac:dyDescent="0.2">
      <c r="BC50431" s="6"/>
    </row>
    <row r="50432" spans="55:55" hidden="1" x14ac:dyDescent="0.2">
      <c r="BC50432" s="6"/>
    </row>
    <row r="50433" spans="55:55" hidden="1" x14ac:dyDescent="0.2">
      <c r="BC50433" s="6"/>
    </row>
    <row r="50434" spans="55:55" hidden="1" x14ac:dyDescent="0.2">
      <c r="BC50434" s="6"/>
    </row>
    <row r="50435" spans="55:55" hidden="1" x14ac:dyDescent="0.2">
      <c r="BC50435" s="6"/>
    </row>
    <row r="50436" spans="55:55" hidden="1" x14ac:dyDescent="0.2">
      <c r="BC50436" s="6"/>
    </row>
    <row r="50437" spans="55:55" hidden="1" x14ac:dyDescent="0.2">
      <c r="BC50437" s="6"/>
    </row>
    <row r="50438" spans="55:55" hidden="1" x14ac:dyDescent="0.2">
      <c r="BC50438" s="6"/>
    </row>
    <row r="50439" spans="55:55" hidden="1" x14ac:dyDescent="0.2">
      <c r="BC50439" s="6"/>
    </row>
    <row r="50440" spans="55:55" hidden="1" x14ac:dyDescent="0.2">
      <c r="BC50440" s="6"/>
    </row>
    <row r="50441" spans="55:55" hidden="1" x14ac:dyDescent="0.2">
      <c r="BC50441" s="6"/>
    </row>
    <row r="50442" spans="55:55" hidden="1" x14ac:dyDescent="0.2">
      <c r="BC50442" s="6"/>
    </row>
    <row r="50443" spans="55:55" hidden="1" x14ac:dyDescent="0.2">
      <c r="BC50443" s="6"/>
    </row>
    <row r="50444" spans="55:55" hidden="1" x14ac:dyDescent="0.2">
      <c r="BC50444" s="6"/>
    </row>
    <row r="50445" spans="55:55" hidden="1" x14ac:dyDescent="0.2">
      <c r="BC50445" s="6"/>
    </row>
    <row r="50446" spans="55:55" hidden="1" x14ac:dyDescent="0.2">
      <c r="BC50446" s="6"/>
    </row>
    <row r="50447" spans="55:55" hidden="1" x14ac:dyDescent="0.2">
      <c r="BC50447" s="6"/>
    </row>
    <row r="50448" spans="55:55" hidden="1" x14ac:dyDescent="0.2">
      <c r="BC50448" s="6"/>
    </row>
    <row r="50449" spans="55:55" hidden="1" x14ac:dyDescent="0.2">
      <c r="BC50449" s="6"/>
    </row>
    <row r="50450" spans="55:55" hidden="1" x14ac:dyDescent="0.2">
      <c r="BC50450" s="6"/>
    </row>
    <row r="50451" spans="55:55" hidden="1" x14ac:dyDescent="0.2">
      <c r="BC50451" s="6"/>
    </row>
    <row r="50452" spans="55:55" hidden="1" x14ac:dyDescent="0.2">
      <c r="BC50452" s="6"/>
    </row>
    <row r="50453" spans="55:55" hidden="1" x14ac:dyDescent="0.2">
      <c r="BC50453" s="6"/>
    </row>
    <row r="50454" spans="55:55" hidden="1" x14ac:dyDescent="0.2">
      <c r="BC50454" s="6"/>
    </row>
    <row r="50455" spans="55:55" hidden="1" x14ac:dyDescent="0.2">
      <c r="BC50455" s="6"/>
    </row>
    <row r="50456" spans="55:55" hidden="1" x14ac:dyDescent="0.2">
      <c r="BC50456" s="6"/>
    </row>
    <row r="50457" spans="55:55" hidden="1" x14ac:dyDescent="0.2">
      <c r="BC50457" s="6"/>
    </row>
    <row r="50458" spans="55:55" hidden="1" x14ac:dyDescent="0.2">
      <c r="BC50458" s="6"/>
    </row>
    <row r="50459" spans="55:55" hidden="1" x14ac:dyDescent="0.2">
      <c r="BC50459" s="6"/>
    </row>
    <row r="50460" spans="55:55" hidden="1" x14ac:dyDescent="0.2">
      <c r="BC50460" s="6"/>
    </row>
    <row r="50461" spans="55:55" hidden="1" x14ac:dyDescent="0.2">
      <c r="BC50461" s="6"/>
    </row>
    <row r="50462" spans="55:55" hidden="1" x14ac:dyDescent="0.2">
      <c r="BC50462" s="6"/>
    </row>
    <row r="50463" spans="55:55" hidden="1" x14ac:dyDescent="0.2">
      <c r="BC50463" s="6"/>
    </row>
    <row r="50464" spans="55:55" hidden="1" x14ac:dyDescent="0.2">
      <c r="BC50464" s="6"/>
    </row>
    <row r="50465" spans="55:55" hidden="1" x14ac:dyDescent="0.2">
      <c r="BC50465" s="6"/>
    </row>
    <row r="50466" spans="55:55" hidden="1" x14ac:dyDescent="0.2">
      <c r="BC50466" s="6"/>
    </row>
    <row r="50467" spans="55:55" hidden="1" x14ac:dyDescent="0.2">
      <c r="BC50467" s="6"/>
    </row>
    <row r="50468" spans="55:55" hidden="1" x14ac:dyDescent="0.2">
      <c r="BC50468" s="6"/>
    </row>
    <row r="50469" spans="55:55" hidden="1" x14ac:dyDescent="0.2">
      <c r="BC50469" s="6"/>
    </row>
    <row r="50470" spans="55:55" hidden="1" x14ac:dyDescent="0.2">
      <c r="BC50470" s="6"/>
    </row>
    <row r="50471" spans="55:55" hidden="1" x14ac:dyDescent="0.2">
      <c r="BC50471" s="6"/>
    </row>
    <row r="50472" spans="55:55" hidden="1" x14ac:dyDescent="0.2">
      <c r="BC50472" s="6"/>
    </row>
    <row r="50473" spans="55:55" hidden="1" x14ac:dyDescent="0.2">
      <c r="BC50473" s="6"/>
    </row>
    <row r="50474" spans="55:55" hidden="1" x14ac:dyDescent="0.2">
      <c r="BC50474" s="6"/>
    </row>
    <row r="50475" spans="55:55" hidden="1" x14ac:dyDescent="0.2">
      <c r="BC50475" s="6"/>
    </row>
    <row r="50476" spans="55:55" hidden="1" x14ac:dyDescent="0.2">
      <c r="BC50476" s="6"/>
    </row>
    <row r="50477" spans="55:55" hidden="1" x14ac:dyDescent="0.2">
      <c r="BC50477" s="6"/>
    </row>
    <row r="50478" spans="55:55" hidden="1" x14ac:dyDescent="0.2">
      <c r="BC50478" s="6"/>
    </row>
    <row r="50479" spans="55:55" hidden="1" x14ac:dyDescent="0.2">
      <c r="BC50479" s="6"/>
    </row>
    <row r="50480" spans="55:55" hidden="1" x14ac:dyDescent="0.2">
      <c r="BC50480" s="6"/>
    </row>
    <row r="50481" spans="55:55" hidden="1" x14ac:dyDescent="0.2">
      <c r="BC50481" s="6"/>
    </row>
    <row r="50482" spans="55:55" hidden="1" x14ac:dyDescent="0.2">
      <c r="BC50482" s="6"/>
    </row>
    <row r="50483" spans="55:55" hidden="1" x14ac:dyDescent="0.2">
      <c r="BC50483" s="6"/>
    </row>
    <row r="50484" spans="55:55" hidden="1" x14ac:dyDescent="0.2">
      <c r="BC50484" s="6"/>
    </row>
    <row r="50485" spans="55:55" hidden="1" x14ac:dyDescent="0.2">
      <c r="BC50485" s="6"/>
    </row>
    <row r="50486" spans="55:55" hidden="1" x14ac:dyDescent="0.2">
      <c r="BC50486" s="6"/>
    </row>
    <row r="50487" spans="55:55" hidden="1" x14ac:dyDescent="0.2">
      <c r="BC50487" s="6"/>
    </row>
    <row r="50488" spans="55:55" hidden="1" x14ac:dyDescent="0.2">
      <c r="BC50488" s="6"/>
    </row>
    <row r="50489" spans="55:55" hidden="1" x14ac:dyDescent="0.2">
      <c r="BC50489" s="6"/>
    </row>
    <row r="50490" spans="55:55" hidden="1" x14ac:dyDescent="0.2">
      <c r="BC50490" s="6"/>
    </row>
    <row r="50491" spans="55:55" hidden="1" x14ac:dyDescent="0.2">
      <c r="BC50491" s="6"/>
    </row>
    <row r="50492" spans="55:55" hidden="1" x14ac:dyDescent="0.2">
      <c r="BC50492" s="6"/>
    </row>
    <row r="50493" spans="55:55" hidden="1" x14ac:dyDescent="0.2">
      <c r="BC50493" s="6"/>
    </row>
    <row r="50494" spans="55:55" hidden="1" x14ac:dyDescent="0.2">
      <c r="BC50494" s="6"/>
    </row>
    <row r="50495" spans="55:55" hidden="1" x14ac:dyDescent="0.2">
      <c r="BC50495" s="6"/>
    </row>
    <row r="50496" spans="55:55" hidden="1" x14ac:dyDescent="0.2">
      <c r="BC50496" s="6"/>
    </row>
    <row r="50497" spans="55:55" hidden="1" x14ac:dyDescent="0.2">
      <c r="BC50497" s="6"/>
    </row>
    <row r="50498" spans="55:55" hidden="1" x14ac:dyDescent="0.2">
      <c r="BC50498" s="6"/>
    </row>
    <row r="50499" spans="55:55" hidden="1" x14ac:dyDescent="0.2">
      <c r="BC50499" s="6"/>
    </row>
    <row r="50500" spans="55:55" hidden="1" x14ac:dyDescent="0.2">
      <c r="BC50500" s="6"/>
    </row>
    <row r="50501" spans="55:55" hidden="1" x14ac:dyDescent="0.2">
      <c r="BC50501" s="6"/>
    </row>
    <row r="50502" spans="55:55" hidden="1" x14ac:dyDescent="0.2">
      <c r="BC50502" s="6"/>
    </row>
    <row r="50503" spans="55:55" hidden="1" x14ac:dyDescent="0.2">
      <c r="BC50503" s="6"/>
    </row>
    <row r="50504" spans="55:55" hidden="1" x14ac:dyDescent="0.2">
      <c r="BC50504" s="6"/>
    </row>
    <row r="50505" spans="55:55" hidden="1" x14ac:dyDescent="0.2">
      <c r="BC50505" s="6"/>
    </row>
    <row r="50506" spans="55:55" hidden="1" x14ac:dyDescent="0.2">
      <c r="BC50506" s="6"/>
    </row>
    <row r="50507" spans="55:55" hidden="1" x14ac:dyDescent="0.2">
      <c r="BC50507" s="6"/>
    </row>
    <row r="50508" spans="55:55" hidden="1" x14ac:dyDescent="0.2">
      <c r="BC50508" s="6"/>
    </row>
    <row r="50509" spans="55:55" hidden="1" x14ac:dyDescent="0.2">
      <c r="BC50509" s="6"/>
    </row>
    <row r="50510" spans="55:55" hidden="1" x14ac:dyDescent="0.2">
      <c r="BC50510" s="6"/>
    </row>
    <row r="50511" spans="55:55" hidden="1" x14ac:dyDescent="0.2">
      <c r="BC50511" s="6"/>
    </row>
    <row r="50512" spans="55:55" hidden="1" x14ac:dyDescent="0.2">
      <c r="BC50512" s="6"/>
    </row>
    <row r="50513" spans="55:55" hidden="1" x14ac:dyDescent="0.2">
      <c r="BC50513" s="6"/>
    </row>
    <row r="50514" spans="55:55" hidden="1" x14ac:dyDescent="0.2">
      <c r="BC50514" s="6"/>
    </row>
    <row r="50515" spans="55:55" hidden="1" x14ac:dyDescent="0.2">
      <c r="BC50515" s="6"/>
    </row>
    <row r="50516" spans="55:55" hidden="1" x14ac:dyDescent="0.2">
      <c r="BC50516" s="6"/>
    </row>
    <row r="50517" spans="55:55" hidden="1" x14ac:dyDescent="0.2">
      <c r="BC50517" s="6"/>
    </row>
    <row r="50518" spans="55:55" hidden="1" x14ac:dyDescent="0.2">
      <c r="BC50518" s="6"/>
    </row>
    <row r="50519" spans="55:55" hidden="1" x14ac:dyDescent="0.2">
      <c r="BC50519" s="6"/>
    </row>
    <row r="50520" spans="55:55" hidden="1" x14ac:dyDescent="0.2">
      <c r="BC50520" s="6"/>
    </row>
    <row r="50521" spans="55:55" hidden="1" x14ac:dyDescent="0.2">
      <c r="BC50521" s="6"/>
    </row>
    <row r="50522" spans="55:55" hidden="1" x14ac:dyDescent="0.2">
      <c r="BC50522" s="6"/>
    </row>
    <row r="50523" spans="55:55" hidden="1" x14ac:dyDescent="0.2">
      <c r="BC50523" s="6"/>
    </row>
    <row r="50524" spans="55:55" hidden="1" x14ac:dyDescent="0.2">
      <c r="BC50524" s="6"/>
    </row>
    <row r="50525" spans="55:55" hidden="1" x14ac:dyDescent="0.2">
      <c r="BC50525" s="6"/>
    </row>
    <row r="50526" spans="55:55" hidden="1" x14ac:dyDescent="0.2">
      <c r="BC50526" s="6"/>
    </row>
    <row r="50527" spans="55:55" hidden="1" x14ac:dyDescent="0.2">
      <c r="BC50527" s="6"/>
    </row>
    <row r="50528" spans="55:55" hidden="1" x14ac:dyDescent="0.2">
      <c r="BC50528" s="6"/>
    </row>
    <row r="50529" spans="55:55" hidden="1" x14ac:dyDescent="0.2">
      <c r="BC50529" s="6"/>
    </row>
    <row r="50530" spans="55:55" hidden="1" x14ac:dyDescent="0.2">
      <c r="BC50530" s="6"/>
    </row>
    <row r="50531" spans="55:55" hidden="1" x14ac:dyDescent="0.2">
      <c r="BC50531" s="6"/>
    </row>
    <row r="50532" spans="55:55" hidden="1" x14ac:dyDescent="0.2">
      <c r="BC50532" s="6"/>
    </row>
    <row r="50533" spans="55:55" hidden="1" x14ac:dyDescent="0.2">
      <c r="BC50533" s="6"/>
    </row>
    <row r="50534" spans="55:55" hidden="1" x14ac:dyDescent="0.2">
      <c r="BC50534" s="6"/>
    </row>
    <row r="50535" spans="55:55" hidden="1" x14ac:dyDescent="0.2">
      <c r="BC50535" s="6"/>
    </row>
    <row r="50536" spans="55:55" hidden="1" x14ac:dyDescent="0.2">
      <c r="BC50536" s="6"/>
    </row>
    <row r="50537" spans="55:55" hidden="1" x14ac:dyDescent="0.2">
      <c r="BC50537" s="6"/>
    </row>
    <row r="50538" spans="55:55" hidden="1" x14ac:dyDescent="0.2">
      <c r="BC50538" s="6"/>
    </row>
    <row r="50539" spans="55:55" hidden="1" x14ac:dyDescent="0.2">
      <c r="BC50539" s="6"/>
    </row>
    <row r="50540" spans="55:55" hidden="1" x14ac:dyDescent="0.2">
      <c r="BC50540" s="6"/>
    </row>
    <row r="50541" spans="55:55" hidden="1" x14ac:dyDescent="0.2">
      <c r="BC50541" s="6"/>
    </row>
    <row r="50542" spans="55:55" hidden="1" x14ac:dyDescent="0.2">
      <c r="BC50542" s="6"/>
    </row>
    <row r="50543" spans="55:55" hidden="1" x14ac:dyDescent="0.2">
      <c r="BC50543" s="6"/>
    </row>
    <row r="50544" spans="55:55" hidden="1" x14ac:dyDescent="0.2">
      <c r="BC50544" s="6"/>
    </row>
    <row r="50545" spans="55:55" hidden="1" x14ac:dyDescent="0.2">
      <c r="BC50545" s="6"/>
    </row>
    <row r="50546" spans="55:55" hidden="1" x14ac:dyDescent="0.2">
      <c r="BC50546" s="6"/>
    </row>
    <row r="50547" spans="55:55" hidden="1" x14ac:dyDescent="0.2">
      <c r="BC50547" s="6"/>
    </row>
    <row r="50548" spans="55:55" hidden="1" x14ac:dyDescent="0.2">
      <c r="BC50548" s="6"/>
    </row>
    <row r="50549" spans="55:55" hidden="1" x14ac:dyDescent="0.2">
      <c r="BC50549" s="6"/>
    </row>
    <row r="50550" spans="55:55" hidden="1" x14ac:dyDescent="0.2">
      <c r="BC50550" s="6"/>
    </row>
    <row r="50551" spans="55:55" hidden="1" x14ac:dyDescent="0.2">
      <c r="BC50551" s="6"/>
    </row>
    <row r="50552" spans="55:55" hidden="1" x14ac:dyDescent="0.2">
      <c r="BC50552" s="6"/>
    </row>
    <row r="50553" spans="55:55" hidden="1" x14ac:dyDescent="0.2">
      <c r="BC50553" s="6"/>
    </row>
    <row r="50554" spans="55:55" hidden="1" x14ac:dyDescent="0.2">
      <c r="BC50554" s="6"/>
    </row>
    <row r="50555" spans="55:55" hidden="1" x14ac:dyDescent="0.2">
      <c r="BC50555" s="6"/>
    </row>
    <row r="50556" spans="55:55" hidden="1" x14ac:dyDescent="0.2">
      <c r="BC50556" s="6"/>
    </row>
    <row r="50557" spans="55:55" hidden="1" x14ac:dyDescent="0.2">
      <c r="BC50557" s="6"/>
    </row>
    <row r="50558" spans="55:55" hidden="1" x14ac:dyDescent="0.2">
      <c r="BC50558" s="6"/>
    </row>
    <row r="50559" spans="55:55" hidden="1" x14ac:dyDescent="0.2">
      <c r="BC50559" s="6"/>
    </row>
    <row r="50560" spans="55:55" hidden="1" x14ac:dyDescent="0.2">
      <c r="BC50560" s="6"/>
    </row>
    <row r="50561" spans="55:55" hidden="1" x14ac:dyDescent="0.2">
      <c r="BC50561" s="6"/>
    </row>
    <row r="50562" spans="55:55" hidden="1" x14ac:dyDescent="0.2">
      <c r="BC50562" s="6"/>
    </row>
    <row r="50563" spans="55:55" hidden="1" x14ac:dyDescent="0.2">
      <c r="BC50563" s="6"/>
    </row>
    <row r="50564" spans="55:55" hidden="1" x14ac:dyDescent="0.2">
      <c r="BC50564" s="6"/>
    </row>
    <row r="50565" spans="55:55" hidden="1" x14ac:dyDescent="0.2">
      <c r="BC50565" s="6"/>
    </row>
    <row r="50566" spans="55:55" hidden="1" x14ac:dyDescent="0.2">
      <c r="BC50566" s="6"/>
    </row>
    <row r="50567" spans="55:55" hidden="1" x14ac:dyDescent="0.2">
      <c r="BC50567" s="6"/>
    </row>
    <row r="50568" spans="55:55" hidden="1" x14ac:dyDescent="0.2">
      <c r="BC50568" s="6"/>
    </row>
    <row r="50569" spans="55:55" hidden="1" x14ac:dyDescent="0.2">
      <c r="BC50569" s="6"/>
    </row>
    <row r="50570" spans="55:55" hidden="1" x14ac:dyDescent="0.2">
      <c r="BC50570" s="6"/>
    </row>
    <row r="50571" spans="55:55" hidden="1" x14ac:dyDescent="0.2">
      <c r="BC50571" s="6"/>
    </row>
    <row r="50572" spans="55:55" hidden="1" x14ac:dyDescent="0.2">
      <c r="BC50572" s="6"/>
    </row>
    <row r="50573" spans="55:55" hidden="1" x14ac:dyDescent="0.2">
      <c r="BC50573" s="6"/>
    </row>
    <row r="50574" spans="55:55" hidden="1" x14ac:dyDescent="0.2">
      <c r="BC50574" s="6"/>
    </row>
    <row r="50575" spans="55:55" hidden="1" x14ac:dyDescent="0.2">
      <c r="BC50575" s="6"/>
    </row>
    <row r="50576" spans="55:55" hidden="1" x14ac:dyDescent="0.2">
      <c r="BC50576" s="6"/>
    </row>
    <row r="50577" spans="55:55" hidden="1" x14ac:dyDescent="0.2">
      <c r="BC50577" s="6"/>
    </row>
    <row r="50578" spans="55:55" hidden="1" x14ac:dyDescent="0.2">
      <c r="BC50578" s="6"/>
    </row>
    <row r="50579" spans="55:55" hidden="1" x14ac:dyDescent="0.2">
      <c r="BC50579" s="6"/>
    </row>
    <row r="50580" spans="55:55" hidden="1" x14ac:dyDescent="0.2">
      <c r="BC50580" s="6"/>
    </row>
    <row r="50581" spans="55:55" hidden="1" x14ac:dyDescent="0.2">
      <c r="BC50581" s="6"/>
    </row>
    <row r="50582" spans="55:55" hidden="1" x14ac:dyDescent="0.2">
      <c r="BC50582" s="6"/>
    </row>
    <row r="50583" spans="55:55" hidden="1" x14ac:dyDescent="0.2">
      <c r="BC50583" s="6"/>
    </row>
    <row r="50584" spans="55:55" hidden="1" x14ac:dyDescent="0.2">
      <c r="BC50584" s="6"/>
    </row>
    <row r="50585" spans="55:55" hidden="1" x14ac:dyDescent="0.2">
      <c r="BC50585" s="6"/>
    </row>
    <row r="50586" spans="55:55" hidden="1" x14ac:dyDescent="0.2">
      <c r="BC50586" s="6"/>
    </row>
    <row r="50587" spans="55:55" hidden="1" x14ac:dyDescent="0.2">
      <c r="BC50587" s="6"/>
    </row>
    <row r="50588" spans="55:55" hidden="1" x14ac:dyDescent="0.2">
      <c r="BC50588" s="6"/>
    </row>
    <row r="50589" spans="55:55" hidden="1" x14ac:dyDescent="0.2">
      <c r="BC50589" s="6"/>
    </row>
    <row r="50590" spans="55:55" hidden="1" x14ac:dyDescent="0.2">
      <c r="BC50590" s="6"/>
    </row>
    <row r="50591" spans="55:55" hidden="1" x14ac:dyDescent="0.2">
      <c r="BC50591" s="6"/>
    </row>
    <row r="50592" spans="55:55" hidden="1" x14ac:dyDescent="0.2">
      <c r="BC50592" s="6"/>
    </row>
    <row r="50593" spans="55:55" hidden="1" x14ac:dyDescent="0.2">
      <c r="BC50593" s="6"/>
    </row>
    <row r="50594" spans="55:55" hidden="1" x14ac:dyDescent="0.2">
      <c r="BC50594" s="6"/>
    </row>
    <row r="50595" spans="55:55" hidden="1" x14ac:dyDescent="0.2">
      <c r="BC50595" s="6"/>
    </row>
    <row r="50596" spans="55:55" hidden="1" x14ac:dyDescent="0.2">
      <c r="BC50596" s="6"/>
    </row>
    <row r="50597" spans="55:55" hidden="1" x14ac:dyDescent="0.2">
      <c r="BC50597" s="6"/>
    </row>
    <row r="50598" spans="55:55" hidden="1" x14ac:dyDescent="0.2">
      <c r="BC50598" s="6"/>
    </row>
    <row r="50599" spans="55:55" hidden="1" x14ac:dyDescent="0.2">
      <c r="BC50599" s="6"/>
    </row>
    <row r="50600" spans="55:55" hidden="1" x14ac:dyDescent="0.2">
      <c r="BC50600" s="6"/>
    </row>
    <row r="50601" spans="55:55" hidden="1" x14ac:dyDescent="0.2">
      <c r="BC50601" s="6"/>
    </row>
    <row r="50602" spans="55:55" hidden="1" x14ac:dyDescent="0.2">
      <c r="BC50602" s="6"/>
    </row>
    <row r="50603" spans="55:55" hidden="1" x14ac:dyDescent="0.2">
      <c r="BC50603" s="6"/>
    </row>
    <row r="50604" spans="55:55" hidden="1" x14ac:dyDescent="0.2">
      <c r="BC50604" s="6"/>
    </row>
    <row r="50605" spans="55:55" hidden="1" x14ac:dyDescent="0.2">
      <c r="BC50605" s="6"/>
    </row>
    <row r="50606" spans="55:55" hidden="1" x14ac:dyDescent="0.2">
      <c r="BC50606" s="6"/>
    </row>
    <row r="50607" spans="55:55" hidden="1" x14ac:dyDescent="0.2">
      <c r="BC50607" s="6"/>
    </row>
    <row r="50608" spans="55:55" hidden="1" x14ac:dyDescent="0.2">
      <c r="BC50608" s="6"/>
    </row>
    <row r="50609" spans="55:55" hidden="1" x14ac:dyDescent="0.2">
      <c r="BC50609" s="6"/>
    </row>
    <row r="50610" spans="55:55" hidden="1" x14ac:dyDescent="0.2">
      <c r="BC50610" s="6"/>
    </row>
    <row r="50611" spans="55:55" hidden="1" x14ac:dyDescent="0.2">
      <c r="BC50611" s="6"/>
    </row>
    <row r="50612" spans="55:55" hidden="1" x14ac:dyDescent="0.2">
      <c r="BC50612" s="6"/>
    </row>
    <row r="50613" spans="55:55" hidden="1" x14ac:dyDescent="0.2">
      <c r="BC50613" s="6"/>
    </row>
    <row r="50614" spans="55:55" hidden="1" x14ac:dyDescent="0.2">
      <c r="BC50614" s="6"/>
    </row>
    <row r="50615" spans="55:55" hidden="1" x14ac:dyDescent="0.2">
      <c r="BC50615" s="6"/>
    </row>
    <row r="50616" spans="55:55" hidden="1" x14ac:dyDescent="0.2">
      <c r="BC50616" s="6"/>
    </row>
    <row r="50617" spans="55:55" hidden="1" x14ac:dyDescent="0.2">
      <c r="BC50617" s="6"/>
    </row>
    <row r="50618" spans="55:55" hidden="1" x14ac:dyDescent="0.2">
      <c r="BC50618" s="6"/>
    </row>
    <row r="50619" spans="55:55" hidden="1" x14ac:dyDescent="0.2">
      <c r="BC50619" s="6"/>
    </row>
    <row r="50620" spans="55:55" hidden="1" x14ac:dyDescent="0.2">
      <c r="BC50620" s="6"/>
    </row>
    <row r="50621" spans="55:55" hidden="1" x14ac:dyDescent="0.2">
      <c r="BC50621" s="6"/>
    </row>
    <row r="50622" spans="55:55" hidden="1" x14ac:dyDescent="0.2">
      <c r="BC50622" s="6"/>
    </row>
    <row r="50623" spans="55:55" hidden="1" x14ac:dyDescent="0.2">
      <c r="BC50623" s="6"/>
    </row>
    <row r="50624" spans="55:55" hidden="1" x14ac:dyDescent="0.2">
      <c r="BC50624" s="6"/>
    </row>
    <row r="50625" spans="55:55" hidden="1" x14ac:dyDescent="0.2">
      <c r="BC50625" s="6"/>
    </row>
    <row r="50626" spans="55:55" hidden="1" x14ac:dyDescent="0.2">
      <c r="BC50626" s="6"/>
    </row>
    <row r="50627" spans="55:55" hidden="1" x14ac:dyDescent="0.2">
      <c r="BC50627" s="6"/>
    </row>
    <row r="50628" spans="55:55" hidden="1" x14ac:dyDescent="0.2">
      <c r="BC50628" s="6"/>
    </row>
    <row r="50629" spans="55:55" hidden="1" x14ac:dyDescent="0.2">
      <c r="BC50629" s="6"/>
    </row>
    <row r="50630" spans="55:55" hidden="1" x14ac:dyDescent="0.2">
      <c r="BC50630" s="6"/>
    </row>
    <row r="50631" spans="55:55" hidden="1" x14ac:dyDescent="0.2">
      <c r="BC50631" s="6"/>
    </row>
    <row r="50632" spans="55:55" hidden="1" x14ac:dyDescent="0.2">
      <c r="BC50632" s="6"/>
    </row>
    <row r="50633" spans="55:55" hidden="1" x14ac:dyDescent="0.2">
      <c r="BC50633" s="6"/>
    </row>
    <row r="50634" spans="55:55" hidden="1" x14ac:dyDescent="0.2">
      <c r="BC50634" s="6"/>
    </row>
    <row r="50635" spans="55:55" hidden="1" x14ac:dyDescent="0.2">
      <c r="BC50635" s="6"/>
    </row>
    <row r="50636" spans="55:55" hidden="1" x14ac:dyDescent="0.2">
      <c r="BC50636" s="6"/>
    </row>
    <row r="50637" spans="55:55" hidden="1" x14ac:dyDescent="0.2">
      <c r="BC50637" s="6"/>
    </row>
    <row r="50638" spans="55:55" hidden="1" x14ac:dyDescent="0.2">
      <c r="BC50638" s="6"/>
    </row>
    <row r="50639" spans="55:55" hidden="1" x14ac:dyDescent="0.2">
      <c r="BC50639" s="6"/>
    </row>
    <row r="50640" spans="55:55" hidden="1" x14ac:dyDescent="0.2">
      <c r="BC50640" s="6"/>
    </row>
    <row r="50641" spans="55:55" hidden="1" x14ac:dyDescent="0.2">
      <c r="BC50641" s="6"/>
    </row>
    <row r="50642" spans="55:55" hidden="1" x14ac:dyDescent="0.2">
      <c r="BC50642" s="6"/>
    </row>
    <row r="50643" spans="55:55" hidden="1" x14ac:dyDescent="0.2">
      <c r="BC50643" s="6"/>
    </row>
    <row r="50644" spans="55:55" hidden="1" x14ac:dyDescent="0.2">
      <c r="BC50644" s="6"/>
    </row>
    <row r="50645" spans="55:55" hidden="1" x14ac:dyDescent="0.2">
      <c r="BC50645" s="6"/>
    </row>
    <row r="50646" spans="55:55" hidden="1" x14ac:dyDescent="0.2">
      <c r="BC50646" s="6"/>
    </row>
    <row r="50647" spans="55:55" hidden="1" x14ac:dyDescent="0.2">
      <c r="BC50647" s="6"/>
    </row>
    <row r="50648" spans="55:55" hidden="1" x14ac:dyDescent="0.2">
      <c r="BC50648" s="6"/>
    </row>
    <row r="50649" spans="55:55" hidden="1" x14ac:dyDescent="0.2">
      <c r="BC50649" s="6"/>
    </row>
    <row r="50650" spans="55:55" hidden="1" x14ac:dyDescent="0.2">
      <c r="BC50650" s="6"/>
    </row>
    <row r="50651" spans="55:55" hidden="1" x14ac:dyDescent="0.2">
      <c r="BC50651" s="6"/>
    </row>
    <row r="50652" spans="55:55" hidden="1" x14ac:dyDescent="0.2">
      <c r="BC50652" s="6"/>
    </row>
    <row r="50653" spans="55:55" hidden="1" x14ac:dyDescent="0.2">
      <c r="BC50653" s="6"/>
    </row>
    <row r="50654" spans="55:55" hidden="1" x14ac:dyDescent="0.2">
      <c r="BC50654" s="6"/>
    </row>
    <row r="50655" spans="55:55" hidden="1" x14ac:dyDescent="0.2">
      <c r="BC50655" s="6"/>
    </row>
    <row r="50656" spans="55:55" hidden="1" x14ac:dyDescent="0.2">
      <c r="BC50656" s="6"/>
    </row>
    <row r="50657" spans="55:55" hidden="1" x14ac:dyDescent="0.2">
      <c r="BC50657" s="6"/>
    </row>
    <row r="50658" spans="55:55" hidden="1" x14ac:dyDescent="0.2">
      <c r="BC50658" s="6"/>
    </row>
    <row r="50659" spans="55:55" hidden="1" x14ac:dyDescent="0.2">
      <c r="BC50659" s="6"/>
    </row>
    <row r="50660" spans="55:55" hidden="1" x14ac:dyDescent="0.2">
      <c r="BC50660" s="6"/>
    </row>
    <row r="50661" spans="55:55" hidden="1" x14ac:dyDescent="0.2">
      <c r="BC50661" s="6"/>
    </row>
    <row r="50662" spans="55:55" hidden="1" x14ac:dyDescent="0.2">
      <c r="BC50662" s="6"/>
    </row>
    <row r="50663" spans="55:55" hidden="1" x14ac:dyDescent="0.2">
      <c r="BC50663" s="6"/>
    </row>
    <row r="50664" spans="55:55" hidden="1" x14ac:dyDescent="0.2">
      <c r="BC50664" s="6"/>
    </row>
    <row r="50665" spans="55:55" hidden="1" x14ac:dyDescent="0.2">
      <c r="BC50665" s="6"/>
    </row>
    <row r="50666" spans="55:55" hidden="1" x14ac:dyDescent="0.2">
      <c r="BC50666" s="6"/>
    </row>
    <row r="50667" spans="55:55" hidden="1" x14ac:dyDescent="0.2">
      <c r="BC50667" s="6"/>
    </row>
    <row r="50668" spans="55:55" hidden="1" x14ac:dyDescent="0.2">
      <c r="BC50668" s="6"/>
    </row>
    <row r="50669" spans="55:55" hidden="1" x14ac:dyDescent="0.2">
      <c r="BC50669" s="6"/>
    </row>
    <row r="50670" spans="55:55" hidden="1" x14ac:dyDescent="0.2">
      <c r="BC50670" s="6"/>
    </row>
    <row r="50671" spans="55:55" hidden="1" x14ac:dyDescent="0.2">
      <c r="BC50671" s="6"/>
    </row>
    <row r="50672" spans="55:55" hidden="1" x14ac:dyDescent="0.2">
      <c r="BC50672" s="6"/>
    </row>
    <row r="50673" spans="55:55" hidden="1" x14ac:dyDescent="0.2">
      <c r="BC50673" s="6"/>
    </row>
    <row r="50674" spans="55:55" hidden="1" x14ac:dyDescent="0.2">
      <c r="BC50674" s="6"/>
    </row>
    <row r="50675" spans="55:55" hidden="1" x14ac:dyDescent="0.2">
      <c r="BC50675" s="6"/>
    </row>
    <row r="50676" spans="55:55" hidden="1" x14ac:dyDescent="0.2">
      <c r="BC50676" s="6"/>
    </row>
    <row r="50677" spans="55:55" hidden="1" x14ac:dyDescent="0.2">
      <c r="BC50677" s="6"/>
    </row>
    <row r="50678" spans="55:55" hidden="1" x14ac:dyDescent="0.2">
      <c r="BC50678" s="6"/>
    </row>
    <row r="50679" spans="55:55" hidden="1" x14ac:dyDescent="0.2">
      <c r="BC50679" s="6"/>
    </row>
    <row r="50680" spans="55:55" hidden="1" x14ac:dyDescent="0.2">
      <c r="BC50680" s="6"/>
    </row>
    <row r="50681" spans="55:55" hidden="1" x14ac:dyDescent="0.2">
      <c r="BC50681" s="6"/>
    </row>
    <row r="50682" spans="55:55" hidden="1" x14ac:dyDescent="0.2">
      <c r="BC50682" s="6"/>
    </row>
    <row r="50683" spans="55:55" hidden="1" x14ac:dyDescent="0.2">
      <c r="BC50683" s="6"/>
    </row>
    <row r="50684" spans="55:55" hidden="1" x14ac:dyDescent="0.2">
      <c r="BC50684" s="6"/>
    </row>
    <row r="50685" spans="55:55" hidden="1" x14ac:dyDescent="0.2">
      <c r="BC50685" s="6"/>
    </row>
    <row r="50686" spans="55:55" hidden="1" x14ac:dyDescent="0.2">
      <c r="BC50686" s="6"/>
    </row>
    <row r="50687" spans="55:55" hidden="1" x14ac:dyDescent="0.2">
      <c r="BC50687" s="6"/>
    </row>
    <row r="50688" spans="55:55" hidden="1" x14ac:dyDescent="0.2">
      <c r="BC50688" s="6"/>
    </row>
    <row r="50689" spans="55:55" hidden="1" x14ac:dyDescent="0.2">
      <c r="BC50689" s="6"/>
    </row>
    <row r="50690" spans="55:55" hidden="1" x14ac:dyDescent="0.2">
      <c r="BC50690" s="6"/>
    </row>
    <row r="50691" spans="55:55" hidden="1" x14ac:dyDescent="0.2">
      <c r="BC50691" s="6"/>
    </row>
    <row r="50692" spans="55:55" hidden="1" x14ac:dyDescent="0.2">
      <c r="BC50692" s="6"/>
    </row>
    <row r="50693" spans="55:55" hidden="1" x14ac:dyDescent="0.2">
      <c r="BC50693" s="6"/>
    </row>
    <row r="50694" spans="55:55" hidden="1" x14ac:dyDescent="0.2">
      <c r="BC50694" s="6"/>
    </row>
    <row r="50695" spans="55:55" hidden="1" x14ac:dyDescent="0.2">
      <c r="BC50695" s="6"/>
    </row>
    <row r="50696" spans="55:55" hidden="1" x14ac:dyDescent="0.2">
      <c r="BC50696" s="6"/>
    </row>
    <row r="50697" spans="55:55" hidden="1" x14ac:dyDescent="0.2">
      <c r="BC50697" s="6"/>
    </row>
    <row r="50698" spans="55:55" hidden="1" x14ac:dyDescent="0.2">
      <c r="BC50698" s="6"/>
    </row>
    <row r="50699" spans="55:55" hidden="1" x14ac:dyDescent="0.2">
      <c r="BC50699" s="6"/>
    </row>
    <row r="50700" spans="55:55" hidden="1" x14ac:dyDescent="0.2">
      <c r="BC50700" s="6"/>
    </row>
    <row r="50701" spans="55:55" hidden="1" x14ac:dyDescent="0.2">
      <c r="BC50701" s="6"/>
    </row>
    <row r="50702" spans="55:55" hidden="1" x14ac:dyDescent="0.2">
      <c r="BC50702" s="6"/>
    </row>
    <row r="50703" spans="55:55" hidden="1" x14ac:dyDescent="0.2">
      <c r="BC50703" s="6"/>
    </row>
    <row r="50704" spans="55:55" hidden="1" x14ac:dyDescent="0.2">
      <c r="BC50704" s="6"/>
    </row>
    <row r="50705" spans="55:55" hidden="1" x14ac:dyDescent="0.2">
      <c r="BC50705" s="6"/>
    </row>
    <row r="50706" spans="55:55" hidden="1" x14ac:dyDescent="0.2">
      <c r="BC50706" s="6"/>
    </row>
    <row r="50707" spans="55:55" hidden="1" x14ac:dyDescent="0.2">
      <c r="BC50707" s="6"/>
    </row>
    <row r="50708" spans="55:55" hidden="1" x14ac:dyDescent="0.2">
      <c r="BC50708" s="6"/>
    </row>
    <row r="50709" spans="55:55" hidden="1" x14ac:dyDescent="0.2">
      <c r="BC50709" s="6"/>
    </row>
    <row r="50710" spans="55:55" hidden="1" x14ac:dyDescent="0.2">
      <c r="BC50710" s="6"/>
    </row>
    <row r="50711" spans="55:55" hidden="1" x14ac:dyDescent="0.2">
      <c r="BC50711" s="6"/>
    </row>
    <row r="50712" spans="55:55" hidden="1" x14ac:dyDescent="0.2">
      <c r="BC50712" s="6"/>
    </row>
    <row r="50713" spans="55:55" hidden="1" x14ac:dyDescent="0.2">
      <c r="BC50713" s="6"/>
    </row>
    <row r="50714" spans="55:55" hidden="1" x14ac:dyDescent="0.2">
      <c r="BC50714" s="6"/>
    </row>
    <row r="50715" spans="55:55" hidden="1" x14ac:dyDescent="0.2">
      <c r="BC50715" s="6"/>
    </row>
    <row r="50716" spans="55:55" hidden="1" x14ac:dyDescent="0.2">
      <c r="BC50716" s="6"/>
    </row>
    <row r="50717" spans="55:55" hidden="1" x14ac:dyDescent="0.2">
      <c r="BC50717" s="6"/>
    </row>
    <row r="50718" spans="55:55" hidden="1" x14ac:dyDescent="0.2">
      <c r="BC50718" s="6"/>
    </row>
    <row r="50719" spans="55:55" hidden="1" x14ac:dyDescent="0.2">
      <c r="BC50719" s="6"/>
    </row>
    <row r="50720" spans="55:55" hidden="1" x14ac:dyDescent="0.2">
      <c r="BC50720" s="6"/>
    </row>
    <row r="50721" spans="55:55" hidden="1" x14ac:dyDescent="0.2">
      <c r="BC50721" s="6"/>
    </row>
    <row r="50722" spans="55:55" hidden="1" x14ac:dyDescent="0.2">
      <c r="BC50722" s="6"/>
    </row>
    <row r="50723" spans="55:55" hidden="1" x14ac:dyDescent="0.2">
      <c r="BC50723" s="6"/>
    </row>
    <row r="50724" spans="55:55" hidden="1" x14ac:dyDescent="0.2">
      <c r="BC50724" s="6"/>
    </row>
    <row r="50725" spans="55:55" hidden="1" x14ac:dyDescent="0.2">
      <c r="BC50725" s="6"/>
    </row>
    <row r="50726" spans="55:55" hidden="1" x14ac:dyDescent="0.2">
      <c r="BC50726" s="6"/>
    </row>
    <row r="50727" spans="55:55" hidden="1" x14ac:dyDescent="0.2">
      <c r="BC50727" s="6"/>
    </row>
    <row r="50728" spans="55:55" hidden="1" x14ac:dyDescent="0.2">
      <c r="BC50728" s="6"/>
    </row>
    <row r="50729" spans="55:55" hidden="1" x14ac:dyDescent="0.2">
      <c r="BC50729" s="6"/>
    </row>
    <row r="50730" spans="55:55" hidden="1" x14ac:dyDescent="0.2">
      <c r="BC50730" s="6"/>
    </row>
    <row r="50731" spans="55:55" hidden="1" x14ac:dyDescent="0.2">
      <c r="BC50731" s="6"/>
    </row>
    <row r="50732" spans="55:55" hidden="1" x14ac:dyDescent="0.2">
      <c r="BC50732" s="6"/>
    </row>
    <row r="50733" spans="55:55" hidden="1" x14ac:dyDescent="0.2">
      <c r="BC50733" s="6"/>
    </row>
    <row r="50734" spans="55:55" hidden="1" x14ac:dyDescent="0.2">
      <c r="BC50734" s="6"/>
    </row>
    <row r="50735" spans="55:55" hidden="1" x14ac:dyDescent="0.2">
      <c r="BC50735" s="6"/>
    </row>
    <row r="50736" spans="55:55" hidden="1" x14ac:dyDescent="0.2">
      <c r="BC50736" s="6"/>
    </row>
    <row r="50737" spans="55:55" hidden="1" x14ac:dyDescent="0.2">
      <c r="BC50737" s="6"/>
    </row>
    <row r="50738" spans="55:55" hidden="1" x14ac:dyDescent="0.2">
      <c r="BC50738" s="6"/>
    </row>
    <row r="50739" spans="55:55" hidden="1" x14ac:dyDescent="0.2">
      <c r="BC50739" s="6"/>
    </row>
    <row r="50740" spans="55:55" hidden="1" x14ac:dyDescent="0.2">
      <c r="BC50740" s="6"/>
    </row>
    <row r="50741" spans="55:55" hidden="1" x14ac:dyDescent="0.2">
      <c r="BC50741" s="6"/>
    </row>
    <row r="50742" spans="55:55" hidden="1" x14ac:dyDescent="0.2">
      <c r="BC50742" s="6"/>
    </row>
    <row r="50743" spans="55:55" hidden="1" x14ac:dyDescent="0.2">
      <c r="BC50743" s="6"/>
    </row>
    <row r="50744" spans="55:55" hidden="1" x14ac:dyDescent="0.2">
      <c r="BC50744" s="6"/>
    </row>
    <row r="50745" spans="55:55" hidden="1" x14ac:dyDescent="0.2">
      <c r="BC50745" s="6"/>
    </row>
    <row r="50746" spans="55:55" hidden="1" x14ac:dyDescent="0.2">
      <c r="BC50746" s="6"/>
    </row>
    <row r="50747" spans="55:55" hidden="1" x14ac:dyDescent="0.2">
      <c r="BC50747" s="6"/>
    </row>
    <row r="50748" spans="55:55" hidden="1" x14ac:dyDescent="0.2">
      <c r="BC50748" s="6"/>
    </row>
    <row r="50749" spans="55:55" hidden="1" x14ac:dyDescent="0.2">
      <c r="BC50749" s="6"/>
    </row>
    <row r="50750" spans="55:55" hidden="1" x14ac:dyDescent="0.2">
      <c r="BC50750" s="6"/>
    </row>
    <row r="50751" spans="55:55" hidden="1" x14ac:dyDescent="0.2">
      <c r="BC50751" s="6"/>
    </row>
    <row r="50752" spans="55:55" hidden="1" x14ac:dyDescent="0.2">
      <c r="BC50752" s="6"/>
    </row>
    <row r="50753" spans="55:55" hidden="1" x14ac:dyDescent="0.2">
      <c r="BC50753" s="6"/>
    </row>
    <row r="50754" spans="55:55" hidden="1" x14ac:dyDescent="0.2">
      <c r="BC50754" s="6"/>
    </row>
    <row r="50755" spans="55:55" hidden="1" x14ac:dyDescent="0.2">
      <c r="BC50755" s="6"/>
    </row>
    <row r="50756" spans="55:55" hidden="1" x14ac:dyDescent="0.2">
      <c r="BC50756" s="6"/>
    </row>
    <row r="50757" spans="55:55" hidden="1" x14ac:dyDescent="0.2">
      <c r="BC50757" s="6"/>
    </row>
    <row r="50758" spans="55:55" hidden="1" x14ac:dyDescent="0.2">
      <c r="BC50758" s="6"/>
    </row>
    <row r="50759" spans="55:55" hidden="1" x14ac:dyDescent="0.2">
      <c r="BC50759" s="6"/>
    </row>
    <row r="50760" spans="55:55" hidden="1" x14ac:dyDescent="0.2">
      <c r="BC50760" s="6"/>
    </row>
    <row r="50761" spans="55:55" hidden="1" x14ac:dyDescent="0.2">
      <c r="BC50761" s="6"/>
    </row>
    <row r="50762" spans="55:55" hidden="1" x14ac:dyDescent="0.2">
      <c r="BC50762" s="6"/>
    </row>
    <row r="50763" spans="55:55" hidden="1" x14ac:dyDescent="0.2">
      <c r="BC50763" s="6"/>
    </row>
    <row r="50764" spans="55:55" hidden="1" x14ac:dyDescent="0.2">
      <c r="BC50764" s="6"/>
    </row>
    <row r="50765" spans="55:55" hidden="1" x14ac:dyDescent="0.2">
      <c r="BC50765" s="6"/>
    </row>
    <row r="50766" spans="55:55" hidden="1" x14ac:dyDescent="0.2">
      <c r="BC50766" s="6"/>
    </row>
    <row r="50767" spans="55:55" hidden="1" x14ac:dyDescent="0.2">
      <c r="BC50767" s="6"/>
    </row>
    <row r="50768" spans="55:55" hidden="1" x14ac:dyDescent="0.2">
      <c r="BC50768" s="6"/>
    </row>
    <row r="50769" spans="55:55" hidden="1" x14ac:dyDescent="0.2">
      <c r="BC50769" s="6"/>
    </row>
    <row r="50770" spans="55:55" hidden="1" x14ac:dyDescent="0.2">
      <c r="BC50770" s="6"/>
    </row>
    <row r="50771" spans="55:55" hidden="1" x14ac:dyDescent="0.2">
      <c r="BC50771" s="6"/>
    </row>
    <row r="50772" spans="55:55" hidden="1" x14ac:dyDescent="0.2">
      <c r="BC50772" s="6"/>
    </row>
    <row r="50773" spans="55:55" hidden="1" x14ac:dyDescent="0.2">
      <c r="BC50773" s="6"/>
    </row>
    <row r="50774" spans="55:55" hidden="1" x14ac:dyDescent="0.2">
      <c r="BC50774" s="6"/>
    </row>
    <row r="50775" spans="55:55" hidden="1" x14ac:dyDescent="0.2">
      <c r="BC50775" s="6"/>
    </row>
    <row r="50776" spans="55:55" hidden="1" x14ac:dyDescent="0.2">
      <c r="BC50776" s="6"/>
    </row>
    <row r="50777" spans="55:55" hidden="1" x14ac:dyDescent="0.2">
      <c r="BC50777" s="6"/>
    </row>
    <row r="50778" spans="55:55" hidden="1" x14ac:dyDescent="0.2">
      <c r="BC50778" s="6"/>
    </row>
    <row r="50779" spans="55:55" hidden="1" x14ac:dyDescent="0.2">
      <c r="BC50779" s="6"/>
    </row>
    <row r="50780" spans="55:55" hidden="1" x14ac:dyDescent="0.2">
      <c r="BC50780" s="6"/>
    </row>
    <row r="50781" spans="55:55" hidden="1" x14ac:dyDescent="0.2">
      <c r="BC50781" s="6"/>
    </row>
    <row r="50782" spans="55:55" hidden="1" x14ac:dyDescent="0.2">
      <c r="BC50782" s="6"/>
    </row>
    <row r="50783" spans="55:55" hidden="1" x14ac:dyDescent="0.2">
      <c r="BC50783" s="6"/>
    </row>
    <row r="50784" spans="55:55" hidden="1" x14ac:dyDescent="0.2">
      <c r="BC50784" s="6"/>
    </row>
    <row r="50785" spans="55:55" hidden="1" x14ac:dyDescent="0.2">
      <c r="BC50785" s="6"/>
    </row>
    <row r="50786" spans="55:55" hidden="1" x14ac:dyDescent="0.2">
      <c r="BC50786" s="6"/>
    </row>
    <row r="50787" spans="55:55" hidden="1" x14ac:dyDescent="0.2">
      <c r="BC50787" s="6"/>
    </row>
    <row r="50788" spans="55:55" hidden="1" x14ac:dyDescent="0.2">
      <c r="BC50788" s="6"/>
    </row>
    <row r="50789" spans="55:55" hidden="1" x14ac:dyDescent="0.2">
      <c r="BC50789" s="6"/>
    </row>
    <row r="50790" spans="55:55" hidden="1" x14ac:dyDescent="0.2">
      <c r="BC50790" s="6"/>
    </row>
    <row r="50791" spans="55:55" hidden="1" x14ac:dyDescent="0.2">
      <c r="BC50791" s="6"/>
    </row>
    <row r="50792" spans="55:55" hidden="1" x14ac:dyDescent="0.2">
      <c r="BC50792" s="6"/>
    </row>
    <row r="50793" spans="55:55" hidden="1" x14ac:dyDescent="0.2">
      <c r="BC50793" s="6"/>
    </row>
    <row r="50794" spans="55:55" hidden="1" x14ac:dyDescent="0.2">
      <c r="BC50794" s="6"/>
    </row>
    <row r="50795" spans="55:55" hidden="1" x14ac:dyDescent="0.2">
      <c r="BC50795" s="6"/>
    </row>
    <row r="50796" spans="55:55" hidden="1" x14ac:dyDescent="0.2">
      <c r="BC50796" s="6"/>
    </row>
    <row r="50797" spans="55:55" hidden="1" x14ac:dyDescent="0.2">
      <c r="BC50797" s="6"/>
    </row>
    <row r="50798" spans="55:55" hidden="1" x14ac:dyDescent="0.2">
      <c r="BC50798" s="6"/>
    </row>
    <row r="50799" spans="55:55" hidden="1" x14ac:dyDescent="0.2">
      <c r="BC50799" s="6"/>
    </row>
    <row r="50800" spans="55:55" hidden="1" x14ac:dyDescent="0.2">
      <c r="BC50800" s="6"/>
    </row>
    <row r="50801" spans="55:55" hidden="1" x14ac:dyDescent="0.2">
      <c r="BC50801" s="6"/>
    </row>
    <row r="50802" spans="55:55" hidden="1" x14ac:dyDescent="0.2">
      <c r="BC50802" s="6"/>
    </row>
    <row r="50803" spans="55:55" hidden="1" x14ac:dyDescent="0.2">
      <c r="BC50803" s="6"/>
    </row>
    <row r="50804" spans="55:55" hidden="1" x14ac:dyDescent="0.2">
      <c r="BC50804" s="6"/>
    </row>
    <row r="50805" spans="55:55" hidden="1" x14ac:dyDescent="0.2">
      <c r="BC50805" s="6"/>
    </row>
    <row r="50806" spans="55:55" hidden="1" x14ac:dyDescent="0.2">
      <c r="BC50806" s="6"/>
    </row>
    <row r="50807" spans="55:55" hidden="1" x14ac:dyDescent="0.2">
      <c r="BC50807" s="6"/>
    </row>
    <row r="50808" spans="55:55" hidden="1" x14ac:dyDescent="0.2">
      <c r="BC50808" s="6"/>
    </row>
    <row r="50809" spans="55:55" hidden="1" x14ac:dyDescent="0.2">
      <c r="BC50809" s="6"/>
    </row>
    <row r="50810" spans="55:55" hidden="1" x14ac:dyDescent="0.2">
      <c r="BC50810" s="6"/>
    </row>
    <row r="50811" spans="55:55" hidden="1" x14ac:dyDescent="0.2">
      <c r="BC50811" s="6"/>
    </row>
    <row r="50812" spans="55:55" hidden="1" x14ac:dyDescent="0.2">
      <c r="BC50812" s="6"/>
    </row>
    <row r="50813" spans="55:55" hidden="1" x14ac:dyDescent="0.2">
      <c r="BC50813" s="6"/>
    </row>
    <row r="50814" spans="55:55" hidden="1" x14ac:dyDescent="0.2">
      <c r="BC50814" s="6"/>
    </row>
    <row r="50815" spans="55:55" hidden="1" x14ac:dyDescent="0.2">
      <c r="BC50815" s="6"/>
    </row>
    <row r="50816" spans="55:55" hidden="1" x14ac:dyDescent="0.2">
      <c r="BC50816" s="6"/>
    </row>
    <row r="50817" spans="55:55" hidden="1" x14ac:dyDescent="0.2">
      <c r="BC50817" s="6"/>
    </row>
    <row r="50818" spans="55:55" hidden="1" x14ac:dyDescent="0.2">
      <c r="BC50818" s="6"/>
    </row>
    <row r="50819" spans="55:55" hidden="1" x14ac:dyDescent="0.2">
      <c r="BC50819" s="6"/>
    </row>
    <row r="50820" spans="55:55" hidden="1" x14ac:dyDescent="0.2">
      <c r="BC50820" s="6"/>
    </row>
    <row r="50821" spans="55:55" hidden="1" x14ac:dyDescent="0.2">
      <c r="BC50821" s="6"/>
    </row>
    <row r="50822" spans="55:55" hidden="1" x14ac:dyDescent="0.2">
      <c r="BC50822" s="6"/>
    </row>
    <row r="50823" spans="55:55" hidden="1" x14ac:dyDescent="0.2">
      <c r="BC50823" s="6"/>
    </row>
    <row r="50824" spans="55:55" hidden="1" x14ac:dyDescent="0.2">
      <c r="BC50824" s="6"/>
    </row>
    <row r="50825" spans="55:55" hidden="1" x14ac:dyDescent="0.2">
      <c r="BC50825" s="6"/>
    </row>
    <row r="50826" spans="55:55" hidden="1" x14ac:dyDescent="0.2">
      <c r="BC50826" s="6"/>
    </row>
    <row r="50827" spans="55:55" hidden="1" x14ac:dyDescent="0.2">
      <c r="BC50827" s="6"/>
    </row>
    <row r="50828" spans="55:55" hidden="1" x14ac:dyDescent="0.2">
      <c r="BC50828" s="6"/>
    </row>
    <row r="50829" spans="55:55" hidden="1" x14ac:dyDescent="0.2">
      <c r="BC50829" s="6"/>
    </row>
    <row r="50830" spans="55:55" hidden="1" x14ac:dyDescent="0.2">
      <c r="BC50830" s="6"/>
    </row>
    <row r="50831" spans="55:55" hidden="1" x14ac:dyDescent="0.2">
      <c r="BC50831" s="6"/>
    </row>
    <row r="50832" spans="55:55" hidden="1" x14ac:dyDescent="0.2">
      <c r="BC50832" s="6"/>
    </row>
    <row r="50833" spans="55:55" hidden="1" x14ac:dyDescent="0.2">
      <c r="BC50833" s="6"/>
    </row>
    <row r="50834" spans="55:55" hidden="1" x14ac:dyDescent="0.2">
      <c r="BC50834" s="6"/>
    </row>
    <row r="50835" spans="55:55" hidden="1" x14ac:dyDescent="0.2">
      <c r="BC50835" s="6"/>
    </row>
    <row r="50836" spans="55:55" hidden="1" x14ac:dyDescent="0.2">
      <c r="BC50836" s="6"/>
    </row>
    <row r="50837" spans="55:55" hidden="1" x14ac:dyDescent="0.2">
      <c r="BC50837" s="6"/>
    </row>
    <row r="50838" spans="55:55" hidden="1" x14ac:dyDescent="0.2">
      <c r="BC50838" s="6"/>
    </row>
    <row r="50839" spans="55:55" hidden="1" x14ac:dyDescent="0.2">
      <c r="BC50839" s="6"/>
    </row>
    <row r="50840" spans="55:55" hidden="1" x14ac:dyDescent="0.2">
      <c r="BC50840" s="6"/>
    </row>
    <row r="50841" spans="55:55" hidden="1" x14ac:dyDescent="0.2">
      <c r="BC50841" s="6"/>
    </row>
    <row r="50842" spans="55:55" hidden="1" x14ac:dyDescent="0.2">
      <c r="BC50842" s="6"/>
    </row>
    <row r="50843" spans="55:55" hidden="1" x14ac:dyDescent="0.2">
      <c r="BC50843" s="6"/>
    </row>
    <row r="50844" spans="55:55" hidden="1" x14ac:dyDescent="0.2">
      <c r="BC50844" s="6"/>
    </row>
    <row r="50845" spans="55:55" hidden="1" x14ac:dyDescent="0.2">
      <c r="BC50845" s="6"/>
    </row>
    <row r="50846" spans="55:55" hidden="1" x14ac:dyDescent="0.2">
      <c r="BC50846" s="6"/>
    </row>
    <row r="50847" spans="55:55" hidden="1" x14ac:dyDescent="0.2">
      <c r="BC50847" s="6"/>
    </row>
    <row r="50848" spans="55:55" hidden="1" x14ac:dyDescent="0.2">
      <c r="BC50848" s="6"/>
    </row>
    <row r="50849" spans="55:55" hidden="1" x14ac:dyDescent="0.2">
      <c r="BC50849" s="6"/>
    </row>
    <row r="50850" spans="55:55" hidden="1" x14ac:dyDescent="0.2">
      <c r="BC50850" s="6"/>
    </row>
    <row r="50851" spans="55:55" hidden="1" x14ac:dyDescent="0.2">
      <c r="BC50851" s="6"/>
    </row>
    <row r="50852" spans="55:55" hidden="1" x14ac:dyDescent="0.2">
      <c r="BC50852" s="6"/>
    </row>
    <row r="50853" spans="55:55" hidden="1" x14ac:dyDescent="0.2">
      <c r="BC50853" s="6"/>
    </row>
    <row r="50854" spans="55:55" hidden="1" x14ac:dyDescent="0.2">
      <c r="BC50854" s="6"/>
    </row>
    <row r="50855" spans="55:55" hidden="1" x14ac:dyDescent="0.2">
      <c r="BC50855" s="6"/>
    </row>
    <row r="50856" spans="55:55" hidden="1" x14ac:dyDescent="0.2">
      <c r="BC50856" s="6"/>
    </row>
    <row r="50857" spans="55:55" hidden="1" x14ac:dyDescent="0.2">
      <c r="BC50857" s="6"/>
    </row>
    <row r="50858" spans="55:55" hidden="1" x14ac:dyDescent="0.2">
      <c r="BC50858" s="6"/>
    </row>
    <row r="50859" spans="55:55" hidden="1" x14ac:dyDescent="0.2">
      <c r="BC50859" s="6"/>
    </row>
    <row r="50860" spans="55:55" hidden="1" x14ac:dyDescent="0.2">
      <c r="BC50860" s="6"/>
    </row>
    <row r="50861" spans="55:55" hidden="1" x14ac:dyDescent="0.2">
      <c r="BC50861" s="6"/>
    </row>
    <row r="50862" spans="55:55" hidden="1" x14ac:dyDescent="0.2">
      <c r="BC50862" s="6"/>
    </row>
    <row r="50863" spans="55:55" hidden="1" x14ac:dyDescent="0.2">
      <c r="BC50863" s="6"/>
    </row>
    <row r="50864" spans="55:55" hidden="1" x14ac:dyDescent="0.2">
      <c r="BC50864" s="6"/>
    </row>
    <row r="50865" spans="55:55" hidden="1" x14ac:dyDescent="0.2">
      <c r="BC50865" s="6"/>
    </row>
    <row r="50866" spans="55:55" hidden="1" x14ac:dyDescent="0.2">
      <c r="BC50866" s="6"/>
    </row>
    <row r="50867" spans="55:55" hidden="1" x14ac:dyDescent="0.2">
      <c r="BC50867" s="6"/>
    </row>
    <row r="50868" spans="55:55" hidden="1" x14ac:dyDescent="0.2">
      <c r="BC50868" s="6"/>
    </row>
    <row r="50869" spans="55:55" hidden="1" x14ac:dyDescent="0.2">
      <c r="BC50869" s="6"/>
    </row>
    <row r="50870" spans="55:55" hidden="1" x14ac:dyDescent="0.2">
      <c r="BC50870" s="6"/>
    </row>
    <row r="50871" spans="55:55" hidden="1" x14ac:dyDescent="0.2">
      <c r="BC50871" s="6"/>
    </row>
    <row r="50872" spans="55:55" hidden="1" x14ac:dyDescent="0.2">
      <c r="BC50872" s="6"/>
    </row>
    <row r="50873" spans="55:55" hidden="1" x14ac:dyDescent="0.2">
      <c r="BC50873" s="6"/>
    </row>
    <row r="50874" spans="55:55" hidden="1" x14ac:dyDescent="0.2">
      <c r="BC50874" s="6"/>
    </row>
    <row r="50875" spans="55:55" hidden="1" x14ac:dyDescent="0.2">
      <c r="BC50875" s="6"/>
    </row>
    <row r="50876" spans="55:55" hidden="1" x14ac:dyDescent="0.2">
      <c r="BC50876" s="6"/>
    </row>
    <row r="50877" spans="55:55" hidden="1" x14ac:dyDescent="0.2">
      <c r="BC50877" s="6"/>
    </row>
    <row r="50878" spans="55:55" hidden="1" x14ac:dyDescent="0.2">
      <c r="BC50878" s="6"/>
    </row>
    <row r="50879" spans="55:55" hidden="1" x14ac:dyDescent="0.2">
      <c r="BC50879" s="6"/>
    </row>
    <row r="50880" spans="55:55" hidden="1" x14ac:dyDescent="0.2">
      <c r="BC50880" s="6"/>
    </row>
    <row r="50881" spans="55:55" hidden="1" x14ac:dyDescent="0.2">
      <c r="BC50881" s="6"/>
    </row>
    <row r="50882" spans="55:55" hidden="1" x14ac:dyDescent="0.2">
      <c r="BC50882" s="6"/>
    </row>
    <row r="50883" spans="55:55" hidden="1" x14ac:dyDescent="0.2">
      <c r="BC50883" s="6"/>
    </row>
    <row r="50884" spans="55:55" hidden="1" x14ac:dyDescent="0.2">
      <c r="BC50884" s="6"/>
    </row>
    <row r="50885" spans="55:55" hidden="1" x14ac:dyDescent="0.2">
      <c r="BC50885" s="6"/>
    </row>
    <row r="50886" spans="55:55" hidden="1" x14ac:dyDescent="0.2">
      <c r="BC50886" s="6"/>
    </row>
    <row r="50887" spans="55:55" hidden="1" x14ac:dyDescent="0.2">
      <c r="BC50887" s="6"/>
    </row>
    <row r="50888" spans="55:55" hidden="1" x14ac:dyDescent="0.2">
      <c r="BC50888" s="6"/>
    </row>
    <row r="50889" spans="55:55" hidden="1" x14ac:dyDescent="0.2">
      <c r="BC50889" s="6"/>
    </row>
    <row r="50890" spans="55:55" hidden="1" x14ac:dyDescent="0.2">
      <c r="BC50890" s="6"/>
    </row>
    <row r="50891" spans="55:55" hidden="1" x14ac:dyDescent="0.2">
      <c r="BC50891" s="6"/>
    </row>
    <row r="50892" spans="55:55" hidden="1" x14ac:dyDescent="0.2">
      <c r="BC50892" s="6"/>
    </row>
    <row r="50893" spans="55:55" hidden="1" x14ac:dyDescent="0.2">
      <c r="BC50893" s="6"/>
    </row>
    <row r="50894" spans="55:55" hidden="1" x14ac:dyDescent="0.2">
      <c r="BC50894" s="6"/>
    </row>
    <row r="50895" spans="55:55" hidden="1" x14ac:dyDescent="0.2">
      <c r="BC50895" s="6"/>
    </row>
    <row r="50896" spans="55:55" hidden="1" x14ac:dyDescent="0.2">
      <c r="BC50896" s="6"/>
    </row>
    <row r="50897" spans="55:55" hidden="1" x14ac:dyDescent="0.2">
      <c r="BC50897" s="6"/>
    </row>
    <row r="50898" spans="55:55" hidden="1" x14ac:dyDescent="0.2">
      <c r="BC50898" s="6"/>
    </row>
    <row r="50899" spans="55:55" hidden="1" x14ac:dyDescent="0.2">
      <c r="BC50899" s="6"/>
    </row>
    <row r="50900" spans="55:55" hidden="1" x14ac:dyDescent="0.2">
      <c r="BC50900" s="6"/>
    </row>
    <row r="50901" spans="55:55" hidden="1" x14ac:dyDescent="0.2">
      <c r="BC50901" s="6"/>
    </row>
    <row r="50902" spans="55:55" hidden="1" x14ac:dyDescent="0.2">
      <c r="BC50902" s="6"/>
    </row>
    <row r="50903" spans="55:55" hidden="1" x14ac:dyDescent="0.2">
      <c r="BC50903" s="6"/>
    </row>
    <row r="50904" spans="55:55" hidden="1" x14ac:dyDescent="0.2">
      <c r="BC50904" s="6"/>
    </row>
    <row r="50905" spans="55:55" hidden="1" x14ac:dyDescent="0.2">
      <c r="BC50905" s="6"/>
    </row>
    <row r="50906" spans="55:55" hidden="1" x14ac:dyDescent="0.2">
      <c r="BC50906" s="6"/>
    </row>
    <row r="50907" spans="55:55" hidden="1" x14ac:dyDescent="0.2">
      <c r="BC50907" s="6"/>
    </row>
    <row r="50908" spans="55:55" hidden="1" x14ac:dyDescent="0.2">
      <c r="BC50908" s="6"/>
    </row>
    <row r="50909" spans="55:55" hidden="1" x14ac:dyDescent="0.2">
      <c r="BC50909" s="6"/>
    </row>
    <row r="50910" spans="55:55" hidden="1" x14ac:dyDescent="0.2">
      <c r="BC50910" s="6"/>
    </row>
    <row r="50911" spans="55:55" hidden="1" x14ac:dyDescent="0.2">
      <c r="BC50911" s="6"/>
    </row>
    <row r="50912" spans="55:55" hidden="1" x14ac:dyDescent="0.2">
      <c r="BC50912" s="6"/>
    </row>
    <row r="50913" spans="55:55" hidden="1" x14ac:dyDescent="0.2">
      <c r="BC50913" s="6"/>
    </row>
    <row r="50914" spans="55:55" hidden="1" x14ac:dyDescent="0.2">
      <c r="BC50914" s="6"/>
    </row>
    <row r="50915" spans="55:55" hidden="1" x14ac:dyDescent="0.2">
      <c r="BC50915" s="6"/>
    </row>
    <row r="50916" spans="55:55" hidden="1" x14ac:dyDescent="0.2">
      <c r="BC50916" s="6"/>
    </row>
    <row r="50917" spans="55:55" hidden="1" x14ac:dyDescent="0.2">
      <c r="BC50917" s="6"/>
    </row>
    <row r="50918" spans="55:55" hidden="1" x14ac:dyDescent="0.2">
      <c r="BC50918" s="6"/>
    </row>
    <row r="50919" spans="55:55" hidden="1" x14ac:dyDescent="0.2">
      <c r="BC50919" s="6"/>
    </row>
    <row r="50920" spans="55:55" hidden="1" x14ac:dyDescent="0.2">
      <c r="BC50920" s="6"/>
    </row>
    <row r="50921" spans="55:55" hidden="1" x14ac:dyDescent="0.2">
      <c r="BC50921" s="6"/>
    </row>
    <row r="50922" spans="55:55" hidden="1" x14ac:dyDescent="0.2">
      <c r="BC50922" s="6"/>
    </row>
    <row r="50923" spans="55:55" hidden="1" x14ac:dyDescent="0.2">
      <c r="BC50923" s="6"/>
    </row>
    <row r="50924" spans="55:55" hidden="1" x14ac:dyDescent="0.2">
      <c r="BC50924" s="6"/>
    </row>
    <row r="50925" spans="55:55" hidden="1" x14ac:dyDescent="0.2">
      <c r="BC50925" s="6"/>
    </row>
    <row r="50926" spans="55:55" hidden="1" x14ac:dyDescent="0.2">
      <c r="BC50926" s="6"/>
    </row>
    <row r="50927" spans="55:55" hidden="1" x14ac:dyDescent="0.2">
      <c r="BC50927" s="6"/>
    </row>
    <row r="50928" spans="55:55" hidden="1" x14ac:dyDescent="0.2">
      <c r="BC50928" s="6"/>
    </row>
    <row r="50929" spans="55:55" hidden="1" x14ac:dyDescent="0.2">
      <c r="BC50929" s="6"/>
    </row>
    <row r="50930" spans="55:55" hidden="1" x14ac:dyDescent="0.2">
      <c r="BC50930" s="6"/>
    </row>
    <row r="50931" spans="55:55" hidden="1" x14ac:dyDescent="0.2">
      <c r="BC50931" s="6"/>
    </row>
    <row r="50932" spans="55:55" hidden="1" x14ac:dyDescent="0.2">
      <c r="BC50932" s="6"/>
    </row>
    <row r="50933" spans="55:55" hidden="1" x14ac:dyDescent="0.2">
      <c r="BC50933" s="6"/>
    </row>
    <row r="50934" spans="55:55" hidden="1" x14ac:dyDescent="0.2">
      <c r="BC50934" s="6"/>
    </row>
    <row r="50935" spans="55:55" hidden="1" x14ac:dyDescent="0.2">
      <c r="BC50935" s="6"/>
    </row>
    <row r="50936" spans="55:55" hidden="1" x14ac:dyDescent="0.2">
      <c r="BC50936" s="6"/>
    </row>
    <row r="50937" spans="55:55" hidden="1" x14ac:dyDescent="0.2">
      <c r="BC50937" s="6"/>
    </row>
    <row r="50938" spans="55:55" hidden="1" x14ac:dyDescent="0.2">
      <c r="BC50938" s="6"/>
    </row>
    <row r="50939" spans="55:55" hidden="1" x14ac:dyDescent="0.2">
      <c r="BC50939" s="6"/>
    </row>
    <row r="50940" spans="55:55" hidden="1" x14ac:dyDescent="0.2">
      <c r="BC50940" s="6"/>
    </row>
    <row r="50941" spans="55:55" hidden="1" x14ac:dyDescent="0.2">
      <c r="BC50941" s="6"/>
    </row>
    <row r="50942" spans="55:55" hidden="1" x14ac:dyDescent="0.2">
      <c r="BC50942" s="6"/>
    </row>
    <row r="50943" spans="55:55" hidden="1" x14ac:dyDescent="0.2">
      <c r="BC50943" s="6"/>
    </row>
    <row r="50944" spans="55:55" hidden="1" x14ac:dyDescent="0.2">
      <c r="BC50944" s="6"/>
    </row>
    <row r="50945" spans="55:55" hidden="1" x14ac:dyDescent="0.2">
      <c r="BC50945" s="6"/>
    </row>
    <row r="50946" spans="55:55" hidden="1" x14ac:dyDescent="0.2">
      <c r="BC50946" s="6"/>
    </row>
    <row r="50947" spans="55:55" hidden="1" x14ac:dyDescent="0.2">
      <c r="BC50947" s="6"/>
    </row>
    <row r="50948" spans="55:55" hidden="1" x14ac:dyDescent="0.2">
      <c r="BC50948" s="6"/>
    </row>
    <row r="50949" spans="55:55" hidden="1" x14ac:dyDescent="0.2">
      <c r="BC50949" s="6"/>
    </row>
    <row r="50950" spans="55:55" hidden="1" x14ac:dyDescent="0.2">
      <c r="BC50950" s="6"/>
    </row>
    <row r="50951" spans="55:55" hidden="1" x14ac:dyDescent="0.2">
      <c r="BC50951" s="6"/>
    </row>
    <row r="50952" spans="55:55" hidden="1" x14ac:dyDescent="0.2">
      <c r="BC50952" s="6"/>
    </row>
    <row r="50953" spans="55:55" hidden="1" x14ac:dyDescent="0.2">
      <c r="BC50953" s="6"/>
    </row>
    <row r="50954" spans="55:55" hidden="1" x14ac:dyDescent="0.2">
      <c r="BC50954" s="6"/>
    </row>
    <row r="50955" spans="55:55" hidden="1" x14ac:dyDescent="0.2">
      <c r="BC50955" s="6"/>
    </row>
    <row r="50956" spans="55:55" hidden="1" x14ac:dyDescent="0.2">
      <c r="BC50956" s="6"/>
    </row>
    <row r="50957" spans="55:55" hidden="1" x14ac:dyDescent="0.2">
      <c r="BC50957" s="6"/>
    </row>
    <row r="50958" spans="55:55" hidden="1" x14ac:dyDescent="0.2">
      <c r="BC50958" s="6"/>
    </row>
    <row r="50959" spans="55:55" hidden="1" x14ac:dyDescent="0.2">
      <c r="BC50959" s="6"/>
    </row>
    <row r="50960" spans="55:55" hidden="1" x14ac:dyDescent="0.2">
      <c r="BC50960" s="6"/>
    </row>
    <row r="50961" spans="55:55" hidden="1" x14ac:dyDescent="0.2">
      <c r="BC50961" s="6"/>
    </row>
    <row r="50962" spans="55:55" hidden="1" x14ac:dyDescent="0.2">
      <c r="BC50962" s="6"/>
    </row>
    <row r="50963" spans="55:55" hidden="1" x14ac:dyDescent="0.2">
      <c r="BC50963" s="6"/>
    </row>
    <row r="50964" spans="55:55" hidden="1" x14ac:dyDescent="0.2">
      <c r="BC50964" s="6"/>
    </row>
    <row r="50965" spans="55:55" hidden="1" x14ac:dyDescent="0.2">
      <c r="BC50965" s="6"/>
    </row>
    <row r="50966" spans="55:55" hidden="1" x14ac:dyDescent="0.2">
      <c r="BC50966" s="6"/>
    </row>
    <row r="50967" spans="55:55" hidden="1" x14ac:dyDescent="0.2">
      <c r="BC50967" s="6"/>
    </row>
    <row r="50968" spans="55:55" hidden="1" x14ac:dyDescent="0.2">
      <c r="BC50968" s="6"/>
    </row>
    <row r="50969" spans="55:55" hidden="1" x14ac:dyDescent="0.2">
      <c r="BC50969" s="6"/>
    </row>
    <row r="50970" spans="55:55" hidden="1" x14ac:dyDescent="0.2">
      <c r="BC50970" s="6"/>
    </row>
    <row r="50971" spans="55:55" hidden="1" x14ac:dyDescent="0.2">
      <c r="BC50971" s="6"/>
    </row>
    <row r="50972" spans="55:55" hidden="1" x14ac:dyDescent="0.2">
      <c r="BC50972" s="6"/>
    </row>
    <row r="50973" spans="55:55" hidden="1" x14ac:dyDescent="0.2">
      <c r="BC50973" s="6"/>
    </row>
    <row r="50974" spans="55:55" hidden="1" x14ac:dyDescent="0.2">
      <c r="BC50974" s="6"/>
    </row>
    <row r="50975" spans="55:55" hidden="1" x14ac:dyDescent="0.2">
      <c r="BC50975" s="6"/>
    </row>
    <row r="50976" spans="55:55" hidden="1" x14ac:dyDescent="0.2">
      <c r="BC50976" s="6"/>
    </row>
    <row r="50977" spans="55:55" hidden="1" x14ac:dyDescent="0.2">
      <c r="BC50977" s="6"/>
    </row>
    <row r="50978" spans="55:55" hidden="1" x14ac:dyDescent="0.2">
      <c r="BC50978" s="6"/>
    </row>
    <row r="50979" spans="55:55" hidden="1" x14ac:dyDescent="0.2">
      <c r="BC50979" s="6"/>
    </row>
    <row r="50980" spans="55:55" hidden="1" x14ac:dyDescent="0.2">
      <c r="BC50980" s="6"/>
    </row>
    <row r="50981" spans="55:55" hidden="1" x14ac:dyDescent="0.2">
      <c r="BC50981" s="6"/>
    </row>
    <row r="50982" spans="55:55" hidden="1" x14ac:dyDescent="0.2">
      <c r="BC50982" s="6"/>
    </row>
    <row r="50983" spans="55:55" hidden="1" x14ac:dyDescent="0.2">
      <c r="BC50983" s="6"/>
    </row>
    <row r="50984" spans="55:55" hidden="1" x14ac:dyDescent="0.2">
      <c r="BC50984" s="6"/>
    </row>
    <row r="50985" spans="55:55" hidden="1" x14ac:dyDescent="0.2">
      <c r="BC50985" s="6"/>
    </row>
    <row r="50986" spans="55:55" hidden="1" x14ac:dyDescent="0.2">
      <c r="BC50986" s="6"/>
    </row>
    <row r="50987" spans="55:55" hidden="1" x14ac:dyDescent="0.2">
      <c r="BC50987" s="6"/>
    </row>
    <row r="50988" spans="55:55" hidden="1" x14ac:dyDescent="0.2">
      <c r="BC50988" s="6"/>
    </row>
    <row r="50989" spans="55:55" hidden="1" x14ac:dyDescent="0.2">
      <c r="BC50989" s="6"/>
    </row>
    <row r="50990" spans="55:55" hidden="1" x14ac:dyDescent="0.2">
      <c r="BC50990" s="6"/>
    </row>
    <row r="50991" spans="55:55" hidden="1" x14ac:dyDescent="0.2">
      <c r="BC50991" s="6"/>
    </row>
    <row r="50992" spans="55:55" hidden="1" x14ac:dyDescent="0.2">
      <c r="BC50992" s="6"/>
    </row>
    <row r="50993" spans="55:55" hidden="1" x14ac:dyDescent="0.2">
      <c r="BC50993" s="6"/>
    </row>
    <row r="50994" spans="55:55" hidden="1" x14ac:dyDescent="0.2">
      <c r="BC50994" s="6"/>
    </row>
    <row r="50995" spans="55:55" hidden="1" x14ac:dyDescent="0.2">
      <c r="BC50995" s="6"/>
    </row>
    <row r="50996" spans="55:55" hidden="1" x14ac:dyDescent="0.2">
      <c r="BC50996" s="6"/>
    </row>
    <row r="50997" spans="55:55" hidden="1" x14ac:dyDescent="0.2">
      <c r="BC50997" s="6"/>
    </row>
    <row r="50998" spans="55:55" hidden="1" x14ac:dyDescent="0.2">
      <c r="BC50998" s="6"/>
    </row>
    <row r="50999" spans="55:55" hidden="1" x14ac:dyDescent="0.2">
      <c r="BC50999" s="6"/>
    </row>
    <row r="51000" spans="55:55" hidden="1" x14ac:dyDescent="0.2">
      <c r="BC51000" s="6"/>
    </row>
    <row r="51001" spans="55:55" hidden="1" x14ac:dyDescent="0.2">
      <c r="BC51001" s="6"/>
    </row>
    <row r="51002" spans="55:55" hidden="1" x14ac:dyDescent="0.2">
      <c r="BC51002" s="6"/>
    </row>
    <row r="51003" spans="55:55" hidden="1" x14ac:dyDescent="0.2">
      <c r="BC51003" s="6"/>
    </row>
    <row r="51004" spans="55:55" hidden="1" x14ac:dyDescent="0.2">
      <c r="BC51004" s="6"/>
    </row>
    <row r="51005" spans="55:55" hidden="1" x14ac:dyDescent="0.2">
      <c r="BC51005" s="6"/>
    </row>
    <row r="51006" spans="55:55" hidden="1" x14ac:dyDescent="0.2">
      <c r="BC51006" s="6"/>
    </row>
    <row r="51007" spans="55:55" hidden="1" x14ac:dyDescent="0.2">
      <c r="BC51007" s="6"/>
    </row>
    <row r="51008" spans="55:55" hidden="1" x14ac:dyDescent="0.2">
      <c r="BC51008" s="6"/>
    </row>
    <row r="51009" spans="55:55" hidden="1" x14ac:dyDescent="0.2">
      <c r="BC51009" s="6"/>
    </row>
    <row r="51010" spans="55:55" hidden="1" x14ac:dyDescent="0.2">
      <c r="BC51010" s="6"/>
    </row>
    <row r="51011" spans="55:55" hidden="1" x14ac:dyDescent="0.2">
      <c r="BC51011" s="6"/>
    </row>
    <row r="51012" spans="55:55" hidden="1" x14ac:dyDescent="0.2">
      <c r="BC51012" s="6"/>
    </row>
    <row r="51013" spans="55:55" hidden="1" x14ac:dyDescent="0.2">
      <c r="BC51013" s="6"/>
    </row>
    <row r="51014" spans="55:55" hidden="1" x14ac:dyDescent="0.2">
      <c r="BC51014" s="6"/>
    </row>
    <row r="51015" spans="55:55" hidden="1" x14ac:dyDescent="0.2">
      <c r="BC51015" s="6"/>
    </row>
    <row r="51016" spans="55:55" hidden="1" x14ac:dyDescent="0.2">
      <c r="BC51016" s="6"/>
    </row>
    <row r="51017" spans="55:55" hidden="1" x14ac:dyDescent="0.2">
      <c r="BC51017" s="6"/>
    </row>
    <row r="51018" spans="55:55" hidden="1" x14ac:dyDescent="0.2">
      <c r="BC51018" s="6"/>
    </row>
    <row r="51019" spans="55:55" hidden="1" x14ac:dyDescent="0.2">
      <c r="BC51019" s="6"/>
    </row>
    <row r="51020" spans="55:55" hidden="1" x14ac:dyDescent="0.2">
      <c r="BC51020" s="6"/>
    </row>
    <row r="51021" spans="55:55" hidden="1" x14ac:dyDescent="0.2">
      <c r="BC51021" s="6"/>
    </row>
    <row r="51022" spans="55:55" hidden="1" x14ac:dyDescent="0.2">
      <c r="BC51022" s="6"/>
    </row>
    <row r="51023" spans="55:55" hidden="1" x14ac:dyDescent="0.2">
      <c r="BC51023" s="6"/>
    </row>
    <row r="51024" spans="55:55" hidden="1" x14ac:dyDescent="0.2">
      <c r="BC51024" s="6"/>
    </row>
    <row r="51025" spans="55:55" hidden="1" x14ac:dyDescent="0.2">
      <c r="BC51025" s="6"/>
    </row>
    <row r="51026" spans="55:55" hidden="1" x14ac:dyDescent="0.2">
      <c r="BC51026" s="6"/>
    </row>
    <row r="51027" spans="55:55" hidden="1" x14ac:dyDescent="0.2">
      <c r="BC51027" s="6"/>
    </row>
    <row r="51028" spans="55:55" hidden="1" x14ac:dyDescent="0.2">
      <c r="BC51028" s="6"/>
    </row>
    <row r="51029" spans="55:55" hidden="1" x14ac:dyDescent="0.2">
      <c r="BC51029" s="6"/>
    </row>
    <row r="51030" spans="55:55" hidden="1" x14ac:dyDescent="0.2">
      <c r="BC51030" s="6"/>
    </row>
    <row r="51031" spans="55:55" hidden="1" x14ac:dyDescent="0.2">
      <c r="BC51031" s="6"/>
    </row>
    <row r="51032" spans="55:55" hidden="1" x14ac:dyDescent="0.2">
      <c r="BC51032" s="6"/>
    </row>
    <row r="51033" spans="55:55" hidden="1" x14ac:dyDescent="0.2">
      <c r="BC51033" s="6"/>
    </row>
    <row r="51034" spans="55:55" hidden="1" x14ac:dyDescent="0.2">
      <c r="BC51034" s="6"/>
    </row>
    <row r="51035" spans="55:55" hidden="1" x14ac:dyDescent="0.2">
      <c r="BC51035" s="6"/>
    </row>
    <row r="51036" spans="55:55" hidden="1" x14ac:dyDescent="0.2">
      <c r="BC51036" s="6"/>
    </row>
    <row r="51037" spans="55:55" hidden="1" x14ac:dyDescent="0.2">
      <c r="BC51037" s="6"/>
    </row>
    <row r="51038" spans="55:55" hidden="1" x14ac:dyDescent="0.2">
      <c r="BC51038" s="6"/>
    </row>
    <row r="51039" spans="55:55" hidden="1" x14ac:dyDescent="0.2">
      <c r="BC51039" s="6"/>
    </row>
    <row r="51040" spans="55:55" hidden="1" x14ac:dyDescent="0.2">
      <c r="BC51040" s="6"/>
    </row>
    <row r="51041" spans="55:55" hidden="1" x14ac:dyDescent="0.2">
      <c r="BC51041" s="6"/>
    </row>
    <row r="51042" spans="55:55" hidden="1" x14ac:dyDescent="0.2">
      <c r="BC51042" s="6"/>
    </row>
    <row r="51043" spans="55:55" hidden="1" x14ac:dyDescent="0.2">
      <c r="BC51043" s="6"/>
    </row>
    <row r="51044" spans="55:55" hidden="1" x14ac:dyDescent="0.2">
      <c r="BC51044" s="6"/>
    </row>
    <row r="51045" spans="55:55" hidden="1" x14ac:dyDescent="0.2">
      <c r="BC51045" s="6"/>
    </row>
    <row r="51046" spans="55:55" hidden="1" x14ac:dyDescent="0.2">
      <c r="BC51046" s="6"/>
    </row>
    <row r="51047" spans="55:55" hidden="1" x14ac:dyDescent="0.2">
      <c r="BC51047" s="6"/>
    </row>
    <row r="51048" spans="55:55" hidden="1" x14ac:dyDescent="0.2">
      <c r="BC51048" s="6"/>
    </row>
    <row r="51049" spans="55:55" hidden="1" x14ac:dyDescent="0.2">
      <c r="BC51049" s="6"/>
    </row>
    <row r="51050" spans="55:55" hidden="1" x14ac:dyDescent="0.2">
      <c r="BC51050" s="6"/>
    </row>
    <row r="51051" spans="55:55" hidden="1" x14ac:dyDescent="0.2">
      <c r="BC51051" s="6"/>
    </row>
    <row r="51052" spans="55:55" hidden="1" x14ac:dyDescent="0.2">
      <c r="BC51052" s="6"/>
    </row>
    <row r="51053" spans="55:55" hidden="1" x14ac:dyDescent="0.2">
      <c r="BC51053" s="6"/>
    </row>
    <row r="51054" spans="55:55" hidden="1" x14ac:dyDescent="0.2">
      <c r="BC51054" s="6"/>
    </row>
    <row r="51055" spans="55:55" hidden="1" x14ac:dyDescent="0.2">
      <c r="BC51055" s="6"/>
    </row>
    <row r="51056" spans="55:55" hidden="1" x14ac:dyDescent="0.2">
      <c r="BC51056" s="6"/>
    </row>
    <row r="51057" spans="55:55" hidden="1" x14ac:dyDescent="0.2">
      <c r="BC51057" s="6"/>
    </row>
    <row r="51058" spans="55:55" hidden="1" x14ac:dyDescent="0.2">
      <c r="BC51058" s="6"/>
    </row>
    <row r="51059" spans="55:55" hidden="1" x14ac:dyDescent="0.2">
      <c r="BC51059" s="6"/>
    </row>
    <row r="51060" spans="55:55" hidden="1" x14ac:dyDescent="0.2">
      <c r="BC51060" s="6"/>
    </row>
    <row r="51061" spans="55:55" hidden="1" x14ac:dyDescent="0.2">
      <c r="BC51061" s="6"/>
    </row>
    <row r="51062" spans="55:55" hidden="1" x14ac:dyDescent="0.2">
      <c r="BC51062" s="6"/>
    </row>
    <row r="51063" spans="55:55" hidden="1" x14ac:dyDescent="0.2">
      <c r="BC51063" s="6"/>
    </row>
    <row r="51064" spans="55:55" hidden="1" x14ac:dyDescent="0.2">
      <c r="BC51064" s="6"/>
    </row>
    <row r="51065" spans="55:55" hidden="1" x14ac:dyDescent="0.2">
      <c r="BC51065" s="6"/>
    </row>
    <row r="51066" spans="55:55" hidden="1" x14ac:dyDescent="0.2">
      <c r="BC51066" s="6"/>
    </row>
    <row r="51067" spans="55:55" hidden="1" x14ac:dyDescent="0.2">
      <c r="BC51067" s="6"/>
    </row>
    <row r="51068" spans="55:55" hidden="1" x14ac:dyDescent="0.2">
      <c r="BC51068" s="6"/>
    </row>
    <row r="51069" spans="55:55" hidden="1" x14ac:dyDescent="0.2">
      <c r="BC51069" s="6"/>
    </row>
    <row r="51070" spans="55:55" hidden="1" x14ac:dyDescent="0.2">
      <c r="BC51070" s="6"/>
    </row>
    <row r="51071" spans="55:55" hidden="1" x14ac:dyDescent="0.2">
      <c r="BC51071" s="6"/>
    </row>
    <row r="51072" spans="55:55" hidden="1" x14ac:dyDescent="0.2">
      <c r="BC51072" s="6"/>
    </row>
    <row r="51073" spans="55:55" hidden="1" x14ac:dyDescent="0.2">
      <c r="BC51073" s="6"/>
    </row>
    <row r="51074" spans="55:55" hidden="1" x14ac:dyDescent="0.2">
      <c r="BC51074" s="6"/>
    </row>
    <row r="51075" spans="55:55" hidden="1" x14ac:dyDescent="0.2">
      <c r="BC51075" s="6"/>
    </row>
    <row r="51076" spans="55:55" hidden="1" x14ac:dyDescent="0.2">
      <c r="BC51076" s="6"/>
    </row>
    <row r="51077" spans="55:55" hidden="1" x14ac:dyDescent="0.2">
      <c r="BC51077" s="6"/>
    </row>
    <row r="51078" spans="55:55" hidden="1" x14ac:dyDescent="0.2">
      <c r="BC51078" s="6"/>
    </row>
    <row r="51079" spans="55:55" hidden="1" x14ac:dyDescent="0.2">
      <c r="BC51079" s="6"/>
    </row>
    <row r="51080" spans="55:55" hidden="1" x14ac:dyDescent="0.2">
      <c r="BC51080" s="6"/>
    </row>
    <row r="51081" spans="55:55" hidden="1" x14ac:dyDescent="0.2">
      <c r="BC51081" s="6"/>
    </row>
    <row r="51082" spans="55:55" hidden="1" x14ac:dyDescent="0.2">
      <c r="BC51082" s="6"/>
    </row>
    <row r="51083" spans="55:55" hidden="1" x14ac:dyDescent="0.2">
      <c r="BC51083" s="6"/>
    </row>
    <row r="51084" spans="55:55" hidden="1" x14ac:dyDescent="0.2">
      <c r="BC51084" s="6"/>
    </row>
    <row r="51085" spans="55:55" hidden="1" x14ac:dyDescent="0.2">
      <c r="BC51085" s="6"/>
    </row>
    <row r="51086" spans="55:55" hidden="1" x14ac:dyDescent="0.2">
      <c r="BC51086" s="6"/>
    </row>
    <row r="51087" spans="55:55" hidden="1" x14ac:dyDescent="0.2">
      <c r="BC51087" s="6"/>
    </row>
    <row r="51088" spans="55:55" hidden="1" x14ac:dyDescent="0.2">
      <c r="BC51088" s="6"/>
    </row>
    <row r="51089" spans="55:55" hidden="1" x14ac:dyDescent="0.2">
      <c r="BC51089" s="6"/>
    </row>
    <row r="51090" spans="55:55" hidden="1" x14ac:dyDescent="0.2">
      <c r="BC51090" s="6"/>
    </row>
    <row r="51091" spans="55:55" hidden="1" x14ac:dyDescent="0.2">
      <c r="BC51091" s="6"/>
    </row>
    <row r="51092" spans="55:55" hidden="1" x14ac:dyDescent="0.2">
      <c r="BC51092" s="6"/>
    </row>
    <row r="51093" spans="55:55" hidden="1" x14ac:dyDescent="0.2">
      <c r="BC51093" s="6"/>
    </row>
    <row r="51094" spans="55:55" hidden="1" x14ac:dyDescent="0.2">
      <c r="BC51094" s="6"/>
    </row>
    <row r="51095" spans="55:55" hidden="1" x14ac:dyDescent="0.2">
      <c r="BC51095" s="6"/>
    </row>
    <row r="51096" spans="55:55" hidden="1" x14ac:dyDescent="0.2">
      <c r="BC51096" s="6"/>
    </row>
    <row r="51097" spans="55:55" hidden="1" x14ac:dyDescent="0.2">
      <c r="BC51097" s="6"/>
    </row>
    <row r="51098" spans="55:55" hidden="1" x14ac:dyDescent="0.2">
      <c r="BC51098" s="6"/>
    </row>
    <row r="51099" spans="55:55" hidden="1" x14ac:dyDescent="0.2">
      <c r="BC51099" s="6"/>
    </row>
    <row r="51100" spans="55:55" hidden="1" x14ac:dyDescent="0.2">
      <c r="BC51100" s="6"/>
    </row>
    <row r="51101" spans="55:55" hidden="1" x14ac:dyDescent="0.2">
      <c r="BC51101" s="6"/>
    </row>
    <row r="51102" spans="55:55" hidden="1" x14ac:dyDescent="0.2">
      <c r="BC51102" s="6"/>
    </row>
    <row r="51103" spans="55:55" hidden="1" x14ac:dyDescent="0.2">
      <c r="BC51103" s="6"/>
    </row>
    <row r="51104" spans="55:55" hidden="1" x14ac:dyDescent="0.2">
      <c r="BC51104" s="6"/>
    </row>
    <row r="51105" spans="55:55" hidden="1" x14ac:dyDescent="0.2">
      <c r="BC51105" s="6"/>
    </row>
    <row r="51106" spans="55:55" hidden="1" x14ac:dyDescent="0.2">
      <c r="BC51106" s="6"/>
    </row>
    <row r="51107" spans="55:55" hidden="1" x14ac:dyDescent="0.2">
      <c r="BC51107" s="6"/>
    </row>
    <row r="51108" spans="55:55" hidden="1" x14ac:dyDescent="0.2">
      <c r="BC51108" s="6"/>
    </row>
    <row r="51109" spans="55:55" hidden="1" x14ac:dyDescent="0.2">
      <c r="BC51109" s="6"/>
    </row>
    <row r="51110" spans="55:55" hidden="1" x14ac:dyDescent="0.2">
      <c r="BC51110" s="6"/>
    </row>
    <row r="51111" spans="55:55" hidden="1" x14ac:dyDescent="0.2">
      <c r="BC51111" s="6"/>
    </row>
    <row r="51112" spans="55:55" hidden="1" x14ac:dyDescent="0.2">
      <c r="BC51112" s="6"/>
    </row>
    <row r="51113" spans="55:55" hidden="1" x14ac:dyDescent="0.2">
      <c r="BC51113" s="6"/>
    </row>
    <row r="51114" spans="55:55" hidden="1" x14ac:dyDescent="0.2">
      <c r="BC51114" s="6"/>
    </row>
    <row r="51115" spans="55:55" hidden="1" x14ac:dyDescent="0.2">
      <c r="BC51115" s="6"/>
    </row>
    <row r="51116" spans="55:55" hidden="1" x14ac:dyDescent="0.2">
      <c r="BC51116" s="6"/>
    </row>
    <row r="51117" spans="55:55" hidden="1" x14ac:dyDescent="0.2">
      <c r="BC51117" s="6"/>
    </row>
    <row r="51118" spans="55:55" hidden="1" x14ac:dyDescent="0.2">
      <c r="BC51118" s="6"/>
    </row>
    <row r="51119" spans="55:55" hidden="1" x14ac:dyDescent="0.2">
      <c r="BC51119" s="6"/>
    </row>
    <row r="51120" spans="55:55" hidden="1" x14ac:dyDescent="0.2">
      <c r="BC51120" s="6"/>
    </row>
    <row r="51121" spans="55:55" hidden="1" x14ac:dyDescent="0.2">
      <c r="BC51121" s="6"/>
    </row>
    <row r="51122" spans="55:55" hidden="1" x14ac:dyDescent="0.2">
      <c r="BC51122" s="6"/>
    </row>
    <row r="51123" spans="55:55" hidden="1" x14ac:dyDescent="0.2">
      <c r="BC51123" s="6"/>
    </row>
    <row r="51124" spans="55:55" hidden="1" x14ac:dyDescent="0.2">
      <c r="BC51124" s="6"/>
    </row>
    <row r="51125" spans="55:55" hidden="1" x14ac:dyDescent="0.2">
      <c r="BC51125" s="6"/>
    </row>
    <row r="51126" spans="55:55" hidden="1" x14ac:dyDescent="0.2">
      <c r="BC51126" s="6"/>
    </row>
    <row r="51127" spans="55:55" hidden="1" x14ac:dyDescent="0.2">
      <c r="BC51127" s="6"/>
    </row>
    <row r="51128" spans="55:55" hidden="1" x14ac:dyDescent="0.2">
      <c r="BC51128" s="6"/>
    </row>
    <row r="51129" spans="55:55" hidden="1" x14ac:dyDescent="0.2">
      <c r="BC51129" s="6"/>
    </row>
    <row r="51130" spans="55:55" hidden="1" x14ac:dyDescent="0.2">
      <c r="BC51130" s="6"/>
    </row>
    <row r="51131" spans="55:55" hidden="1" x14ac:dyDescent="0.2">
      <c r="BC51131" s="6"/>
    </row>
    <row r="51132" spans="55:55" hidden="1" x14ac:dyDescent="0.2">
      <c r="BC51132" s="6"/>
    </row>
    <row r="51133" spans="55:55" hidden="1" x14ac:dyDescent="0.2">
      <c r="BC51133" s="6"/>
    </row>
    <row r="51134" spans="55:55" hidden="1" x14ac:dyDescent="0.2">
      <c r="BC51134" s="6"/>
    </row>
    <row r="51135" spans="55:55" hidden="1" x14ac:dyDescent="0.2">
      <c r="BC51135" s="6"/>
    </row>
    <row r="51136" spans="55:55" hidden="1" x14ac:dyDescent="0.2">
      <c r="BC51136" s="6"/>
    </row>
    <row r="51137" spans="55:55" hidden="1" x14ac:dyDescent="0.2">
      <c r="BC51137" s="6"/>
    </row>
    <row r="51138" spans="55:55" hidden="1" x14ac:dyDescent="0.2">
      <c r="BC51138" s="6"/>
    </row>
    <row r="51139" spans="55:55" hidden="1" x14ac:dyDescent="0.2">
      <c r="BC51139" s="6"/>
    </row>
    <row r="51140" spans="55:55" hidden="1" x14ac:dyDescent="0.2">
      <c r="BC51140" s="6"/>
    </row>
    <row r="51141" spans="55:55" hidden="1" x14ac:dyDescent="0.2">
      <c r="BC51141" s="6"/>
    </row>
    <row r="51142" spans="55:55" hidden="1" x14ac:dyDescent="0.2">
      <c r="BC51142" s="6"/>
    </row>
    <row r="51143" spans="55:55" hidden="1" x14ac:dyDescent="0.2">
      <c r="BC51143" s="6"/>
    </row>
    <row r="51144" spans="55:55" hidden="1" x14ac:dyDescent="0.2">
      <c r="BC51144" s="6"/>
    </row>
    <row r="51145" spans="55:55" hidden="1" x14ac:dyDescent="0.2">
      <c r="BC51145" s="6"/>
    </row>
    <row r="51146" spans="55:55" hidden="1" x14ac:dyDescent="0.2">
      <c r="BC51146" s="6"/>
    </row>
    <row r="51147" spans="55:55" hidden="1" x14ac:dyDescent="0.2">
      <c r="BC51147" s="6"/>
    </row>
    <row r="51148" spans="55:55" hidden="1" x14ac:dyDescent="0.2">
      <c r="BC51148" s="6"/>
    </row>
    <row r="51149" spans="55:55" hidden="1" x14ac:dyDescent="0.2">
      <c r="BC51149" s="6"/>
    </row>
    <row r="51150" spans="55:55" hidden="1" x14ac:dyDescent="0.2">
      <c r="BC51150" s="6"/>
    </row>
    <row r="51151" spans="55:55" hidden="1" x14ac:dyDescent="0.2">
      <c r="BC51151" s="6"/>
    </row>
    <row r="51152" spans="55:55" hidden="1" x14ac:dyDescent="0.2">
      <c r="BC51152" s="6"/>
    </row>
    <row r="51153" spans="55:55" hidden="1" x14ac:dyDescent="0.2">
      <c r="BC51153" s="6"/>
    </row>
    <row r="51154" spans="55:55" hidden="1" x14ac:dyDescent="0.2">
      <c r="BC51154" s="6"/>
    </row>
    <row r="51155" spans="55:55" hidden="1" x14ac:dyDescent="0.2">
      <c r="BC51155" s="6"/>
    </row>
    <row r="51156" spans="55:55" hidden="1" x14ac:dyDescent="0.2">
      <c r="BC51156" s="6"/>
    </row>
    <row r="51157" spans="55:55" hidden="1" x14ac:dyDescent="0.2">
      <c r="BC51157" s="6"/>
    </row>
    <row r="51158" spans="55:55" hidden="1" x14ac:dyDescent="0.2">
      <c r="BC51158" s="6"/>
    </row>
    <row r="51159" spans="55:55" hidden="1" x14ac:dyDescent="0.2">
      <c r="BC51159" s="6"/>
    </row>
    <row r="51160" spans="55:55" hidden="1" x14ac:dyDescent="0.2">
      <c r="BC51160" s="6"/>
    </row>
    <row r="51161" spans="55:55" hidden="1" x14ac:dyDescent="0.2">
      <c r="BC51161" s="6"/>
    </row>
    <row r="51162" spans="55:55" hidden="1" x14ac:dyDescent="0.2">
      <c r="BC51162" s="6"/>
    </row>
    <row r="51163" spans="55:55" hidden="1" x14ac:dyDescent="0.2">
      <c r="BC51163" s="6"/>
    </row>
    <row r="51164" spans="55:55" hidden="1" x14ac:dyDescent="0.2">
      <c r="BC51164" s="6"/>
    </row>
    <row r="51165" spans="55:55" hidden="1" x14ac:dyDescent="0.2">
      <c r="BC51165" s="6"/>
    </row>
    <row r="51166" spans="55:55" hidden="1" x14ac:dyDescent="0.2">
      <c r="BC51166" s="6"/>
    </row>
    <row r="51167" spans="55:55" hidden="1" x14ac:dyDescent="0.2">
      <c r="BC51167" s="6"/>
    </row>
    <row r="51168" spans="55:55" hidden="1" x14ac:dyDescent="0.2">
      <c r="BC51168" s="6"/>
    </row>
    <row r="51169" spans="55:55" hidden="1" x14ac:dyDescent="0.2">
      <c r="BC51169" s="6"/>
    </row>
    <row r="51170" spans="55:55" hidden="1" x14ac:dyDescent="0.2">
      <c r="BC51170" s="6"/>
    </row>
    <row r="51171" spans="55:55" hidden="1" x14ac:dyDescent="0.2">
      <c r="BC51171" s="6"/>
    </row>
    <row r="51172" spans="55:55" hidden="1" x14ac:dyDescent="0.2">
      <c r="BC51172" s="6"/>
    </row>
    <row r="51173" spans="55:55" hidden="1" x14ac:dyDescent="0.2">
      <c r="BC51173" s="6"/>
    </row>
    <row r="51174" spans="55:55" hidden="1" x14ac:dyDescent="0.2">
      <c r="BC51174" s="6"/>
    </row>
    <row r="51175" spans="55:55" hidden="1" x14ac:dyDescent="0.2">
      <c r="BC51175" s="6"/>
    </row>
    <row r="51176" spans="55:55" hidden="1" x14ac:dyDescent="0.2">
      <c r="BC51176" s="6"/>
    </row>
    <row r="51177" spans="55:55" hidden="1" x14ac:dyDescent="0.2">
      <c r="BC51177" s="6"/>
    </row>
    <row r="51178" spans="55:55" hidden="1" x14ac:dyDescent="0.2">
      <c r="BC51178" s="6"/>
    </row>
    <row r="51179" spans="55:55" hidden="1" x14ac:dyDescent="0.2">
      <c r="BC51179" s="6"/>
    </row>
    <row r="51180" spans="55:55" hidden="1" x14ac:dyDescent="0.2">
      <c r="BC51180" s="6"/>
    </row>
    <row r="51181" spans="55:55" hidden="1" x14ac:dyDescent="0.2">
      <c r="BC51181" s="6"/>
    </row>
    <row r="51182" spans="55:55" hidden="1" x14ac:dyDescent="0.2">
      <c r="BC51182" s="6"/>
    </row>
    <row r="51183" spans="55:55" hidden="1" x14ac:dyDescent="0.2">
      <c r="BC51183" s="6"/>
    </row>
    <row r="51184" spans="55:55" hidden="1" x14ac:dyDescent="0.2">
      <c r="BC51184" s="6"/>
    </row>
    <row r="51185" spans="55:55" hidden="1" x14ac:dyDescent="0.2">
      <c r="BC51185" s="6"/>
    </row>
    <row r="51186" spans="55:55" hidden="1" x14ac:dyDescent="0.2">
      <c r="BC51186" s="6"/>
    </row>
    <row r="51187" spans="55:55" hidden="1" x14ac:dyDescent="0.2">
      <c r="BC51187" s="6"/>
    </row>
    <row r="51188" spans="55:55" hidden="1" x14ac:dyDescent="0.2">
      <c r="BC51188" s="6"/>
    </row>
    <row r="51189" spans="55:55" hidden="1" x14ac:dyDescent="0.2">
      <c r="BC51189" s="6"/>
    </row>
    <row r="51190" spans="55:55" hidden="1" x14ac:dyDescent="0.2">
      <c r="BC51190" s="6"/>
    </row>
    <row r="51191" spans="55:55" hidden="1" x14ac:dyDescent="0.2">
      <c r="BC51191" s="6"/>
    </row>
    <row r="51192" spans="55:55" hidden="1" x14ac:dyDescent="0.2">
      <c r="BC51192" s="6"/>
    </row>
    <row r="51193" spans="55:55" hidden="1" x14ac:dyDescent="0.2">
      <c r="BC51193" s="6"/>
    </row>
    <row r="51194" spans="55:55" hidden="1" x14ac:dyDescent="0.2">
      <c r="BC51194" s="6"/>
    </row>
    <row r="51195" spans="55:55" hidden="1" x14ac:dyDescent="0.2">
      <c r="BC51195" s="6"/>
    </row>
    <row r="51196" spans="55:55" hidden="1" x14ac:dyDescent="0.2">
      <c r="BC51196" s="6"/>
    </row>
    <row r="51197" spans="55:55" hidden="1" x14ac:dyDescent="0.2">
      <c r="BC51197" s="6"/>
    </row>
    <row r="51198" spans="55:55" hidden="1" x14ac:dyDescent="0.2">
      <c r="BC51198" s="6"/>
    </row>
    <row r="51199" spans="55:55" hidden="1" x14ac:dyDescent="0.2">
      <c r="BC51199" s="6"/>
    </row>
    <row r="51200" spans="55:55" hidden="1" x14ac:dyDescent="0.2">
      <c r="BC51200" s="6"/>
    </row>
    <row r="51201" spans="55:55" hidden="1" x14ac:dyDescent="0.2">
      <c r="BC51201" s="6"/>
    </row>
    <row r="51202" spans="55:55" hidden="1" x14ac:dyDescent="0.2">
      <c r="BC51202" s="6"/>
    </row>
    <row r="51203" spans="55:55" hidden="1" x14ac:dyDescent="0.2">
      <c r="BC51203" s="6"/>
    </row>
    <row r="51204" spans="55:55" hidden="1" x14ac:dyDescent="0.2">
      <c r="BC51204" s="6"/>
    </row>
    <row r="51205" spans="55:55" hidden="1" x14ac:dyDescent="0.2">
      <c r="BC51205" s="6"/>
    </row>
    <row r="51206" spans="55:55" hidden="1" x14ac:dyDescent="0.2">
      <c r="BC51206" s="6"/>
    </row>
    <row r="51207" spans="55:55" hidden="1" x14ac:dyDescent="0.2">
      <c r="BC51207" s="6"/>
    </row>
    <row r="51208" spans="55:55" hidden="1" x14ac:dyDescent="0.2">
      <c r="BC51208" s="6"/>
    </row>
    <row r="51209" spans="55:55" hidden="1" x14ac:dyDescent="0.2">
      <c r="BC51209" s="6"/>
    </row>
    <row r="51210" spans="55:55" hidden="1" x14ac:dyDescent="0.2">
      <c r="BC51210" s="6"/>
    </row>
    <row r="51211" spans="55:55" hidden="1" x14ac:dyDescent="0.2">
      <c r="BC51211" s="6"/>
    </row>
    <row r="51212" spans="55:55" hidden="1" x14ac:dyDescent="0.2">
      <c r="BC51212" s="6"/>
    </row>
    <row r="51213" spans="55:55" hidden="1" x14ac:dyDescent="0.2">
      <c r="BC51213" s="6"/>
    </row>
    <row r="51214" spans="55:55" hidden="1" x14ac:dyDescent="0.2">
      <c r="BC51214" s="6"/>
    </row>
    <row r="51215" spans="55:55" hidden="1" x14ac:dyDescent="0.2">
      <c r="BC51215" s="6"/>
    </row>
    <row r="51216" spans="55:55" hidden="1" x14ac:dyDescent="0.2">
      <c r="BC51216" s="6"/>
    </row>
    <row r="51217" spans="55:55" hidden="1" x14ac:dyDescent="0.2">
      <c r="BC51217" s="6"/>
    </row>
    <row r="51218" spans="55:55" hidden="1" x14ac:dyDescent="0.2">
      <c r="BC51218" s="6"/>
    </row>
    <row r="51219" spans="55:55" hidden="1" x14ac:dyDescent="0.2">
      <c r="BC51219" s="6"/>
    </row>
    <row r="51220" spans="55:55" hidden="1" x14ac:dyDescent="0.2">
      <c r="BC51220" s="6"/>
    </row>
    <row r="51221" spans="55:55" hidden="1" x14ac:dyDescent="0.2">
      <c r="BC51221" s="6"/>
    </row>
    <row r="51222" spans="55:55" hidden="1" x14ac:dyDescent="0.2">
      <c r="BC51222" s="6"/>
    </row>
    <row r="51223" spans="55:55" hidden="1" x14ac:dyDescent="0.2">
      <c r="BC51223" s="6"/>
    </row>
    <row r="51224" spans="55:55" hidden="1" x14ac:dyDescent="0.2">
      <c r="BC51224" s="6"/>
    </row>
    <row r="51225" spans="55:55" hidden="1" x14ac:dyDescent="0.2">
      <c r="BC51225" s="6"/>
    </row>
    <row r="51226" spans="55:55" hidden="1" x14ac:dyDescent="0.2">
      <c r="BC51226" s="6"/>
    </row>
    <row r="51227" spans="55:55" hidden="1" x14ac:dyDescent="0.2">
      <c r="BC51227" s="6"/>
    </row>
    <row r="51228" spans="55:55" hidden="1" x14ac:dyDescent="0.2">
      <c r="BC51228" s="6"/>
    </row>
    <row r="51229" spans="55:55" hidden="1" x14ac:dyDescent="0.2">
      <c r="BC51229" s="6"/>
    </row>
    <row r="51230" spans="55:55" hidden="1" x14ac:dyDescent="0.2">
      <c r="BC51230" s="6"/>
    </row>
    <row r="51231" spans="55:55" hidden="1" x14ac:dyDescent="0.2">
      <c r="BC51231" s="6"/>
    </row>
    <row r="51232" spans="55:55" hidden="1" x14ac:dyDescent="0.2">
      <c r="BC51232" s="6"/>
    </row>
    <row r="51233" spans="55:55" hidden="1" x14ac:dyDescent="0.2">
      <c r="BC51233" s="6"/>
    </row>
    <row r="51234" spans="55:55" hidden="1" x14ac:dyDescent="0.2">
      <c r="BC51234" s="6"/>
    </row>
    <row r="51235" spans="55:55" hidden="1" x14ac:dyDescent="0.2">
      <c r="BC51235" s="6"/>
    </row>
    <row r="51236" spans="55:55" hidden="1" x14ac:dyDescent="0.2">
      <c r="BC51236" s="6"/>
    </row>
    <row r="51237" spans="55:55" hidden="1" x14ac:dyDescent="0.2">
      <c r="BC51237" s="6"/>
    </row>
    <row r="51238" spans="55:55" hidden="1" x14ac:dyDescent="0.2">
      <c r="BC51238" s="6"/>
    </row>
    <row r="51239" spans="55:55" hidden="1" x14ac:dyDescent="0.2">
      <c r="BC51239" s="6"/>
    </row>
    <row r="51240" spans="55:55" hidden="1" x14ac:dyDescent="0.2">
      <c r="BC51240" s="6"/>
    </row>
    <row r="51241" spans="55:55" hidden="1" x14ac:dyDescent="0.2">
      <c r="BC51241" s="6"/>
    </row>
    <row r="51242" spans="55:55" hidden="1" x14ac:dyDescent="0.2">
      <c r="BC51242" s="6"/>
    </row>
    <row r="51243" spans="55:55" hidden="1" x14ac:dyDescent="0.2">
      <c r="BC51243" s="6"/>
    </row>
    <row r="51244" spans="55:55" hidden="1" x14ac:dyDescent="0.2">
      <c r="BC51244" s="6"/>
    </row>
    <row r="51245" spans="55:55" hidden="1" x14ac:dyDescent="0.2">
      <c r="BC51245" s="6"/>
    </row>
    <row r="51246" spans="55:55" hidden="1" x14ac:dyDescent="0.2">
      <c r="BC51246" s="6"/>
    </row>
    <row r="51247" spans="55:55" hidden="1" x14ac:dyDescent="0.2">
      <c r="BC51247" s="6"/>
    </row>
    <row r="51248" spans="55:55" hidden="1" x14ac:dyDescent="0.2">
      <c r="BC51248" s="6"/>
    </row>
    <row r="51249" spans="55:55" hidden="1" x14ac:dyDescent="0.2">
      <c r="BC51249" s="6"/>
    </row>
    <row r="51250" spans="55:55" hidden="1" x14ac:dyDescent="0.2">
      <c r="BC51250" s="6"/>
    </row>
    <row r="51251" spans="55:55" hidden="1" x14ac:dyDescent="0.2">
      <c r="BC51251" s="6"/>
    </row>
    <row r="51252" spans="55:55" hidden="1" x14ac:dyDescent="0.2">
      <c r="BC51252" s="6"/>
    </row>
    <row r="51253" spans="55:55" hidden="1" x14ac:dyDescent="0.2">
      <c r="BC51253" s="6"/>
    </row>
    <row r="51254" spans="55:55" hidden="1" x14ac:dyDescent="0.2">
      <c r="BC51254" s="6"/>
    </row>
    <row r="51255" spans="55:55" hidden="1" x14ac:dyDescent="0.2">
      <c r="BC51255" s="6"/>
    </row>
    <row r="51256" spans="55:55" hidden="1" x14ac:dyDescent="0.2">
      <c r="BC51256" s="6"/>
    </row>
    <row r="51257" spans="55:55" hidden="1" x14ac:dyDescent="0.2">
      <c r="BC51257" s="6"/>
    </row>
    <row r="51258" spans="55:55" hidden="1" x14ac:dyDescent="0.2">
      <c r="BC51258" s="6"/>
    </row>
    <row r="51259" spans="55:55" hidden="1" x14ac:dyDescent="0.2">
      <c r="BC51259" s="6"/>
    </row>
    <row r="51260" spans="55:55" hidden="1" x14ac:dyDescent="0.2">
      <c r="BC51260" s="6"/>
    </row>
    <row r="51261" spans="55:55" hidden="1" x14ac:dyDescent="0.2">
      <c r="BC51261" s="6"/>
    </row>
    <row r="51262" spans="55:55" hidden="1" x14ac:dyDescent="0.2">
      <c r="BC51262" s="6"/>
    </row>
    <row r="51263" spans="55:55" hidden="1" x14ac:dyDescent="0.2">
      <c r="BC51263" s="6"/>
    </row>
    <row r="51264" spans="55:55" hidden="1" x14ac:dyDescent="0.2">
      <c r="BC51264" s="6"/>
    </row>
    <row r="51265" spans="55:55" hidden="1" x14ac:dyDescent="0.2">
      <c r="BC51265" s="6"/>
    </row>
    <row r="51266" spans="55:55" hidden="1" x14ac:dyDescent="0.2">
      <c r="BC51266" s="6"/>
    </row>
    <row r="51267" spans="55:55" hidden="1" x14ac:dyDescent="0.2">
      <c r="BC51267" s="6"/>
    </row>
    <row r="51268" spans="55:55" hidden="1" x14ac:dyDescent="0.2">
      <c r="BC51268" s="6"/>
    </row>
    <row r="51269" spans="55:55" hidden="1" x14ac:dyDescent="0.2">
      <c r="BC51269" s="6"/>
    </row>
    <row r="51270" spans="55:55" hidden="1" x14ac:dyDescent="0.2">
      <c r="BC51270" s="6"/>
    </row>
    <row r="51271" spans="55:55" hidden="1" x14ac:dyDescent="0.2">
      <c r="BC51271" s="6"/>
    </row>
    <row r="51272" spans="55:55" hidden="1" x14ac:dyDescent="0.2">
      <c r="BC51272" s="6"/>
    </row>
    <row r="51273" spans="55:55" hidden="1" x14ac:dyDescent="0.2">
      <c r="BC51273" s="6"/>
    </row>
    <row r="51274" spans="55:55" hidden="1" x14ac:dyDescent="0.2">
      <c r="BC51274" s="6"/>
    </row>
    <row r="51275" spans="55:55" hidden="1" x14ac:dyDescent="0.2">
      <c r="BC51275" s="6"/>
    </row>
    <row r="51276" spans="55:55" hidden="1" x14ac:dyDescent="0.2">
      <c r="BC51276" s="6"/>
    </row>
    <row r="51277" spans="55:55" hidden="1" x14ac:dyDescent="0.2">
      <c r="BC51277" s="6"/>
    </row>
    <row r="51278" spans="55:55" hidden="1" x14ac:dyDescent="0.2">
      <c r="BC51278" s="6"/>
    </row>
    <row r="51279" spans="55:55" hidden="1" x14ac:dyDescent="0.2">
      <c r="BC51279" s="6"/>
    </row>
    <row r="51280" spans="55:55" hidden="1" x14ac:dyDescent="0.2">
      <c r="BC51280" s="6"/>
    </row>
    <row r="51281" spans="55:55" hidden="1" x14ac:dyDescent="0.2">
      <c r="BC51281" s="6"/>
    </row>
    <row r="51282" spans="55:55" hidden="1" x14ac:dyDescent="0.2">
      <c r="BC51282" s="6"/>
    </row>
    <row r="51283" spans="55:55" hidden="1" x14ac:dyDescent="0.2">
      <c r="BC51283" s="6"/>
    </row>
    <row r="51284" spans="55:55" hidden="1" x14ac:dyDescent="0.2">
      <c r="BC51284" s="6"/>
    </row>
    <row r="51285" spans="55:55" hidden="1" x14ac:dyDescent="0.2">
      <c r="BC51285" s="6"/>
    </row>
    <row r="51286" spans="55:55" hidden="1" x14ac:dyDescent="0.2">
      <c r="BC51286" s="6"/>
    </row>
    <row r="51287" spans="55:55" hidden="1" x14ac:dyDescent="0.2">
      <c r="BC51287" s="6"/>
    </row>
    <row r="51288" spans="55:55" hidden="1" x14ac:dyDescent="0.2">
      <c r="BC51288" s="6"/>
    </row>
    <row r="51289" spans="55:55" hidden="1" x14ac:dyDescent="0.2">
      <c r="BC51289" s="6"/>
    </row>
    <row r="51290" spans="55:55" hidden="1" x14ac:dyDescent="0.2">
      <c r="BC51290" s="6"/>
    </row>
    <row r="51291" spans="55:55" hidden="1" x14ac:dyDescent="0.2">
      <c r="BC51291" s="6"/>
    </row>
    <row r="51292" spans="55:55" hidden="1" x14ac:dyDescent="0.2">
      <c r="BC51292" s="6"/>
    </row>
    <row r="51293" spans="55:55" hidden="1" x14ac:dyDescent="0.2">
      <c r="BC51293" s="6"/>
    </row>
    <row r="51294" spans="55:55" hidden="1" x14ac:dyDescent="0.2">
      <c r="BC51294" s="6"/>
    </row>
    <row r="51295" spans="55:55" hidden="1" x14ac:dyDescent="0.2">
      <c r="BC51295" s="6"/>
    </row>
    <row r="51296" spans="55:55" hidden="1" x14ac:dyDescent="0.2">
      <c r="BC51296" s="6"/>
    </row>
    <row r="51297" spans="55:55" hidden="1" x14ac:dyDescent="0.2">
      <c r="BC51297" s="6"/>
    </row>
    <row r="51298" spans="55:55" hidden="1" x14ac:dyDescent="0.2">
      <c r="BC51298" s="6"/>
    </row>
    <row r="51299" spans="55:55" hidden="1" x14ac:dyDescent="0.2">
      <c r="BC51299" s="6"/>
    </row>
    <row r="51300" spans="55:55" hidden="1" x14ac:dyDescent="0.2">
      <c r="BC51300" s="6"/>
    </row>
    <row r="51301" spans="55:55" hidden="1" x14ac:dyDescent="0.2">
      <c r="BC51301" s="6"/>
    </row>
    <row r="51302" spans="55:55" hidden="1" x14ac:dyDescent="0.2">
      <c r="BC51302" s="6"/>
    </row>
    <row r="51303" spans="55:55" hidden="1" x14ac:dyDescent="0.2">
      <c r="BC51303" s="6"/>
    </row>
    <row r="51304" spans="55:55" hidden="1" x14ac:dyDescent="0.2">
      <c r="BC51304" s="6"/>
    </row>
    <row r="51305" spans="55:55" hidden="1" x14ac:dyDescent="0.2">
      <c r="BC51305" s="6"/>
    </row>
    <row r="51306" spans="55:55" hidden="1" x14ac:dyDescent="0.2">
      <c r="BC51306" s="6"/>
    </row>
    <row r="51307" spans="55:55" hidden="1" x14ac:dyDescent="0.2">
      <c r="BC51307" s="6"/>
    </row>
    <row r="51308" spans="55:55" hidden="1" x14ac:dyDescent="0.2">
      <c r="BC51308" s="6"/>
    </row>
    <row r="51309" spans="55:55" hidden="1" x14ac:dyDescent="0.2">
      <c r="BC51309" s="6"/>
    </row>
    <row r="51310" spans="55:55" hidden="1" x14ac:dyDescent="0.2">
      <c r="BC51310" s="6"/>
    </row>
    <row r="51311" spans="55:55" hidden="1" x14ac:dyDescent="0.2">
      <c r="BC51311" s="6"/>
    </row>
    <row r="51312" spans="55:55" hidden="1" x14ac:dyDescent="0.2">
      <c r="BC51312" s="6"/>
    </row>
    <row r="51313" spans="55:55" hidden="1" x14ac:dyDescent="0.2">
      <c r="BC51313" s="6"/>
    </row>
    <row r="51314" spans="55:55" hidden="1" x14ac:dyDescent="0.2">
      <c r="BC51314" s="6"/>
    </row>
    <row r="51315" spans="55:55" hidden="1" x14ac:dyDescent="0.2">
      <c r="BC51315" s="6"/>
    </row>
    <row r="51316" spans="55:55" hidden="1" x14ac:dyDescent="0.2">
      <c r="BC51316" s="6"/>
    </row>
    <row r="51317" spans="55:55" hidden="1" x14ac:dyDescent="0.2">
      <c r="BC51317" s="6"/>
    </row>
    <row r="51318" spans="55:55" hidden="1" x14ac:dyDescent="0.2">
      <c r="BC51318" s="6"/>
    </row>
    <row r="51319" spans="55:55" hidden="1" x14ac:dyDescent="0.2">
      <c r="BC51319" s="6"/>
    </row>
    <row r="51320" spans="55:55" hidden="1" x14ac:dyDescent="0.2">
      <c r="BC51320" s="6"/>
    </row>
    <row r="51321" spans="55:55" hidden="1" x14ac:dyDescent="0.2">
      <c r="BC51321" s="6"/>
    </row>
    <row r="51322" spans="55:55" hidden="1" x14ac:dyDescent="0.2">
      <c r="BC51322" s="6"/>
    </row>
    <row r="51323" spans="55:55" hidden="1" x14ac:dyDescent="0.2">
      <c r="BC51323" s="6"/>
    </row>
    <row r="51324" spans="55:55" hidden="1" x14ac:dyDescent="0.2">
      <c r="BC51324" s="6"/>
    </row>
    <row r="51325" spans="55:55" hidden="1" x14ac:dyDescent="0.2">
      <c r="BC51325" s="6"/>
    </row>
    <row r="51326" spans="55:55" hidden="1" x14ac:dyDescent="0.2">
      <c r="BC51326" s="6"/>
    </row>
    <row r="51327" spans="55:55" hidden="1" x14ac:dyDescent="0.2">
      <c r="BC51327" s="6"/>
    </row>
    <row r="51328" spans="55:55" hidden="1" x14ac:dyDescent="0.2">
      <c r="BC51328" s="6"/>
    </row>
    <row r="51329" spans="55:55" hidden="1" x14ac:dyDescent="0.2">
      <c r="BC51329" s="6"/>
    </row>
    <row r="51330" spans="55:55" hidden="1" x14ac:dyDescent="0.2">
      <c r="BC51330" s="6"/>
    </row>
    <row r="51331" spans="55:55" hidden="1" x14ac:dyDescent="0.2">
      <c r="BC51331" s="6"/>
    </row>
    <row r="51332" spans="55:55" hidden="1" x14ac:dyDescent="0.2">
      <c r="BC51332" s="6"/>
    </row>
    <row r="51333" spans="55:55" hidden="1" x14ac:dyDescent="0.2">
      <c r="BC51333" s="6"/>
    </row>
    <row r="51334" spans="55:55" hidden="1" x14ac:dyDescent="0.2">
      <c r="BC51334" s="6"/>
    </row>
    <row r="51335" spans="55:55" hidden="1" x14ac:dyDescent="0.2">
      <c r="BC51335" s="6"/>
    </row>
    <row r="51336" spans="55:55" hidden="1" x14ac:dyDescent="0.2">
      <c r="BC51336" s="6"/>
    </row>
    <row r="51337" spans="55:55" hidden="1" x14ac:dyDescent="0.2">
      <c r="BC51337" s="6"/>
    </row>
    <row r="51338" spans="55:55" hidden="1" x14ac:dyDescent="0.2">
      <c r="BC51338" s="6"/>
    </row>
    <row r="51339" spans="55:55" hidden="1" x14ac:dyDescent="0.2">
      <c r="BC51339" s="6"/>
    </row>
    <row r="51340" spans="55:55" hidden="1" x14ac:dyDescent="0.2">
      <c r="BC51340" s="6"/>
    </row>
    <row r="51341" spans="55:55" hidden="1" x14ac:dyDescent="0.2">
      <c r="BC51341" s="6"/>
    </row>
    <row r="51342" spans="55:55" hidden="1" x14ac:dyDescent="0.2">
      <c r="BC51342" s="6"/>
    </row>
    <row r="51343" spans="55:55" hidden="1" x14ac:dyDescent="0.2">
      <c r="BC51343" s="6"/>
    </row>
    <row r="51344" spans="55:55" hidden="1" x14ac:dyDescent="0.2">
      <c r="BC51344" s="6"/>
    </row>
    <row r="51345" spans="55:55" hidden="1" x14ac:dyDescent="0.2">
      <c r="BC51345" s="6"/>
    </row>
    <row r="51346" spans="55:55" hidden="1" x14ac:dyDescent="0.2">
      <c r="BC51346" s="6"/>
    </row>
    <row r="51347" spans="55:55" hidden="1" x14ac:dyDescent="0.2">
      <c r="BC51347" s="6"/>
    </row>
    <row r="51348" spans="55:55" hidden="1" x14ac:dyDescent="0.2">
      <c r="BC51348" s="6"/>
    </row>
    <row r="51349" spans="55:55" hidden="1" x14ac:dyDescent="0.2">
      <c r="BC51349" s="6"/>
    </row>
    <row r="51350" spans="55:55" hidden="1" x14ac:dyDescent="0.2">
      <c r="BC51350" s="6"/>
    </row>
    <row r="51351" spans="55:55" hidden="1" x14ac:dyDescent="0.2">
      <c r="BC51351" s="6"/>
    </row>
    <row r="51352" spans="55:55" hidden="1" x14ac:dyDescent="0.2">
      <c r="BC51352" s="6"/>
    </row>
    <row r="51353" spans="55:55" hidden="1" x14ac:dyDescent="0.2">
      <c r="BC51353" s="6"/>
    </row>
    <row r="51354" spans="55:55" hidden="1" x14ac:dyDescent="0.2">
      <c r="BC51354" s="6"/>
    </row>
    <row r="51355" spans="55:55" hidden="1" x14ac:dyDescent="0.2">
      <c r="BC51355" s="6"/>
    </row>
    <row r="51356" spans="55:55" hidden="1" x14ac:dyDescent="0.2">
      <c r="BC51356" s="6"/>
    </row>
    <row r="51357" spans="55:55" hidden="1" x14ac:dyDescent="0.2">
      <c r="BC51357" s="6"/>
    </row>
    <row r="51358" spans="55:55" hidden="1" x14ac:dyDescent="0.2">
      <c r="BC51358" s="6"/>
    </row>
    <row r="51359" spans="55:55" hidden="1" x14ac:dyDescent="0.2">
      <c r="BC51359" s="6"/>
    </row>
    <row r="51360" spans="55:55" hidden="1" x14ac:dyDescent="0.2">
      <c r="BC51360" s="6"/>
    </row>
    <row r="51361" spans="55:55" hidden="1" x14ac:dyDescent="0.2">
      <c r="BC51361" s="6"/>
    </row>
    <row r="51362" spans="55:55" hidden="1" x14ac:dyDescent="0.2">
      <c r="BC51362" s="6"/>
    </row>
    <row r="51363" spans="55:55" hidden="1" x14ac:dyDescent="0.2">
      <c r="BC51363" s="6"/>
    </row>
    <row r="51364" spans="55:55" hidden="1" x14ac:dyDescent="0.2">
      <c r="BC51364" s="6"/>
    </row>
    <row r="51365" spans="55:55" hidden="1" x14ac:dyDescent="0.2">
      <c r="BC51365" s="6"/>
    </row>
    <row r="51366" spans="55:55" hidden="1" x14ac:dyDescent="0.2">
      <c r="BC51366" s="6"/>
    </row>
    <row r="51367" spans="55:55" hidden="1" x14ac:dyDescent="0.2">
      <c r="BC51367" s="6"/>
    </row>
    <row r="51368" spans="55:55" hidden="1" x14ac:dyDescent="0.2">
      <c r="BC51368" s="6"/>
    </row>
    <row r="51369" spans="55:55" hidden="1" x14ac:dyDescent="0.2">
      <c r="BC51369" s="6"/>
    </row>
    <row r="51370" spans="55:55" hidden="1" x14ac:dyDescent="0.2">
      <c r="BC51370" s="6"/>
    </row>
    <row r="51371" spans="55:55" hidden="1" x14ac:dyDescent="0.2">
      <c r="BC51371" s="6"/>
    </row>
    <row r="51372" spans="55:55" hidden="1" x14ac:dyDescent="0.2">
      <c r="BC51372" s="6"/>
    </row>
    <row r="51373" spans="55:55" hidden="1" x14ac:dyDescent="0.2">
      <c r="BC51373" s="6"/>
    </row>
    <row r="51374" spans="55:55" hidden="1" x14ac:dyDescent="0.2">
      <c r="BC51374" s="6"/>
    </row>
    <row r="51375" spans="55:55" hidden="1" x14ac:dyDescent="0.2">
      <c r="BC51375" s="6"/>
    </row>
    <row r="51376" spans="55:55" hidden="1" x14ac:dyDescent="0.2">
      <c r="BC51376" s="6"/>
    </row>
    <row r="51377" spans="55:55" hidden="1" x14ac:dyDescent="0.2">
      <c r="BC51377" s="6"/>
    </row>
    <row r="51378" spans="55:55" hidden="1" x14ac:dyDescent="0.2">
      <c r="BC51378" s="6"/>
    </row>
    <row r="51379" spans="55:55" hidden="1" x14ac:dyDescent="0.2">
      <c r="BC51379" s="6"/>
    </row>
    <row r="51380" spans="55:55" hidden="1" x14ac:dyDescent="0.2">
      <c r="BC51380" s="6"/>
    </row>
    <row r="51381" spans="55:55" hidden="1" x14ac:dyDescent="0.2">
      <c r="BC51381" s="6"/>
    </row>
    <row r="51382" spans="55:55" hidden="1" x14ac:dyDescent="0.2">
      <c r="BC51382" s="6"/>
    </row>
    <row r="51383" spans="55:55" hidden="1" x14ac:dyDescent="0.2">
      <c r="BC51383" s="6"/>
    </row>
    <row r="51384" spans="55:55" hidden="1" x14ac:dyDescent="0.2">
      <c r="BC51384" s="6"/>
    </row>
    <row r="51385" spans="55:55" hidden="1" x14ac:dyDescent="0.2">
      <c r="BC51385" s="6"/>
    </row>
    <row r="51386" spans="55:55" hidden="1" x14ac:dyDescent="0.2">
      <c r="BC51386" s="6"/>
    </row>
    <row r="51387" spans="55:55" hidden="1" x14ac:dyDescent="0.2">
      <c r="BC51387" s="6"/>
    </row>
    <row r="51388" spans="55:55" hidden="1" x14ac:dyDescent="0.2">
      <c r="BC51388" s="6"/>
    </row>
    <row r="51389" spans="55:55" hidden="1" x14ac:dyDescent="0.2">
      <c r="BC51389" s="6"/>
    </row>
    <row r="51390" spans="55:55" hidden="1" x14ac:dyDescent="0.2">
      <c r="BC51390" s="6"/>
    </row>
    <row r="51391" spans="55:55" hidden="1" x14ac:dyDescent="0.2">
      <c r="BC51391" s="6"/>
    </row>
    <row r="51392" spans="55:55" hidden="1" x14ac:dyDescent="0.2">
      <c r="BC51392" s="6"/>
    </row>
    <row r="51393" spans="55:55" hidden="1" x14ac:dyDescent="0.2">
      <c r="BC51393" s="6"/>
    </row>
    <row r="51394" spans="55:55" hidden="1" x14ac:dyDescent="0.2">
      <c r="BC51394" s="6"/>
    </row>
    <row r="51395" spans="55:55" hidden="1" x14ac:dyDescent="0.2">
      <c r="BC51395" s="6"/>
    </row>
    <row r="51396" spans="55:55" hidden="1" x14ac:dyDescent="0.2">
      <c r="BC51396" s="6"/>
    </row>
    <row r="51397" spans="55:55" hidden="1" x14ac:dyDescent="0.2">
      <c r="BC51397" s="6"/>
    </row>
    <row r="51398" spans="55:55" hidden="1" x14ac:dyDescent="0.2">
      <c r="BC51398" s="6"/>
    </row>
    <row r="51399" spans="55:55" hidden="1" x14ac:dyDescent="0.2">
      <c r="BC51399" s="6"/>
    </row>
    <row r="51400" spans="55:55" hidden="1" x14ac:dyDescent="0.2">
      <c r="BC51400" s="6"/>
    </row>
    <row r="51401" spans="55:55" hidden="1" x14ac:dyDescent="0.2">
      <c r="BC51401" s="6"/>
    </row>
    <row r="51402" spans="55:55" hidden="1" x14ac:dyDescent="0.2">
      <c r="BC51402" s="6"/>
    </row>
    <row r="51403" spans="55:55" hidden="1" x14ac:dyDescent="0.2">
      <c r="BC51403" s="6"/>
    </row>
    <row r="51404" spans="55:55" hidden="1" x14ac:dyDescent="0.2">
      <c r="BC51404" s="6"/>
    </row>
    <row r="51405" spans="55:55" hidden="1" x14ac:dyDescent="0.2">
      <c r="BC51405" s="6"/>
    </row>
    <row r="51406" spans="55:55" hidden="1" x14ac:dyDescent="0.2">
      <c r="BC51406" s="6"/>
    </row>
    <row r="51407" spans="55:55" hidden="1" x14ac:dyDescent="0.2">
      <c r="BC51407" s="6"/>
    </row>
    <row r="51408" spans="55:55" hidden="1" x14ac:dyDescent="0.2">
      <c r="BC51408" s="6"/>
    </row>
    <row r="51409" spans="55:55" hidden="1" x14ac:dyDescent="0.2">
      <c r="BC51409" s="6"/>
    </row>
    <row r="51410" spans="55:55" hidden="1" x14ac:dyDescent="0.2">
      <c r="BC51410" s="6"/>
    </row>
    <row r="51411" spans="55:55" hidden="1" x14ac:dyDescent="0.2">
      <c r="BC51411" s="6"/>
    </row>
    <row r="51412" spans="55:55" hidden="1" x14ac:dyDescent="0.2">
      <c r="BC51412" s="6"/>
    </row>
    <row r="51413" spans="55:55" hidden="1" x14ac:dyDescent="0.2">
      <c r="BC51413" s="6"/>
    </row>
    <row r="51414" spans="55:55" hidden="1" x14ac:dyDescent="0.2">
      <c r="BC51414" s="6"/>
    </row>
    <row r="51415" spans="55:55" hidden="1" x14ac:dyDescent="0.2">
      <c r="BC51415" s="6"/>
    </row>
    <row r="51416" spans="55:55" hidden="1" x14ac:dyDescent="0.2">
      <c r="BC51416" s="6"/>
    </row>
    <row r="51417" spans="55:55" hidden="1" x14ac:dyDescent="0.2">
      <c r="BC51417" s="6"/>
    </row>
    <row r="51418" spans="55:55" hidden="1" x14ac:dyDescent="0.2">
      <c r="BC51418" s="6"/>
    </row>
    <row r="51419" spans="55:55" hidden="1" x14ac:dyDescent="0.2">
      <c r="BC51419" s="6"/>
    </row>
    <row r="51420" spans="55:55" hidden="1" x14ac:dyDescent="0.2">
      <c r="BC51420" s="6"/>
    </row>
    <row r="51421" spans="55:55" hidden="1" x14ac:dyDescent="0.2">
      <c r="BC51421" s="6"/>
    </row>
    <row r="51422" spans="55:55" hidden="1" x14ac:dyDescent="0.2">
      <c r="BC51422" s="6"/>
    </row>
    <row r="51423" spans="55:55" hidden="1" x14ac:dyDescent="0.2">
      <c r="BC51423" s="6"/>
    </row>
    <row r="51424" spans="55:55" hidden="1" x14ac:dyDescent="0.2">
      <c r="BC51424" s="6"/>
    </row>
    <row r="51425" spans="55:55" hidden="1" x14ac:dyDescent="0.2">
      <c r="BC51425" s="6"/>
    </row>
    <row r="51426" spans="55:55" hidden="1" x14ac:dyDescent="0.2">
      <c r="BC51426" s="6"/>
    </row>
    <row r="51427" spans="55:55" hidden="1" x14ac:dyDescent="0.2">
      <c r="BC51427" s="6"/>
    </row>
    <row r="51428" spans="55:55" hidden="1" x14ac:dyDescent="0.2">
      <c r="BC51428" s="6"/>
    </row>
    <row r="51429" spans="55:55" hidden="1" x14ac:dyDescent="0.2">
      <c r="BC51429" s="6"/>
    </row>
    <row r="51430" spans="55:55" hidden="1" x14ac:dyDescent="0.2">
      <c r="BC51430" s="6"/>
    </row>
    <row r="51431" spans="55:55" hidden="1" x14ac:dyDescent="0.2">
      <c r="BC51431" s="6"/>
    </row>
    <row r="51432" spans="55:55" hidden="1" x14ac:dyDescent="0.2">
      <c r="BC51432" s="6"/>
    </row>
    <row r="51433" spans="55:55" hidden="1" x14ac:dyDescent="0.2">
      <c r="BC51433" s="6"/>
    </row>
    <row r="51434" spans="55:55" hidden="1" x14ac:dyDescent="0.2">
      <c r="BC51434" s="6"/>
    </row>
    <row r="51435" spans="55:55" hidden="1" x14ac:dyDescent="0.2">
      <c r="BC51435" s="6"/>
    </row>
    <row r="51436" spans="55:55" hidden="1" x14ac:dyDescent="0.2">
      <c r="BC51436" s="6"/>
    </row>
    <row r="51437" spans="55:55" hidden="1" x14ac:dyDescent="0.2">
      <c r="BC51437" s="6"/>
    </row>
    <row r="51438" spans="55:55" hidden="1" x14ac:dyDescent="0.2">
      <c r="BC51438" s="6"/>
    </row>
    <row r="51439" spans="55:55" hidden="1" x14ac:dyDescent="0.2">
      <c r="BC51439" s="6"/>
    </row>
    <row r="51440" spans="55:55" hidden="1" x14ac:dyDescent="0.2">
      <c r="BC51440" s="6"/>
    </row>
    <row r="51441" spans="55:55" hidden="1" x14ac:dyDescent="0.2">
      <c r="BC51441" s="6"/>
    </row>
    <row r="51442" spans="55:55" hidden="1" x14ac:dyDescent="0.2">
      <c r="BC51442" s="6"/>
    </row>
    <row r="51443" spans="55:55" hidden="1" x14ac:dyDescent="0.2">
      <c r="BC51443" s="6"/>
    </row>
    <row r="51444" spans="55:55" hidden="1" x14ac:dyDescent="0.2">
      <c r="BC51444" s="6"/>
    </row>
    <row r="51445" spans="55:55" hidden="1" x14ac:dyDescent="0.2">
      <c r="BC51445" s="6"/>
    </row>
    <row r="51446" spans="55:55" hidden="1" x14ac:dyDescent="0.2">
      <c r="BC51446" s="6"/>
    </row>
    <row r="51447" spans="55:55" hidden="1" x14ac:dyDescent="0.2">
      <c r="BC51447" s="6"/>
    </row>
    <row r="51448" spans="55:55" hidden="1" x14ac:dyDescent="0.2">
      <c r="BC51448" s="6"/>
    </row>
    <row r="51449" spans="55:55" hidden="1" x14ac:dyDescent="0.2">
      <c r="BC51449" s="6"/>
    </row>
    <row r="51450" spans="55:55" hidden="1" x14ac:dyDescent="0.2">
      <c r="BC51450" s="6"/>
    </row>
    <row r="51451" spans="55:55" hidden="1" x14ac:dyDescent="0.2">
      <c r="BC51451" s="6"/>
    </row>
    <row r="51452" spans="55:55" hidden="1" x14ac:dyDescent="0.2">
      <c r="BC51452" s="6"/>
    </row>
    <row r="51453" spans="55:55" hidden="1" x14ac:dyDescent="0.2">
      <c r="BC51453" s="6"/>
    </row>
    <row r="51454" spans="55:55" hidden="1" x14ac:dyDescent="0.2">
      <c r="BC51454" s="6"/>
    </row>
    <row r="51455" spans="55:55" hidden="1" x14ac:dyDescent="0.2">
      <c r="BC51455" s="6"/>
    </row>
    <row r="51456" spans="55:55" hidden="1" x14ac:dyDescent="0.2">
      <c r="BC51456" s="6"/>
    </row>
    <row r="51457" spans="55:55" hidden="1" x14ac:dyDescent="0.2">
      <c r="BC51457" s="6"/>
    </row>
    <row r="51458" spans="55:55" hidden="1" x14ac:dyDescent="0.2">
      <c r="BC51458" s="6"/>
    </row>
    <row r="51459" spans="55:55" hidden="1" x14ac:dyDescent="0.2">
      <c r="BC51459" s="6"/>
    </row>
    <row r="51460" spans="55:55" hidden="1" x14ac:dyDescent="0.2">
      <c r="BC51460" s="6"/>
    </row>
    <row r="51461" spans="55:55" hidden="1" x14ac:dyDescent="0.2">
      <c r="BC51461" s="6"/>
    </row>
    <row r="51462" spans="55:55" hidden="1" x14ac:dyDescent="0.2">
      <c r="BC51462" s="6"/>
    </row>
    <row r="51463" spans="55:55" hidden="1" x14ac:dyDescent="0.2">
      <c r="BC51463" s="6"/>
    </row>
    <row r="51464" spans="55:55" hidden="1" x14ac:dyDescent="0.2">
      <c r="BC51464" s="6"/>
    </row>
    <row r="51465" spans="55:55" hidden="1" x14ac:dyDescent="0.2">
      <c r="BC51465" s="6"/>
    </row>
    <row r="51466" spans="55:55" hidden="1" x14ac:dyDescent="0.2">
      <c r="BC51466" s="6"/>
    </row>
    <row r="51467" spans="55:55" hidden="1" x14ac:dyDescent="0.2">
      <c r="BC51467" s="6"/>
    </row>
    <row r="51468" spans="55:55" hidden="1" x14ac:dyDescent="0.2">
      <c r="BC51468" s="6"/>
    </row>
    <row r="51469" spans="55:55" hidden="1" x14ac:dyDescent="0.2">
      <c r="BC51469" s="6"/>
    </row>
    <row r="51470" spans="55:55" hidden="1" x14ac:dyDescent="0.2">
      <c r="BC51470" s="6"/>
    </row>
    <row r="51471" spans="55:55" hidden="1" x14ac:dyDescent="0.2">
      <c r="BC51471" s="6"/>
    </row>
    <row r="51472" spans="55:55" hidden="1" x14ac:dyDescent="0.2">
      <c r="BC51472" s="6"/>
    </row>
    <row r="51473" spans="55:55" hidden="1" x14ac:dyDescent="0.2">
      <c r="BC51473" s="6"/>
    </row>
    <row r="51474" spans="55:55" hidden="1" x14ac:dyDescent="0.2">
      <c r="BC51474" s="6"/>
    </row>
    <row r="51475" spans="55:55" hidden="1" x14ac:dyDescent="0.2">
      <c r="BC51475" s="6"/>
    </row>
    <row r="51476" spans="55:55" hidden="1" x14ac:dyDescent="0.2">
      <c r="BC51476" s="6"/>
    </row>
    <row r="51477" spans="55:55" hidden="1" x14ac:dyDescent="0.2">
      <c r="BC51477" s="6"/>
    </row>
    <row r="51478" spans="55:55" hidden="1" x14ac:dyDescent="0.2">
      <c r="BC51478" s="6"/>
    </row>
    <row r="51479" spans="55:55" hidden="1" x14ac:dyDescent="0.2">
      <c r="BC51479" s="6"/>
    </row>
    <row r="51480" spans="55:55" hidden="1" x14ac:dyDescent="0.2">
      <c r="BC51480" s="6"/>
    </row>
    <row r="51481" spans="55:55" hidden="1" x14ac:dyDescent="0.2">
      <c r="BC51481" s="6"/>
    </row>
    <row r="51482" spans="55:55" hidden="1" x14ac:dyDescent="0.2">
      <c r="BC51482" s="6"/>
    </row>
    <row r="51483" spans="55:55" hidden="1" x14ac:dyDescent="0.2">
      <c r="BC51483" s="6"/>
    </row>
    <row r="51484" spans="55:55" hidden="1" x14ac:dyDescent="0.2">
      <c r="BC51484" s="6"/>
    </row>
    <row r="51485" spans="55:55" hidden="1" x14ac:dyDescent="0.2">
      <c r="BC51485" s="6"/>
    </row>
    <row r="51486" spans="55:55" hidden="1" x14ac:dyDescent="0.2">
      <c r="BC51486" s="6"/>
    </row>
    <row r="51487" spans="55:55" hidden="1" x14ac:dyDescent="0.2">
      <c r="BC51487" s="6"/>
    </row>
    <row r="51488" spans="55:55" hidden="1" x14ac:dyDescent="0.2">
      <c r="BC51488" s="6"/>
    </row>
    <row r="51489" spans="55:55" hidden="1" x14ac:dyDescent="0.2">
      <c r="BC51489" s="6"/>
    </row>
    <row r="51490" spans="55:55" hidden="1" x14ac:dyDescent="0.2">
      <c r="BC51490" s="6"/>
    </row>
    <row r="51491" spans="55:55" hidden="1" x14ac:dyDescent="0.2">
      <c r="BC51491" s="6"/>
    </row>
    <row r="51492" spans="55:55" hidden="1" x14ac:dyDescent="0.2">
      <c r="BC51492" s="6"/>
    </row>
    <row r="51493" spans="55:55" hidden="1" x14ac:dyDescent="0.2">
      <c r="BC51493" s="6"/>
    </row>
    <row r="51494" spans="55:55" hidden="1" x14ac:dyDescent="0.2">
      <c r="BC51494" s="6"/>
    </row>
    <row r="51495" spans="55:55" hidden="1" x14ac:dyDescent="0.2">
      <c r="BC51495" s="6"/>
    </row>
    <row r="51496" spans="55:55" hidden="1" x14ac:dyDescent="0.2">
      <c r="BC51496" s="6"/>
    </row>
    <row r="51497" spans="55:55" hidden="1" x14ac:dyDescent="0.2">
      <c r="BC51497" s="6"/>
    </row>
    <row r="51498" spans="55:55" hidden="1" x14ac:dyDescent="0.2">
      <c r="BC51498" s="6"/>
    </row>
    <row r="51499" spans="55:55" hidden="1" x14ac:dyDescent="0.2">
      <c r="BC51499" s="6"/>
    </row>
    <row r="51500" spans="55:55" hidden="1" x14ac:dyDescent="0.2">
      <c r="BC51500" s="6"/>
    </row>
    <row r="51501" spans="55:55" hidden="1" x14ac:dyDescent="0.2">
      <c r="BC51501" s="6"/>
    </row>
    <row r="51502" spans="55:55" hidden="1" x14ac:dyDescent="0.2">
      <c r="BC51502" s="6"/>
    </row>
    <row r="51503" spans="55:55" hidden="1" x14ac:dyDescent="0.2">
      <c r="BC51503" s="6"/>
    </row>
    <row r="51504" spans="55:55" hidden="1" x14ac:dyDescent="0.2">
      <c r="BC51504" s="6"/>
    </row>
    <row r="51505" spans="55:55" hidden="1" x14ac:dyDescent="0.2">
      <c r="BC51505" s="6"/>
    </row>
    <row r="51506" spans="55:55" hidden="1" x14ac:dyDescent="0.2">
      <c r="BC51506" s="6"/>
    </row>
    <row r="51507" spans="55:55" hidden="1" x14ac:dyDescent="0.2">
      <c r="BC51507" s="6"/>
    </row>
    <row r="51508" spans="55:55" hidden="1" x14ac:dyDescent="0.2">
      <c r="BC51508" s="6"/>
    </row>
    <row r="51509" spans="55:55" hidden="1" x14ac:dyDescent="0.2">
      <c r="BC51509" s="6"/>
    </row>
    <row r="51510" spans="55:55" hidden="1" x14ac:dyDescent="0.2">
      <c r="BC51510" s="6"/>
    </row>
    <row r="51511" spans="55:55" hidden="1" x14ac:dyDescent="0.2">
      <c r="BC51511" s="6"/>
    </row>
    <row r="51512" spans="55:55" hidden="1" x14ac:dyDescent="0.2">
      <c r="BC51512" s="6"/>
    </row>
    <row r="51513" spans="55:55" hidden="1" x14ac:dyDescent="0.2">
      <c r="BC51513" s="6"/>
    </row>
    <row r="51514" spans="55:55" hidden="1" x14ac:dyDescent="0.2">
      <c r="BC51514" s="6"/>
    </row>
    <row r="51515" spans="55:55" hidden="1" x14ac:dyDescent="0.2">
      <c r="BC51515" s="6"/>
    </row>
    <row r="51516" spans="55:55" hidden="1" x14ac:dyDescent="0.2">
      <c r="BC51516" s="6"/>
    </row>
    <row r="51517" spans="55:55" hidden="1" x14ac:dyDescent="0.2">
      <c r="BC51517" s="6"/>
    </row>
    <row r="51518" spans="55:55" hidden="1" x14ac:dyDescent="0.2">
      <c r="BC51518" s="6"/>
    </row>
    <row r="51519" spans="55:55" hidden="1" x14ac:dyDescent="0.2">
      <c r="BC51519" s="6"/>
    </row>
    <row r="51520" spans="55:55" hidden="1" x14ac:dyDescent="0.2">
      <c r="BC51520" s="6"/>
    </row>
    <row r="51521" spans="55:55" hidden="1" x14ac:dyDescent="0.2">
      <c r="BC51521" s="6"/>
    </row>
    <row r="51522" spans="55:55" hidden="1" x14ac:dyDescent="0.2">
      <c r="BC51522" s="6"/>
    </row>
    <row r="51523" spans="55:55" hidden="1" x14ac:dyDescent="0.2">
      <c r="BC51523" s="6"/>
    </row>
    <row r="51524" spans="55:55" hidden="1" x14ac:dyDescent="0.2">
      <c r="BC51524" s="6"/>
    </row>
    <row r="51525" spans="55:55" hidden="1" x14ac:dyDescent="0.2">
      <c r="BC51525" s="6"/>
    </row>
    <row r="51526" spans="55:55" hidden="1" x14ac:dyDescent="0.2">
      <c r="BC51526" s="6"/>
    </row>
    <row r="51527" spans="55:55" hidden="1" x14ac:dyDescent="0.2">
      <c r="BC51527" s="6"/>
    </row>
    <row r="51528" spans="55:55" hidden="1" x14ac:dyDescent="0.2">
      <c r="BC51528" s="6"/>
    </row>
    <row r="51529" spans="55:55" hidden="1" x14ac:dyDescent="0.2">
      <c r="BC51529" s="6"/>
    </row>
    <row r="51530" spans="55:55" hidden="1" x14ac:dyDescent="0.2">
      <c r="BC51530" s="6"/>
    </row>
    <row r="51531" spans="55:55" hidden="1" x14ac:dyDescent="0.2">
      <c r="BC51531" s="6"/>
    </row>
    <row r="51532" spans="55:55" hidden="1" x14ac:dyDescent="0.2">
      <c r="BC51532" s="6"/>
    </row>
    <row r="51533" spans="55:55" hidden="1" x14ac:dyDescent="0.2">
      <c r="BC51533" s="6"/>
    </row>
    <row r="51534" spans="55:55" hidden="1" x14ac:dyDescent="0.2">
      <c r="BC51534" s="6"/>
    </row>
    <row r="51535" spans="55:55" hidden="1" x14ac:dyDescent="0.2">
      <c r="BC51535" s="6"/>
    </row>
    <row r="51536" spans="55:55" hidden="1" x14ac:dyDescent="0.2">
      <c r="BC51536" s="6"/>
    </row>
    <row r="51537" spans="55:55" hidden="1" x14ac:dyDescent="0.2">
      <c r="BC51537" s="6"/>
    </row>
    <row r="51538" spans="55:55" hidden="1" x14ac:dyDescent="0.2">
      <c r="BC51538" s="6"/>
    </row>
    <row r="51539" spans="55:55" hidden="1" x14ac:dyDescent="0.2">
      <c r="BC51539" s="6"/>
    </row>
    <row r="51540" spans="55:55" hidden="1" x14ac:dyDescent="0.2">
      <c r="BC51540" s="6"/>
    </row>
    <row r="51541" spans="55:55" hidden="1" x14ac:dyDescent="0.2">
      <c r="BC51541" s="6"/>
    </row>
    <row r="51542" spans="55:55" hidden="1" x14ac:dyDescent="0.2">
      <c r="BC51542" s="6"/>
    </row>
    <row r="51543" spans="55:55" hidden="1" x14ac:dyDescent="0.2">
      <c r="BC51543" s="6"/>
    </row>
    <row r="51544" spans="55:55" hidden="1" x14ac:dyDescent="0.2">
      <c r="BC51544" s="6"/>
    </row>
    <row r="51545" spans="55:55" hidden="1" x14ac:dyDescent="0.2">
      <c r="BC51545" s="6"/>
    </row>
    <row r="51546" spans="55:55" hidden="1" x14ac:dyDescent="0.2">
      <c r="BC51546" s="6"/>
    </row>
    <row r="51547" spans="55:55" hidden="1" x14ac:dyDescent="0.2">
      <c r="BC51547" s="6"/>
    </row>
    <row r="51548" spans="55:55" hidden="1" x14ac:dyDescent="0.2">
      <c r="BC51548" s="6"/>
    </row>
    <row r="51549" spans="55:55" hidden="1" x14ac:dyDescent="0.2">
      <c r="BC51549" s="6"/>
    </row>
    <row r="51550" spans="55:55" hidden="1" x14ac:dyDescent="0.2">
      <c r="BC51550" s="6"/>
    </row>
    <row r="51551" spans="55:55" hidden="1" x14ac:dyDescent="0.2">
      <c r="BC51551" s="6"/>
    </row>
    <row r="51552" spans="55:55" hidden="1" x14ac:dyDescent="0.2">
      <c r="BC51552" s="6"/>
    </row>
    <row r="51553" spans="55:55" hidden="1" x14ac:dyDescent="0.2">
      <c r="BC51553" s="6"/>
    </row>
    <row r="51554" spans="55:55" hidden="1" x14ac:dyDescent="0.2">
      <c r="BC51554" s="6"/>
    </row>
    <row r="51555" spans="55:55" hidden="1" x14ac:dyDescent="0.2">
      <c r="BC51555" s="6"/>
    </row>
    <row r="51556" spans="55:55" hidden="1" x14ac:dyDescent="0.2">
      <c r="BC51556" s="6"/>
    </row>
    <row r="51557" spans="55:55" hidden="1" x14ac:dyDescent="0.2">
      <c r="BC51557" s="6"/>
    </row>
    <row r="51558" spans="55:55" hidden="1" x14ac:dyDescent="0.2">
      <c r="BC51558" s="6"/>
    </row>
    <row r="51559" spans="55:55" hidden="1" x14ac:dyDescent="0.2">
      <c r="BC51559" s="6"/>
    </row>
    <row r="51560" spans="55:55" hidden="1" x14ac:dyDescent="0.2">
      <c r="BC51560" s="6"/>
    </row>
    <row r="51561" spans="55:55" hidden="1" x14ac:dyDescent="0.2">
      <c r="BC51561" s="6"/>
    </row>
    <row r="51562" spans="55:55" hidden="1" x14ac:dyDescent="0.2">
      <c r="BC51562" s="6"/>
    </row>
    <row r="51563" spans="55:55" hidden="1" x14ac:dyDescent="0.2">
      <c r="BC51563" s="6"/>
    </row>
    <row r="51564" spans="55:55" hidden="1" x14ac:dyDescent="0.2">
      <c r="BC51564" s="6"/>
    </row>
    <row r="51565" spans="55:55" hidden="1" x14ac:dyDescent="0.2">
      <c r="BC51565" s="6"/>
    </row>
    <row r="51566" spans="55:55" hidden="1" x14ac:dyDescent="0.2">
      <c r="BC51566" s="6"/>
    </row>
    <row r="51567" spans="55:55" hidden="1" x14ac:dyDescent="0.2">
      <c r="BC51567" s="6"/>
    </row>
    <row r="51568" spans="55:55" hidden="1" x14ac:dyDescent="0.2">
      <c r="BC51568" s="6"/>
    </row>
    <row r="51569" spans="55:55" hidden="1" x14ac:dyDescent="0.2">
      <c r="BC51569" s="6"/>
    </row>
    <row r="51570" spans="55:55" hidden="1" x14ac:dyDescent="0.2">
      <c r="BC51570" s="6"/>
    </row>
    <row r="51571" spans="55:55" hidden="1" x14ac:dyDescent="0.2">
      <c r="BC51571" s="6"/>
    </row>
    <row r="51572" spans="55:55" hidden="1" x14ac:dyDescent="0.2">
      <c r="BC51572" s="6"/>
    </row>
    <row r="51573" spans="55:55" hidden="1" x14ac:dyDescent="0.2">
      <c r="BC51573" s="6"/>
    </row>
    <row r="51574" spans="55:55" hidden="1" x14ac:dyDescent="0.2">
      <c r="BC51574" s="6"/>
    </row>
    <row r="51575" spans="55:55" hidden="1" x14ac:dyDescent="0.2">
      <c r="BC51575" s="6"/>
    </row>
    <row r="51576" spans="55:55" hidden="1" x14ac:dyDescent="0.2">
      <c r="BC51576" s="6"/>
    </row>
    <row r="51577" spans="55:55" hidden="1" x14ac:dyDescent="0.2">
      <c r="BC51577" s="6"/>
    </row>
    <row r="51578" spans="55:55" hidden="1" x14ac:dyDescent="0.2">
      <c r="BC51578" s="6"/>
    </row>
    <row r="51579" spans="55:55" hidden="1" x14ac:dyDescent="0.2">
      <c r="BC51579" s="6"/>
    </row>
    <row r="51580" spans="55:55" hidden="1" x14ac:dyDescent="0.2">
      <c r="BC51580" s="6"/>
    </row>
    <row r="51581" spans="55:55" hidden="1" x14ac:dyDescent="0.2">
      <c r="BC51581" s="6"/>
    </row>
    <row r="51582" spans="55:55" hidden="1" x14ac:dyDescent="0.2">
      <c r="BC51582" s="6"/>
    </row>
    <row r="51583" spans="55:55" hidden="1" x14ac:dyDescent="0.2">
      <c r="BC51583" s="6"/>
    </row>
    <row r="51584" spans="55:55" hidden="1" x14ac:dyDescent="0.2">
      <c r="BC51584" s="6"/>
    </row>
    <row r="51585" spans="55:55" hidden="1" x14ac:dyDescent="0.2">
      <c r="BC51585" s="6"/>
    </row>
    <row r="51586" spans="55:55" hidden="1" x14ac:dyDescent="0.2">
      <c r="BC51586" s="6"/>
    </row>
    <row r="51587" spans="55:55" hidden="1" x14ac:dyDescent="0.2">
      <c r="BC51587" s="6"/>
    </row>
    <row r="51588" spans="55:55" hidden="1" x14ac:dyDescent="0.2">
      <c r="BC51588" s="6"/>
    </row>
    <row r="51589" spans="55:55" hidden="1" x14ac:dyDescent="0.2">
      <c r="BC51589" s="6"/>
    </row>
    <row r="51590" spans="55:55" hidden="1" x14ac:dyDescent="0.2">
      <c r="BC51590" s="6"/>
    </row>
    <row r="51591" spans="55:55" hidden="1" x14ac:dyDescent="0.2">
      <c r="BC51591" s="6"/>
    </row>
    <row r="51592" spans="55:55" hidden="1" x14ac:dyDescent="0.2">
      <c r="BC51592" s="6"/>
    </row>
    <row r="51593" spans="55:55" hidden="1" x14ac:dyDescent="0.2">
      <c r="BC51593" s="6"/>
    </row>
    <row r="51594" spans="55:55" hidden="1" x14ac:dyDescent="0.2">
      <c r="BC51594" s="6"/>
    </row>
    <row r="51595" spans="55:55" hidden="1" x14ac:dyDescent="0.2">
      <c r="BC51595" s="6"/>
    </row>
    <row r="51596" spans="55:55" hidden="1" x14ac:dyDescent="0.2">
      <c r="BC51596" s="6"/>
    </row>
    <row r="51597" spans="55:55" hidden="1" x14ac:dyDescent="0.2">
      <c r="BC51597" s="6"/>
    </row>
    <row r="51598" spans="55:55" hidden="1" x14ac:dyDescent="0.2">
      <c r="BC51598" s="6"/>
    </row>
    <row r="51599" spans="55:55" hidden="1" x14ac:dyDescent="0.2">
      <c r="BC51599" s="6"/>
    </row>
    <row r="51600" spans="55:55" hidden="1" x14ac:dyDescent="0.2">
      <c r="BC51600" s="6"/>
    </row>
    <row r="51601" spans="55:55" hidden="1" x14ac:dyDescent="0.2">
      <c r="BC51601" s="6"/>
    </row>
    <row r="51602" spans="55:55" hidden="1" x14ac:dyDescent="0.2">
      <c r="BC51602" s="6"/>
    </row>
    <row r="51603" spans="55:55" hidden="1" x14ac:dyDescent="0.2">
      <c r="BC51603" s="6"/>
    </row>
    <row r="51604" spans="55:55" hidden="1" x14ac:dyDescent="0.2">
      <c r="BC51604" s="6"/>
    </row>
    <row r="51605" spans="55:55" hidden="1" x14ac:dyDescent="0.2">
      <c r="BC51605" s="6"/>
    </row>
    <row r="51606" spans="55:55" hidden="1" x14ac:dyDescent="0.2">
      <c r="BC51606" s="6"/>
    </row>
    <row r="51607" spans="55:55" hidden="1" x14ac:dyDescent="0.2">
      <c r="BC51607" s="6"/>
    </row>
    <row r="51608" spans="55:55" hidden="1" x14ac:dyDescent="0.2">
      <c r="BC51608" s="6"/>
    </row>
    <row r="51609" spans="55:55" hidden="1" x14ac:dyDescent="0.2">
      <c r="BC51609" s="6"/>
    </row>
    <row r="51610" spans="55:55" hidden="1" x14ac:dyDescent="0.2">
      <c r="BC51610" s="6"/>
    </row>
    <row r="51611" spans="55:55" hidden="1" x14ac:dyDescent="0.2">
      <c r="BC51611" s="6"/>
    </row>
    <row r="51612" spans="55:55" hidden="1" x14ac:dyDescent="0.2">
      <c r="BC51612" s="6"/>
    </row>
    <row r="51613" spans="55:55" hidden="1" x14ac:dyDescent="0.2">
      <c r="BC51613" s="6"/>
    </row>
    <row r="51614" spans="55:55" hidden="1" x14ac:dyDescent="0.2">
      <c r="BC51614" s="6"/>
    </row>
    <row r="51615" spans="55:55" hidden="1" x14ac:dyDescent="0.2">
      <c r="BC51615" s="6"/>
    </row>
    <row r="51616" spans="55:55" hidden="1" x14ac:dyDescent="0.2">
      <c r="BC51616" s="6"/>
    </row>
    <row r="51617" spans="55:55" hidden="1" x14ac:dyDescent="0.2">
      <c r="BC51617" s="6"/>
    </row>
    <row r="51618" spans="55:55" hidden="1" x14ac:dyDescent="0.2">
      <c r="BC51618" s="6"/>
    </row>
    <row r="51619" spans="55:55" hidden="1" x14ac:dyDescent="0.2">
      <c r="BC51619" s="6"/>
    </row>
    <row r="51620" spans="55:55" hidden="1" x14ac:dyDescent="0.2">
      <c r="BC51620" s="6"/>
    </row>
    <row r="51621" spans="55:55" hidden="1" x14ac:dyDescent="0.2">
      <c r="BC51621" s="6"/>
    </row>
    <row r="51622" spans="55:55" hidden="1" x14ac:dyDescent="0.2">
      <c r="BC51622" s="6"/>
    </row>
    <row r="51623" spans="55:55" hidden="1" x14ac:dyDescent="0.2">
      <c r="BC51623" s="6"/>
    </row>
    <row r="51624" spans="55:55" hidden="1" x14ac:dyDescent="0.2">
      <c r="BC51624" s="6"/>
    </row>
    <row r="51625" spans="55:55" hidden="1" x14ac:dyDescent="0.2">
      <c r="BC51625" s="6"/>
    </row>
    <row r="51626" spans="55:55" hidden="1" x14ac:dyDescent="0.2">
      <c r="BC51626" s="6"/>
    </row>
    <row r="51627" spans="55:55" hidden="1" x14ac:dyDescent="0.2">
      <c r="BC51627" s="6"/>
    </row>
    <row r="51628" spans="55:55" hidden="1" x14ac:dyDescent="0.2">
      <c r="BC51628" s="6"/>
    </row>
    <row r="51629" spans="55:55" hidden="1" x14ac:dyDescent="0.2">
      <c r="BC51629" s="6"/>
    </row>
    <row r="51630" spans="55:55" hidden="1" x14ac:dyDescent="0.2">
      <c r="BC51630" s="6"/>
    </row>
    <row r="51631" spans="55:55" hidden="1" x14ac:dyDescent="0.2">
      <c r="BC51631" s="6"/>
    </row>
    <row r="51632" spans="55:55" hidden="1" x14ac:dyDescent="0.2">
      <c r="BC51632" s="6"/>
    </row>
    <row r="51633" spans="55:55" hidden="1" x14ac:dyDescent="0.2">
      <c r="BC51633" s="6"/>
    </row>
    <row r="51634" spans="55:55" hidden="1" x14ac:dyDescent="0.2">
      <c r="BC51634" s="6"/>
    </row>
    <row r="51635" spans="55:55" hidden="1" x14ac:dyDescent="0.2">
      <c r="BC51635" s="6"/>
    </row>
    <row r="51636" spans="55:55" hidden="1" x14ac:dyDescent="0.2">
      <c r="BC51636" s="6"/>
    </row>
    <row r="51637" spans="55:55" hidden="1" x14ac:dyDescent="0.2">
      <c r="BC51637" s="6"/>
    </row>
    <row r="51638" spans="55:55" hidden="1" x14ac:dyDescent="0.2">
      <c r="BC51638" s="6"/>
    </row>
    <row r="51639" spans="55:55" hidden="1" x14ac:dyDescent="0.2">
      <c r="BC51639" s="6"/>
    </row>
    <row r="51640" spans="55:55" hidden="1" x14ac:dyDescent="0.2">
      <c r="BC51640" s="6"/>
    </row>
    <row r="51641" spans="55:55" hidden="1" x14ac:dyDescent="0.2">
      <c r="BC51641" s="6"/>
    </row>
    <row r="51642" spans="55:55" hidden="1" x14ac:dyDescent="0.2">
      <c r="BC51642" s="6"/>
    </row>
    <row r="51643" spans="55:55" hidden="1" x14ac:dyDescent="0.2">
      <c r="BC51643" s="6"/>
    </row>
    <row r="51644" spans="55:55" hidden="1" x14ac:dyDescent="0.2">
      <c r="BC51644" s="6"/>
    </row>
    <row r="51645" spans="55:55" hidden="1" x14ac:dyDescent="0.2">
      <c r="BC51645" s="6"/>
    </row>
    <row r="51646" spans="55:55" hidden="1" x14ac:dyDescent="0.2">
      <c r="BC51646" s="6"/>
    </row>
    <row r="51647" spans="55:55" hidden="1" x14ac:dyDescent="0.2">
      <c r="BC51647" s="6"/>
    </row>
    <row r="51648" spans="55:55" hidden="1" x14ac:dyDescent="0.2">
      <c r="BC51648" s="6"/>
    </row>
    <row r="51649" spans="55:55" hidden="1" x14ac:dyDescent="0.2">
      <c r="BC51649" s="6"/>
    </row>
    <row r="51650" spans="55:55" hidden="1" x14ac:dyDescent="0.2">
      <c r="BC51650" s="6"/>
    </row>
    <row r="51651" spans="55:55" hidden="1" x14ac:dyDescent="0.2">
      <c r="BC51651" s="6"/>
    </row>
    <row r="51652" spans="55:55" hidden="1" x14ac:dyDescent="0.2">
      <c r="BC51652" s="6"/>
    </row>
    <row r="51653" spans="55:55" hidden="1" x14ac:dyDescent="0.2">
      <c r="BC51653" s="6"/>
    </row>
    <row r="51654" spans="55:55" hidden="1" x14ac:dyDescent="0.2">
      <c r="BC51654" s="6"/>
    </row>
    <row r="51655" spans="55:55" hidden="1" x14ac:dyDescent="0.2">
      <c r="BC51655" s="6"/>
    </row>
    <row r="51656" spans="55:55" hidden="1" x14ac:dyDescent="0.2">
      <c r="BC51656" s="6"/>
    </row>
    <row r="51657" spans="55:55" hidden="1" x14ac:dyDescent="0.2">
      <c r="BC51657" s="6"/>
    </row>
    <row r="51658" spans="55:55" hidden="1" x14ac:dyDescent="0.2">
      <c r="BC51658" s="6"/>
    </row>
    <row r="51659" spans="55:55" hidden="1" x14ac:dyDescent="0.2">
      <c r="BC51659" s="6"/>
    </row>
    <row r="51660" spans="55:55" hidden="1" x14ac:dyDescent="0.2">
      <c r="BC51660" s="6"/>
    </row>
    <row r="51661" spans="55:55" hidden="1" x14ac:dyDescent="0.2">
      <c r="BC51661" s="6"/>
    </row>
    <row r="51662" spans="55:55" hidden="1" x14ac:dyDescent="0.2">
      <c r="BC51662" s="6"/>
    </row>
    <row r="51663" spans="55:55" hidden="1" x14ac:dyDescent="0.2">
      <c r="BC51663" s="6"/>
    </row>
    <row r="51664" spans="55:55" hidden="1" x14ac:dyDescent="0.2">
      <c r="BC51664" s="6"/>
    </row>
    <row r="51665" spans="55:55" hidden="1" x14ac:dyDescent="0.2">
      <c r="BC51665" s="6"/>
    </row>
    <row r="51666" spans="55:55" hidden="1" x14ac:dyDescent="0.2">
      <c r="BC51666" s="6"/>
    </row>
    <row r="51667" spans="55:55" hidden="1" x14ac:dyDescent="0.2">
      <c r="BC51667" s="6"/>
    </row>
    <row r="51668" spans="55:55" hidden="1" x14ac:dyDescent="0.2">
      <c r="BC51668" s="6"/>
    </row>
    <row r="51669" spans="55:55" hidden="1" x14ac:dyDescent="0.2">
      <c r="BC51669" s="6"/>
    </row>
    <row r="51670" spans="55:55" hidden="1" x14ac:dyDescent="0.2">
      <c r="BC51670" s="6"/>
    </row>
    <row r="51671" spans="55:55" hidden="1" x14ac:dyDescent="0.2">
      <c r="BC51671" s="6"/>
    </row>
    <row r="51672" spans="55:55" hidden="1" x14ac:dyDescent="0.2">
      <c r="BC51672" s="6"/>
    </row>
    <row r="51673" spans="55:55" hidden="1" x14ac:dyDescent="0.2">
      <c r="BC51673" s="6"/>
    </row>
    <row r="51674" spans="55:55" hidden="1" x14ac:dyDescent="0.2">
      <c r="BC51674" s="6"/>
    </row>
    <row r="51675" spans="55:55" hidden="1" x14ac:dyDescent="0.2">
      <c r="BC51675" s="6"/>
    </row>
    <row r="51676" spans="55:55" hidden="1" x14ac:dyDescent="0.2">
      <c r="BC51676" s="6"/>
    </row>
    <row r="51677" spans="55:55" hidden="1" x14ac:dyDescent="0.2">
      <c r="BC51677" s="6"/>
    </row>
    <row r="51678" spans="55:55" hidden="1" x14ac:dyDescent="0.2">
      <c r="BC51678" s="6"/>
    </row>
    <row r="51679" spans="55:55" hidden="1" x14ac:dyDescent="0.2">
      <c r="BC51679" s="6"/>
    </row>
    <row r="51680" spans="55:55" hidden="1" x14ac:dyDescent="0.2">
      <c r="BC51680" s="6"/>
    </row>
    <row r="51681" spans="55:55" hidden="1" x14ac:dyDescent="0.2">
      <c r="BC51681" s="6"/>
    </row>
    <row r="51682" spans="55:55" hidden="1" x14ac:dyDescent="0.2">
      <c r="BC51682" s="6"/>
    </row>
    <row r="51683" spans="55:55" hidden="1" x14ac:dyDescent="0.2">
      <c r="BC51683" s="6"/>
    </row>
    <row r="51684" spans="55:55" hidden="1" x14ac:dyDescent="0.2">
      <c r="BC51684" s="6"/>
    </row>
    <row r="51685" spans="55:55" hidden="1" x14ac:dyDescent="0.2">
      <c r="BC51685" s="6"/>
    </row>
    <row r="51686" spans="55:55" hidden="1" x14ac:dyDescent="0.2">
      <c r="BC51686" s="6"/>
    </row>
    <row r="51687" spans="55:55" hidden="1" x14ac:dyDescent="0.2">
      <c r="BC51687" s="6"/>
    </row>
    <row r="51688" spans="55:55" hidden="1" x14ac:dyDescent="0.2">
      <c r="BC51688" s="6"/>
    </row>
    <row r="51689" spans="55:55" hidden="1" x14ac:dyDescent="0.2">
      <c r="BC51689" s="6"/>
    </row>
    <row r="51690" spans="55:55" hidden="1" x14ac:dyDescent="0.2">
      <c r="BC51690" s="6"/>
    </row>
    <row r="51691" spans="55:55" hidden="1" x14ac:dyDescent="0.2">
      <c r="BC51691" s="6"/>
    </row>
    <row r="51692" spans="55:55" hidden="1" x14ac:dyDescent="0.2">
      <c r="BC51692" s="6"/>
    </row>
    <row r="51693" spans="55:55" hidden="1" x14ac:dyDescent="0.2">
      <c r="BC51693" s="6"/>
    </row>
    <row r="51694" spans="55:55" hidden="1" x14ac:dyDescent="0.2">
      <c r="BC51694" s="6"/>
    </row>
    <row r="51695" spans="55:55" hidden="1" x14ac:dyDescent="0.2">
      <c r="BC51695" s="6"/>
    </row>
    <row r="51696" spans="55:55" hidden="1" x14ac:dyDescent="0.2">
      <c r="BC51696" s="6"/>
    </row>
    <row r="51697" spans="55:55" hidden="1" x14ac:dyDescent="0.2">
      <c r="BC51697" s="6"/>
    </row>
    <row r="51698" spans="55:55" hidden="1" x14ac:dyDescent="0.2">
      <c r="BC51698" s="6"/>
    </row>
    <row r="51699" spans="55:55" hidden="1" x14ac:dyDescent="0.2">
      <c r="BC51699" s="6"/>
    </row>
    <row r="51700" spans="55:55" hidden="1" x14ac:dyDescent="0.2">
      <c r="BC51700" s="6"/>
    </row>
    <row r="51701" spans="55:55" hidden="1" x14ac:dyDescent="0.2">
      <c r="BC51701" s="6"/>
    </row>
    <row r="51702" spans="55:55" hidden="1" x14ac:dyDescent="0.2">
      <c r="BC51702" s="6"/>
    </row>
    <row r="51703" spans="55:55" hidden="1" x14ac:dyDescent="0.2">
      <c r="BC51703" s="6"/>
    </row>
    <row r="51704" spans="55:55" hidden="1" x14ac:dyDescent="0.2">
      <c r="BC51704" s="6"/>
    </row>
    <row r="51705" spans="55:55" hidden="1" x14ac:dyDescent="0.2">
      <c r="BC51705" s="6"/>
    </row>
    <row r="51706" spans="55:55" hidden="1" x14ac:dyDescent="0.2">
      <c r="BC51706" s="6"/>
    </row>
    <row r="51707" spans="55:55" hidden="1" x14ac:dyDescent="0.2">
      <c r="BC51707" s="6"/>
    </row>
    <row r="51708" spans="55:55" hidden="1" x14ac:dyDescent="0.2">
      <c r="BC51708" s="6"/>
    </row>
    <row r="51709" spans="55:55" hidden="1" x14ac:dyDescent="0.2">
      <c r="BC51709" s="6"/>
    </row>
    <row r="51710" spans="55:55" hidden="1" x14ac:dyDescent="0.2">
      <c r="BC51710" s="6"/>
    </row>
    <row r="51711" spans="55:55" hidden="1" x14ac:dyDescent="0.2">
      <c r="BC51711" s="6"/>
    </row>
    <row r="51712" spans="55:55" hidden="1" x14ac:dyDescent="0.2">
      <c r="BC51712" s="6"/>
    </row>
    <row r="51713" spans="55:55" hidden="1" x14ac:dyDescent="0.2">
      <c r="BC51713" s="6"/>
    </row>
    <row r="51714" spans="55:55" hidden="1" x14ac:dyDescent="0.2">
      <c r="BC51714" s="6"/>
    </row>
    <row r="51715" spans="55:55" hidden="1" x14ac:dyDescent="0.2">
      <c r="BC51715" s="6"/>
    </row>
    <row r="51716" spans="55:55" hidden="1" x14ac:dyDescent="0.2">
      <c r="BC51716" s="6"/>
    </row>
    <row r="51717" spans="55:55" hidden="1" x14ac:dyDescent="0.2">
      <c r="BC51717" s="6"/>
    </row>
    <row r="51718" spans="55:55" hidden="1" x14ac:dyDescent="0.2">
      <c r="BC51718" s="6"/>
    </row>
    <row r="51719" spans="55:55" hidden="1" x14ac:dyDescent="0.2">
      <c r="BC51719" s="6"/>
    </row>
    <row r="51720" spans="55:55" hidden="1" x14ac:dyDescent="0.2">
      <c r="BC51720" s="6"/>
    </row>
    <row r="51721" spans="55:55" hidden="1" x14ac:dyDescent="0.2">
      <c r="BC51721" s="6"/>
    </row>
    <row r="51722" spans="55:55" hidden="1" x14ac:dyDescent="0.2">
      <c r="BC51722" s="6"/>
    </row>
    <row r="51723" spans="55:55" hidden="1" x14ac:dyDescent="0.2">
      <c r="BC51723" s="6"/>
    </row>
    <row r="51724" spans="55:55" hidden="1" x14ac:dyDescent="0.2">
      <c r="BC51724" s="6"/>
    </row>
    <row r="51725" spans="55:55" hidden="1" x14ac:dyDescent="0.2">
      <c r="BC51725" s="6"/>
    </row>
    <row r="51726" spans="55:55" hidden="1" x14ac:dyDescent="0.2">
      <c r="BC51726" s="6"/>
    </row>
    <row r="51727" spans="55:55" hidden="1" x14ac:dyDescent="0.2">
      <c r="BC51727" s="6"/>
    </row>
    <row r="51728" spans="55:55" hidden="1" x14ac:dyDescent="0.2">
      <c r="BC51728" s="6"/>
    </row>
    <row r="51729" spans="55:55" hidden="1" x14ac:dyDescent="0.2">
      <c r="BC51729" s="6"/>
    </row>
    <row r="51730" spans="55:55" hidden="1" x14ac:dyDescent="0.2">
      <c r="BC51730" s="6"/>
    </row>
    <row r="51731" spans="55:55" hidden="1" x14ac:dyDescent="0.2">
      <c r="BC51731" s="6"/>
    </row>
    <row r="51732" spans="55:55" hidden="1" x14ac:dyDescent="0.2">
      <c r="BC51732" s="6"/>
    </row>
    <row r="51733" spans="55:55" hidden="1" x14ac:dyDescent="0.2">
      <c r="BC51733" s="6"/>
    </row>
    <row r="51734" spans="55:55" hidden="1" x14ac:dyDescent="0.2">
      <c r="BC51734" s="6"/>
    </row>
    <row r="51735" spans="55:55" hidden="1" x14ac:dyDescent="0.2">
      <c r="BC51735" s="6"/>
    </row>
    <row r="51736" spans="55:55" hidden="1" x14ac:dyDescent="0.2">
      <c r="BC51736" s="6"/>
    </row>
    <row r="51737" spans="55:55" hidden="1" x14ac:dyDescent="0.2">
      <c r="BC51737" s="6"/>
    </row>
    <row r="51738" spans="55:55" hidden="1" x14ac:dyDescent="0.2">
      <c r="BC51738" s="6"/>
    </row>
    <row r="51739" spans="55:55" hidden="1" x14ac:dyDescent="0.2">
      <c r="BC51739" s="6"/>
    </row>
    <row r="51740" spans="55:55" hidden="1" x14ac:dyDescent="0.2">
      <c r="BC51740" s="6"/>
    </row>
    <row r="51741" spans="55:55" hidden="1" x14ac:dyDescent="0.2">
      <c r="BC51741" s="6"/>
    </row>
    <row r="51742" spans="55:55" hidden="1" x14ac:dyDescent="0.2">
      <c r="BC51742" s="6"/>
    </row>
    <row r="51743" spans="55:55" hidden="1" x14ac:dyDescent="0.2">
      <c r="BC51743" s="6"/>
    </row>
    <row r="51744" spans="55:55" hidden="1" x14ac:dyDescent="0.2">
      <c r="BC51744" s="6"/>
    </row>
    <row r="51745" spans="55:55" hidden="1" x14ac:dyDescent="0.2">
      <c r="BC51745" s="6"/>
    </row>
    <row r="51746" spans="55:55" hidden="1" x14ac:dyDescent="0.2">
      <c r="BC51746" s="6"/>
    </row>
    <row r="51747" spans="55:55" hidden="1" x14ac:dyDescent="0.2">
      <c r="BC51747" s="6"/>
    </row>
    <row r="51748" spans="55:55" hidden="1" x14ac:dyDescent="0.2">
      <c r="BC51748" s="6"/>
    </row>
    <row r="51749" spans="55:55" hidden="1" x14ac:dyDescent="0.2">
      <c r="BC51749" s="6"/>
    </row>
    <row r="51750" spans="55:55" hidden="1" x14ac:dyDescent="0.2">
      <c r="BC51750" s="6"/>
    </row>
    <row r="51751" spans="55:55" hidden="1" x14ac:dyDescent="0.2">
      <c r="BC51751" s="6"/>
    </row>
    <row r="51752" spans="55:55" hidden="1" x14ac:dyDescent="0.2">
      <c r="BC51752" s="6"/>
    </row>
    <row r="51753" spans="55:55" hidden="1" x14ac:dyDescent="0.2">
      <c r="BC51753" s="6"/>
    </row>
    <row r="51754" spans="55:55" hidden="1" x14ac:dyDescent="0.2">
      <c r="BC51754" s="6"/>
    </row>
    <row r="51755" spans="55:55" hidden="1" x14ac:dyDescent="0.2">
      <c r="BC51755" s="6"/>
    </row>
    <row r="51756" spans="55:55" hidden="1" x14ac:dyDescent="0.2">
      <c r="BC51756" s="6"/>
    </row>
    <row r="51757" spans="55:55" hidden="1" x14ac:dyDescent="0.2">
      <c r="BC51757" s="6"/>
    </row>
    <row r="51758" spans="55:55" hidden="1" x14ac:dyDescent="0.2">
      <c r="BC51758" s="6"/>
    </row>
    <row r="51759" spans="55:55" hidden="1" x14ac:dyDescent="0.2">
      <c r="BC51759" s="6"/>
    </row>
    <row r="51760" spans="55:55" hidden="1" x14ac:dyDescent="0.2">
      <c r="BC51760" s="6"/>
    </row>
    <row r="51761" spans="55:55" hidden="1" x14ac:dyDescent="0.2">
      <c r="BC51761" s="6"/>
    </row>
    <row r="51762" spans="55:55" hidden="1" x14ac:dyDescent="0.2">
      <c r="BC51762" s="6"/>
    </row>
    <row r="51763" spans="55:55" hidden="1" x14ac:dyDescent="0.2">
      <c r="BC51763" s="6"/>
    </row>
    <row r="51764" spans="55:55" hidden="1" x14ac:dyDescent="0.2">
      <c r="BC51764" s="6"/>
    </row>
    <row r="51765" spans="55:55" hidden="1" x14ac:dyDescent="0.2">
      <c r="BC51765" s="6"/>
    </row>
    <row r="51766" spans="55:55" hidden="1" x14ac:dyDescent="0.2">
      <c r="BC51766" s="6"/>
    </row>
    <row r="51767" spans="55:55" hidden="1" x14ac:dyDescent="0.2">
      <c r="BC51767" s="6"/>
    </row>
    <row r="51768" spans="55:55" hidden="1" x14ac:dyDescent="0.2">
      <c r="BC51768" s="6"/>
    </row>
    <row r="51769" spans="55:55" hidden="1" x14ac:dyDescent="0.2">
      <c r="BC51769" s="6"/>
    </row>
    <row r="51770" spans="55:55" hidden="1" x14ac:dyDescent="0.2">
      <c r="BC51770" s="6"/>
    </row>
    <row r="51771" spans="55:55" hidden="1" x14ac:dyDescent="0.2">
      <c r="BC51771" s="6"/>
    </row>
    <row r="51772" spans="55:55" hidden="1" x14ac:dyDescent="0.2">
      <c r="BC51772" s="6"/>
    </row>
    <row r="51773" spans="55:55" hidden="1" x14ac:dyDescent="0.2">
      <c r="BC51773" s="6"/>
    </row>
    <row r="51774" spans="55:55" hidden="1" x14ac:dyDescent="0.2">
      <c r="BC51774" s="6"/>
    </row>
    <row r="51775" spans="55:55" hidden="1" x14ac:dyDescent="0.2">
      <c r="BC51775" s="6"/>
    </row>
    <row r="51776" spans="55:55" hidden="1" x14ac:dyDescent="0.2">
      <c r="BC51776" s="6"/>
    </row>
    <row r="51777" spans="55:55" hidden="1" x14ac:dyDescent="0.2">
      <c r="BC51777" s="6"/>
    </row>
    <row r="51778" spans="55:55" hidden="1" x14ac:dyDescent="0.2">
      <c r="BC51778" s="6"/>
    </row>
    <row r="51779" spans="55:55" hidden="1" x14ac:dyDescent="0.2">
      <c r="BC51779" s="6"/>
    </row>
    <row r="51780" spans="55:55" hidden="1" x14ac:dyDescent="0.2">
      <c r="BC51780" s="6"/>
    </row>
    <row r="51781" spans="55:55" hidden="1" x14ac:dyDescent="0.2">
      <c r="BC51781" s="6"/>
    </row>
    <row r="51782" spans="55:55" hidden="1" x14ac:dyDescent="0.2">
      <c r="BC51782" s="6"/>
    </row>
    <row r="51783" spans="55:55" hidden="1" x14ac:dyDescent="0.2">
      <c r="BC51783" s="6"/>
    </row>
    <row r="51784" spans="55:55" hidden="1" x14ac:dyDescent="0.2">
      <c r="BC51784" s="6"/>
    </row>
    <row r="51785" spans="55:55" hidden="1" x14ac:dyDescent="0.2">
      <c r="BC51785" s="6"/>
    </row>
    <row r="51786" spans="55:55" hidden="1" x14ac:dyDescent="0.2">
      <c r="BC51786" s="6"/>
    </row>
    <row r="51787" spans="55:55" hidden="1" x14ac:dyDescent="0.2">
      <c r="BC51787" s="6"/>
    </row>
    <row r="51788" spans="55:55" hidden="1" x14ac:dyDescent="0.2">
      <c r="BC51788" s="6"/>
    </row>
    <row r="51789" spans="55:55" hidden="1" x14ac:dyDescent="0.2">
      <c r="BC51789" s="6"/>
    </row>
    <row r="51790" spans="55:55" hidden="1" x14ac:dyDescent="0.2">
      <c r="BC51790" s="6"/>
    </row>
    <row r="51791" spans="55:55" hidden="1" x14ac:dyDescent="0.2">
      <c r="BC51791" s="6"/>
    </row>
    <row r="51792" spans="55:55" hidden="1" x14ac:dyDescent="0.2">
      <c r="BC51792" s="6"/>
    </row>
    <row r="51793" spans="55:55" hidden="1" x14ac:dyDescent="0.2">
      <c r="BC51793" s="6"/>
    </row>
    <row r="51794" spans="55:55" hidden="1" x14ac:dyDescent="0.2">
      <c r="BC51794" s="6"/>
    </row>
    <row r="51795" spans="55:55" hidden="1" x14ac:dyDescent="0.2">
      <c r="BC51795" s="6"/>
    </row>
    <row r="51796" spans="55:55" hidden="1" x14ac:dyDescent="0.2">
      <c r="BC51796" s="6"/>
    </row>
    <row r="51797" spans="55:55" hidden="1" x14ac:dyDescent="0.2">
      <c r="BC51797" s="6"/>
    </row>
    <row r="51798" spans="55:55" hidden="1" x14ac:dyDescent="0.2">
      <c r="BC51798" s="6"/>
    </row>
    <row r="51799" spans="55:55" hidden="1" x14ac:dyDescent="0.2">
      <c r="BC51799" s="6"/>
    </row>
    <row r="51800" spans="55:55" hidden="1" x14ac:dyDescent="0.2">
      <c r="BC51800" s="6"/>
    </row>
    <row r="51801" spans="55:55" hidden="1" x14ac:dyDescent="0.2">
      <c r="BC51801" s="6"/>
    </row>
    <row r="51802" spans="55:55" hidden="1" x14ac:dyDescent="0.2">
      <c r="BC51802" s="6"/>
    </row>
    <row r="51803" spans="55:55" hidden="1" x14ac:dyDescent="0.2">
      <c r="BC51803" s="6"/>
    </row>
    <row r="51804" spans="55:55" hidden="1" x14ac:dyDescent="0.2">
      <c r="BC51804" s="6"/>
    </row>
    <row r="51805" spans="55:55" hidden="1" x14ac:dyDescent="0.2">
      <c r="BC51805" s="6"/>
    </row>
    <row r="51806" spans="55:55" hidden="1" x14ac:dyDescent="0.2">
      <c r="BC51806" s="6"/>
    </row>
    <row r="51807" spans="55:55" hidden="1" x14ac:dyDescent="0.2">
      <c r="BC51807" s="6"/>
    </row>
    <row r="51808" spans="55:55" hidden="1" x14ac:dyDescent="0.2">
      <c r="BC51808" s="6"/>
    </row>
    <row r="51809" spans="55:55" hidden="1" x14ac:dyDescent="0.2">
      <c r="BC51809" s="6"/>
    </row>
    <row r="51810" spans="55:55" hidden="1" x14ac:dyDescent="0.2">
      <c r="BC51810" s="6"/>
    </row>
    <row r="51811" spans="55:55" hidden="1" x14ac:dyDescent="0.2">
      <c r="BC51811" s="6"/>
    </row>
    <row r="51812" spans="55:55" hidden="1" x14ac:dyDescent="0.2">
      <c r="BC51812" s="6"/>
    </row>
    <row r="51813" spans="55:55" hidden="1" x14ac:dyDescent="0.2">
      <c r="BC51813" s="6"/>
    </row>
    <row r="51814" spans="55:55" hidden="1" x14ac:dyDescent="0.2">
      <c r="BC51814" s="6"/>
    </row>
    <row r="51815" spans="55:55" hidden="1" x14ac:dyDescent="0.2">
      <c r="BC51815" s="6"/>
    </row>
    <row r="51816" spans="55:55" hidden="1" x14ac:dyDescent="0.2">
      <c r="BC51816" s="6"/>
    </row>
    <row r="51817" spans="55:55" hidden="1" x14ac:dyDescent="0.2">
      <c r="BC51817" s="6"/>
    </row>
    <row r="51818" spans="55:55" hidden="1" x14ac:dyDescent="0.2">
      <c r="BC51818" s="6"/>
    </row>
    <row r="51819" spans="55:55" hidden="1" x14ac:dyDescent="0.2">
      <c r="BC51819" s="6"/>
    </row>
    <row r="51820" spans="55:55" hidden="1" x14ac:dyDescent="0.2">
      <c r="BC51820" s="6"/>
    </row>
    <row r="51821" spans="55:55" hidden="1" x14ac:dyDescent="0.2">
      <c r="BC51821" s="6"/>
    </row>
    <row r="51822" spans="55:55" hidden="1" x14ac:dyDescent="0.2">
      <c r="BC51822" s="6"/>
    </row>
    <row r="51823" spans="55:55" hidden="1" x14ac:dyDescent="0.2">
      <c r="BC51823" s="6"/>
    </row>
    <row r="51824" spans="55:55" hidden="1" x14ac:dyDescent="0.2">
      <c r="BC51824" s="6"/>
    </row>
    <row r="51825" spans="55:55" hidden="1" x14ac:dyDescent="0.2">
      <c r="BC51825" s="6"/>
    </row>
    <row r="51826" spans="55:55" hidden="1" x14ac:dyDescent="0.2">
      <c r="BC51826" s="6"/>
    </row>
    <row r="51827" spans="55:55" hidden="1" x14ac:dyDescent="0.2">
      <c r="BC51827" s="6"/>
    </row>
    <row r="51828" spans="55:55" hidden="1" x14ac:dyDescent="0.2">
      <c r="BC51828" s="6"/>
    </row>
    <row r="51829" spans="55:55" hidden="1" x14ac:dyDescent="0.2">
      <c r="BC51829" s="6"/>
    </row>
    <row r="51830" spans="55:55" hidden="1" x14ac:dyDescent="0.2">
      <c r="BC51830" s="6"/>
    </row>
    <row r="51831" spans="55:55" hidden="1" x14ac:dyDescent="0.2">
      <c r="BC51831" s="6"/>
    </row>
    <row r="51832" spans="55:55" hidden="1" x14ac:dyDescent="0.2">
      <c r="BC51832" s="6"/>
    </row>
    <row r="51833" spans="55:55" hidden="1" x14ac:dyDescent="0.2">
      <c r="BC51833" s="6"/>
    </row>
    <row r="51834" spans="55:55" hidden="1" x14ac:dyDescent="0.2">
      <c r="BC51834" s="6"/>
    </row>
    <row r="51835" spans="55:55" hidden="1" x14ac:dyDescent="0.2">
      <c r="BC51835" s="6"/>
    </row>
    <row r="51836" spans="55:55" hidden="1" x14ac:dyDescent="0.2">
      <c r="BC51836" s="6"/>
    </row>
    <row r="51837" spans="55:55" hidden="1" x14ac:dyDescent="0.2">
      <c r="BC51837" s="6"/>
    </row>
    <row r="51838" spans="55:55" hidden="1" x14ac:dyDescent="0.2">
      <c r="BC51838" s="6"/>
    </row>
    <row r="51839" spans="55:55" hidden="1" x14ac:dyDescent="0.2">
      <c r="BC51839" s="6"/>
    </row>
    <row r="51840" spans="55:55" hidden="1" x14ac:dyDescent="0.2">
      <c r="BC51840" s="6"/>
    </row>
    <row r="51841" spans="55:55" hidden="1" x14ac:dyDescent="0.2">
      <c r="BC51841" s="6"/>
    </row>
    <row r="51842" spans="55:55" hidden="1" x14ac:dyDescent="0.2">
      <c r="BC51842" s="6"/>
    </row>
    <row r="51843" spans="55:55" hidden="1" x14ac:dyDescent="0.2">
      <c r="BC51843" s="6"/>
    </row>
    <row r="51844" spans="55:55" hidden="1" x14ac:dyDescent="0.2">
      <c r="BC51844" s="6"/>
    </row>
    <row r="51845" spans="55:55" hidden="1" x14ac:dyDescent="0.2">
      <c r="BC51845" s="6"/>
    </row>
    <row r="51846" spans="55:55" hidden="1" x14ac:dyDescent="0.2">
      <c r="BC51846" s="6"/>
    </row>
    <row r="51847" spans="55:55" hidden="1" x14ac:dyDescent="0.2">
      <c r="BC51847" s="6"/>
    </row>
    <row r="51848" spans="55:55" hidden="1" x14ac:dyDescent="0.2">
      <c r="BC51848" s="6"/>
    </row>
    <row r="51849" spans="55:55" hidden="1" x14ac:dyDescent="0.2">
      <c r="BC51849" s="6"/>
    </row>
    <row r="51850" spans="55:55" hidden="1" x14ac:dyDescent="0.2">
      <c r="BC51850" s="6"/>
    </row>
    <row r="51851" spans="55:55" hidden="1" x14ac:dyDescent="0.2">
      <c r="BC51851" s="6"/>
    </row>
    <row r="51852" spans="55:55" hidden="1" x14ac:dyDescent="0.2">
      <c r="BC51852" s="6"/>
    </row>
    <row r="51853" spans="55:55" hidden="1" x14ac:dyDescent="0.2">
      <c r="BC51853" s="6"/>
    </row>
    <row r="51854" spans="55:55" hidden="1" x14ac:dyDescent="0.2">
      <c r="BC51854" s="6"/>
    </row>
    <row r="51855" spans="55:55" hidden="1" x14ac:dyDescent="0.2">
      <c r="BC51855" s="6"/>
    </row>
    <row r="51856" spans="55:55" hidden="1" x14ac:dyDescent="0.2">
      <c r="BC51856" s="6"/>
    </row>
    <row r="51857" spans="55:55" hidden="1" x14ac:dyDescent="0.2">
      <c r="BC51857" s="6"/>
    </row>
    <row r="51858" spans="55:55" hidden="1" x14ac:dyDescent="0.2">
      <c r="BC51858" s="6"/>
    </row>
    <row r="51859" spans="55:55" hidden="1" x14ac:dyDescent="0.2">
      <c r="BC51859" s="6"/>
    </row>
    <row r="51860" spans="55:55" hidden="1" x14ac:dyDescent="0.2">
      <c r="BC51860" s="6"/>
    </row>
    <row r="51861" spans="55:55" hidden="1" x14ac:dyDescent="0.2">
      <c r="BC51861" s="6"/>
    </row>
    <row r="51862" spans="55:55" hidden="1" x14ac:dyDescent="0.2">
      <c r="BC51862" s="6"/>
    </row>
    <row r="51863" spans="55:55" hidden="1" x14ac:dyDescent="0.2">
      <c r="BC51863" s="6"/>
    </row>
    <row r="51864" spans="55:55" hidden="1" x14ac:dyDescent="0.2">
      <c r="BC51864" s="6"/>
    </row>
    <row r="51865" spans="55:55" hidden="1" x14ac:dyDescent="0.2">
      <c r="BC51865" s="6"/>
    </row>
    <row r="51866" spans="55:55" hidden="1" x14ac:dyDescent="0.2">
      <c r="BC51866" s="6"/>
    </row>
    <row r="51867" spans="55:55" hidden="1" x14ac:dyDescent="0.2">
      <c r="BC51867" s="6"/>
    </row>
    <row r="51868" spans="55:55" hidden="1" x14ac:dyDescent="0.2">
      <c r="BC51868" s="6"/>
    </row>
    <row r="51869" spans="55:55" hidden="1" x14ac:dyDescent="0.2">
      <c r="BC51869" s="6"/>
    </row>
    <row r="51870" spans="55:55" hidden="1" x14ac:dyDescent="0.2">
      <c r="BC51870" s="6"/>
    </row>
    <row r="51871" spans="55:55" hidden="1" x14ac:dyDescent="0.2">
      <c r="BC51871" s="6"/>
    </row>
    <row r="51872" spans="55:55" hidden="1" x14ac:dyDescent="0.2">
      <c r="BC51872" s="6"/>
    </row>
    <row r="51873" spans="55:55" hidden="1" x14ac:dyDescent="0.2">
      <c r="BC51873" s="6"/>
    </row>
    <row r="51874" spans="55:55" hidden="1" x14ac:dyDescent="0.2">
      <c r="BC51874" s="6"/>
    </row>
    <row r="51875" spans="55:55" hidden="1" x14ac:dyDescent="0.2">
      <c r="BC51875" s="6"/>
    </row>
    <row r="51876" spans="55:55" hidden="1" x14ac:dyDescent="0.2">
      <c r="BC51876" s="6"/>
    </row>
    <row r="51877" spans="55:55" hidden="1" x14ac:dyDescent="0.2">
      <c r="BC51877" s="6"/>
    </row>
    <row r="51878" spans="55:55" hidden="1" x14ac:dyDescent="0.2">
      <c r="BC51878" s="6"/>
    </row>
    <row r="51879" spans="55:55" hidden="1" x14ac:dyDescent="0.2">
      <c r="BC51879" s="6"/>
    </row>
    <row r="51880" spans="55:55" hidden="1" x14ac:dyDescent="0.2">
      <c r="BC51880" s="6"/>
    </row>
    <row r="51881" spans="55:55" hidden="1" x14ac:dyDescent="0.2">
      <c r="BC51881" s="6"/>
    </row>
    <row r="51882" spans="55:55" hidden="1" x14ac:dyDescent="0.2">
      <c r="BC51882" s="6"/>
    </row>
    <row r="51883" spans="55:55" hidden="1" x14ac:dyDescent="0.2">
      <c r="BC51883" s="6"/>
    </row>
    <row r="51884" spans="55:55" hidden="1" x14ac:dyDescent="0.2">
      <c r="BC51884" s="6"/>
    </row>
    <row r="51885" spans="55:55" hidden="1" x14ac:dyDescent="0.2">
      <c r="BC51885" s="6"/>
    </row>
    <row r="51886" spans="55:55" hidden="1" x14ac:dyDescent="0.2">
      <c r="BC51886" s="6"/>
    </row>
    <row r="51887" spans="55:55" hidden="1" x14ac:dyDescent="0.2">
      <c r="BC51887" s="6"/>
    </row>
    <row r="51888" spans="55:55" hidden="1" x14ac:dyDescent="0.2">
      <c r="BC51888" s="6"/>
    </row>
    <row r="51889" spans="55:55" hidden="1" x14ac:dyDescent="0.2">
      <c r="BC51889" s="6"/>
    </row>
    <row r="51890" spans="55:55" hidden="1" x14ac:dyDescent="0.2">
      <c r="BC51890" s="6"/>
    </row>
    <row r="51891" spans="55:55" hidden="1" x14ac:dyDescent="0.2">
      <c r="BC51891" s="6"/>
    </row>
    <row r="51892" spans="55:55" hidden="1" x14ac:dyDescent="0.2">
      <c r="BC51892" s="6"/>
    </row>
    <row r="51893" spans="55:55" hidden="1" x14ac:dyDescent="0.2">
      <c r="BC51893" s="6"/>
    </row>
    <row r="51894" spans="55:55" hidden="1" x14ac:dyDescent="0.2">
      <c r="BC51894" s="6"/>
    </row>
    <row r="51895" spans="55:55" hidden="1" x14ac:dyDescent="0.2">
      <c r="BC51895" s="6"/>
    </row>
    <row r="51896" spans="55:55" hidden="1" x14ac:dyDescent="0.2">
      <c r="BC51896" s="6"/>
    </row>
    <row r="51897" spans="55:55" hidden="1" x14ac:dyDescent="0.2">
      <c r="BC51897" s="6"/>
    </row>
    <row r="51898" spans="55:55" hidden="1" x14ac:dyDescent="0.2">
      <c r="BC51898" s="6"/>
    </row>
    <row r="51899" spans="55:55" hidden="1" x14ac:dyDescent="0.2">
      <c r="BC51899" s="6"/>
    </row>
    <row r="51900" spans="55:55" hidden="1" x14ac:dyDescent="0.2">
      <c r="BC51900" s="6"/>
    </row>
    <row r="51901" spans="55:55" hidden="1" x14ac:dyDescent="0.2">
      <c r="BC51901" s="6"/>
    </row>
    <row r="51902" spans="55:55" hidden="1" x14ac:dyDescent="0.2">
      <c r="BC51902" s="6"/>
    </row>
    <row r="51903" spans="55:55" hidden="1" x14ac:dyDescent="0.2">
      <c r="BC51903" s="6"/>
    </row>
    <row r="51904" spans="55:55" hidden="1" x14ac:dyDescent="0.2">
      <c r="BC51904" s="6"/>
    </row>
    <row r="51905" spans="55:55" hidden="1" x14ac:dyDescent="0.2">
      <c r="BC51905" s="6"/>
    </row>
    <row r="51906" spans="55:55" hidden="1" x14ac:dyDescent="0.2">
      <c r="BC51906" s="6"/>
    </row>
    <row r="51907" spans="55:55" hidden="1" x14ac:dyDescent="0.2">
      <c r="BC51907" s="6"/>
    </row>
    <row r="51908" spans="55:55" hidden="1" x14ac:dyDescent="0.2">
      <c r="BC51908" s="6"/>
    </row>
    <row r="51909" spans="55:55" hidden="1" x14ac:dyDescent="0.2">
      <c r="BC51909" s="6"/>
    </row>
    <row r="51910" spans="55:55" hidden="1" x14ac:dyDescent="0.2">
      <c r="BC51910" s="6"/>
    </row>
    <row r="51911" spans="55:55" hidden="1" x14ac:dyDescent="0.2">
      <c r="BC51911" s="6"/>
    </row>
    <row r="51912" spans="55:55" hidden="1" x14ac:dyDescent="0.2">
      <c r="BC51912" s="6"/>
    </row>
    <row r="51913" spans="55:55" hidden="1" x14ac:dyDescent="0.2">
      <c r="BC51913" s="6"/>
    </row>
    <row r="51914" spans="55:55" hidden="1" x14ac:dyDescent="0.2">
      <c r="BC51914" s="6"/>
    </row>
    <row r="51915" spans="55:55" hidden="1" x14ac:dyDescent="0.2">
      <c r="BC51915" s="6"/>
    </row>
    <row r="51916" spans="55:55" hidden="1" x14ac:dyDescent="0.2">
      <c r="BC51916" s="6"/>
    </row>
    <row r="51917" spans="55:55" hidden="1" x14ac:dyDescent="0.2">
      <c r="BC51917" s="6"/>
    </row>
    <row r="51918" spans="55:55" hidden="1" x14ac:dyDescent="0.2">
      <c r="BC51918" s="6"/>
    </row>
    <row r="51919" spans="55:55" hidden="1" x14ac:dyDescent="0.2">
      <c r="BC51919" s="6"/>
    </row>
    <row r="51920" spans="55:55" hidden="1" x14ac:dyDescent="0.2">
      <c r="BC51920" s="6"/>
    </row>
    <row r="51921" spans="55:55" hidden="1" x14ac:dyDescent="0.2">
      <c r="BC51921" s="6"/>
    </row>
    <row r="51922" spans="55:55" hidden="1" x14ac:dyDescent="0.2">
      <c r="BC51922" s="6"/>
    </row>
    <row r="51923" spans="55:55" hidden="1" x14ac:dyDescent="0.2">
      <c r="BC51923" s="6"/>
    </row>
    <row r="51924" spans="55:55" hidden="1" x14ac:dyDescent="0.2">
      <c r="BC51924" s="6"/>
    </row>
    <row r="51925" spans="55:55" hidden="1" x14ac:dyDescent="0.2">
      <c r="BC51925" s="6"/>
    </row>
    <row r="51926" spans="55:55" hidden="1" x14ac:dyDescent="0.2">
      <c r="BC51926" s="6"/>
    </row>
    <row r="51927" spans="55:55" hidden="1" x14ac:dyDescent="0.2">
      <c r="BC51927" s="6"/>
    </row>
    <row r="51928" spans="55:55" hidden="1" x14ac:dyDescent="0.2">
      <c r="BC51928" s="6"/>
    </row>
    <row r="51929" spans="55:55" hidden="1" x14ac:dyDescent="0.2">
      <c r="BC51929" s="6"/>
    </row>
    <row r="51930" spans="55:55" hidden="1" x14ac:dyDescent="0.2">
      <c r="BC51930" s="6"/>
    </row>
    <row r="51931" spans="55:55" hidden="1" x14ac:dyDescent="0.2">
      <c r="BC51931" s="6"/>
    </row>
    <row r="51932" spans="55:55" hidden="1" x14ac:dyDescent="0.2">
      <c r="BC51932" s="6"/>
    </row>
    <row r="51933" spans="55:55" hidden="1" x14ac:dyDescent="0.2">
      <c r="BC51933" s="6"/>
    </row>
    <row r="51934" spans="55:55" hidden="1" x14ac:dyDescent="0.2">
      <c r="BC51934" s="6"/>
    </row>
    <row r="51935" spans="55:55" hidden="1" x14ac:dyDescent="0.2">
      <c r="BC51935" s="6"/>
    </row>
    <row r="51936" spans="55:55" hidden="1" x14ac:dyDescent="0.2">
      <c r="BC51936" s="6"/>
    </row>
    <row r="51937" spans="55:55" hidden="1" x14ac:dyDescent="0.2">
      <c r="BC51937" s="6"/>
    </row>
    <row r="51938" spans="55:55" hidden="1" x14ac:dyDescent="0.2">
      <c r="BC51938" s="6"/>
    </row>
    <row r="51939" spans="55:55" hidden="1" x14ac:dyDescent="0.2">
      <c r="BC51939" s="6"/>
    </row>
    <row r="51940" spans="55:55" hidden="1" x14ac:dyDescent="0.2">
      <c r="BC51940" s="6"/>
    </row>
    <row r="51941" spans="55:55" hidden="1" x14ac:dyDescent="0.2">
      <c r="BC51941" s="6"/>
    </row>
    <row r="51942" spans="55:55" hidden="1" x14ac:dyDescent="0.2">
      <c r="BC51942" s="6"/>
    </row>
    <row r="51943" spans="55:55" hidden="1" x14ac:dyDescent="0.2">
      <c r="BC51943" s="6"/>
    </row>
    <row r="51944" spans="55:55" hidden="1" x14ac:dyDescent="0.2">
      <c r="BC51944" s="6"/>
    </row>
    <row r="51945" spans="55:55" hidden="1" x14ac:dyDescent="0.2">
      <c r="BC51945" s="6"/>
    </row>
    <row r="51946" spans="55:55" hidden="1" x14ac:dyDescent="0.2">
      <c r="BC51946" s="6"/>
    </row>
    <row r="51947" spans="55:55" hidden="1" x14ac:dyDescent="0.2">
      <c r="BC51947" s="6"/>
    </row>
    <row r="51948" spans="55:55" hidden="1" x14ac:dyDescent="0.2">
      <c r="BC51948" s="6"/>
    </row>
    <row r="51949" spans="55:55" hidden="1" x14ac:dyDescent="0.2">
      <c r="BC51949" s="6"/>
    </row>
    <row r="51950" spans="55:55" hidden="1" x14ac:dyDescent="0.2">
      <c r="BC51950" s="6"/>
    </row>
    <row r="51951" spans="55:55" hidden="1" x14ac:dyDescent="0.2">
      <c r="BC51951" s="6"/>
    </row>
    <row r="51952" spans="55:55" hidden="1" x14ac:dyDescent="0.2">
      <c r="BC51952" s="6"/>
    </row>
    <row r="51953" spans="55:55" hidden="1" x14ac:dyDescent="0.2">
      <c r="BC51953" s="6"/>
    </row>
    <row r="51954" spans="55:55" hidden="1" x14ac:dyDescent="0.2">
      <c r="BC51954" s="6"/>
    </row>
    <row r="51955" spans="55:55" hidden="1" x14ac:dyDescent="0.2">
      <c r="BC51955" s="6"/>
    </row>
    <row r="51956" spans="55:55" hidden="1" x14ac:dyDescent="0.2">
      <c r="BC51956" s="6"/>
    </row>
    <row r="51957" spans="55:55" hidden="1" x14ac:dyDescent="0.2">
      <c r="BC51957" s="6"/>
    </row>
    <row r="51958" spans="55:55" hidden="1" x14ac:dyDescent="0.2">
      <c r="BC51958" s="6"/>
    </row>
    <row r="51959" spans="55:55" hidden="1" x14ac:dyDescent="0.2">
      <c r="BC51959" s="6"/>
    </row>
    <row r="51960" spans="55:55" hidden="1" x14ac:dyDescent="0.2">
      <c r="BC51960" s="6"/>
    </row>
    <row r="51961" spans="55:55" hidden="1" x14ac:dyDescent="0.2">
      <c r="BC51961" s="6"/>
    </row>
    <row r="51962" spans="55:55" hidden="1" x14ac:dyDescent="0.2">
      <c r="BC51962" s="6"/>
    </row>
    <row r="51963" spans="55:55" hidden="1" x14ac:dyDescent="0.2">
      <c r="BC51963" s="6"/>
    </row>
    <row r="51964" spans="55:55" hidden="1" x14ac:dyDescent="0.2">
      <c r="BC51964" s="6"/>
    </row>
    <row r="51965" spans="55:55" hidden="1" x14ac:dyDescent="0.2">
      <c r="BC51965" s="6"/>
    </row>
    <row r="51966" spans="55:55" hidden="1" x14ac:dyDescent="0.2">
      <c r="BC51966" s="6"/>
    </row>
    <row r="51967" spans="55:55" hidden="1" x14ac:dyDescent="0.2">
      <c r="BC51967" s="6"/>
    </row>
    <row r="51968" spans="55:55" hidden="1" x14ac:dyDescent="0.2">
      <c r="BC51968" s="6"/>
    </row>
    <row r="51969" spans="55:55" hidden="1" x14ac:dyDescent="0.2">
      <c r="BC51969" s="6"/>
    </row>
    <row r="51970" spans="55:55" hidden="1" x14ac:dyDescent="0.2">
      <c r="BC51970" s="6"/>
    </row>
    <row r="51971" spans="55:55" hidden="1" x14ac:dyDescent="0.2">
      <c r="BC51971" s="6"/>
    </row>
    <row r="51972" spans="55:55" hidden="1" x14ac:dyDescent="0.2">
      <c r="BC51972" s="6"/>
    </row>
    <row r="51973" spans="55:55" hidden="1" x14ac:dyDescent="0.2">
      <c r="BC51973" s="6"/>
    </row>
    <row r="51974" spans="55:55" hidden="1" x14ac:dyDescent="0.2">
      <c r="BC51974" s="6"/>
    </row>
    <row r="51975" spans="55:55" hidden="1" x14ac:dyDescent="0.2">
      <c r="BC51975" s="6"/>
    </row>
    <row r="51976" spans="55:55" hidden="1" x14ac:dyDescent="0.2">
      <c r="BC51976" s="6"/>
    </row>
    <row r="51977" spans="55:55" hidden="1" x14ac:dyDescent="0.2">
      <c r="BC51977" s="6"/>
    </row>
    <row r="51978" spans="55:55" hidden="1" x14ac:dyDescent="0.2">
      <c r="BC51978" s="6"/>
    </row>
    <row r="51979" spans="55:55" hidden="1" x14ac:dyDescent="0.2">
      <c r="BC51979" s="6"/>
    </row>
    <row r="51980" spans="55:55" hidden="1" x14ac:dyDescent="0.2">
      <c r="BC51980" s="6"/>
    </row>
    <row r="51981" spans="55:55" hidden="1" x14ac:dyDescent="0.2">
      <c r="BC51981" s="6"/>
    </row>
    <row r="51982" spans="55:55" hidden="1" x14ac:dyDescent="0.2">
      <c r="BC51982" s="6"/>
    </row>
    <row r="51983" spans="55:55" hidden="1" x14ac:dyDescent="0.2">
      <c r="BC51983" s="6"/>
    </row>
    <row r="51984" spans="55:55" hidden="1" x14ac:dyDescent="0.2">
      <c r="BC51984" s="6"/>
    </row>
    <row r="51985" spans="55:55" hidden="1" x14ac:dyDescent="0.2">
      <c r="BC51985" s="6"/>
    </row>
    <row r="51986" spans="55:55" hidden="1" x14ac:dyDescent="0.2">
      <c r="BC51986" s="6"/>
    </row>
    <row r="51987" spans="55:55" hidden="1" x14ac:dyDescent="0.2">
      <c r="BC51987" s="6"/>
    </row>
    <row r="51988" spans="55:55" hidden="1" x14ac:dyDescent="0.2">
      <c r="BC51988" s="6"/>
    </row>
    <row r="51989" spans="55:55" hidden="1" x14ac:dyDescent="0.2">
      <c r="BC51989" s="6"/>
    </row>
    <row r="51990" spans="55:55" hidden="1" x14ac:dyDescent="0.2">
      <c r="BC51990" s="6"/>
    </row>
    <row r="51991" spans="55:55" hidden="1" x14ac:dyDescent="0.2">
      <c r="BC51991" s="6"/>
    </row>
    <row r="51992" spans="55:55" hidden="1" x14ac:dyDescent="0.2">
      <c r="BC51992" s="6"/>
    </row>
    <row r="51993" spans="55:55" hidden="1" x14ac:dyDescent="0.2">
      <c r="BC51993" s="6"/>
    </row>
    <row r="51994" spans="55:55" hidden="1" x14ac:dyDescent="0.2">
      <c r="BC51994" s="6"/>
    </row>
    <row r="51995" spans="55:55" hidden="1" x14ac:dyDescent="0.2">
      <c r="BC51995" s="6"/>
    </row>
    <row r="51996" spans="55:55" hidden="1" x14ac:dyDescent="0.2">
      <c r="BC51996" s="6"/>
    </row>
    <row r="51997" spans="55:55" hidden="1" x14ac:dyDescent="0.2">
      <c r="BC51997" s="6"/>
    </row>
    <row r="51998" spans="55:55" hidden="1" x14ac:dyDescent="0.2">
      <c r="BC51998" s="6"/>
    </row>
    <row r="51999" spans="55:55" hidden="1" x14ac:dyDescent="0.2">
      <c r="BC51999" s="6"/>
    </row>
    <row r="52000" spans="55:55" hidden="1" x14ac:dyDescent="0.2">
      <c r="BC52000" s="6"/>
    </row>
    <row r="52001" spans="55:55" hidden="1" x14ac:dyDescent="0.2">
      <c r="BC52001" s="6"/>
    </row>
    <row r="52002" spans="55:55" hidden="1" x14ac:dyDescent="0.2">
      <c r="BC52002" s="6"/>
    </row>
    <row r="52003" spans="55:55" hidden="1" x14ac:dyDescent="0.2">
      <c r="BC52003" s="6"/>
    </row>
    <row r="52004" spans="55:55" hidden="1" x14ac:dyDescent="0.2">
      <c r="BC52004" s="6"/>
    </row>
    <row r="52005" spans="55:55" hidden="1" x14ac:dyDescent="0.2">
      <c r="BC52005" s="6"/>
    </row>
    <row r="52006" spans="55:55" hidden="1" x14ac:dyDescent="0.2">
      <c r="BC52006" s="6"/>
    </row>
    <row r="52007" spans="55:55" hidden="1" x14ac:dyDescent="0.2">
      <c r="BC52007" s="6"/>
    </row>
    <row r="52008" spans="55:55" hidden="1" x14ac:dyDescent="0.2">
      <c r="BC52008" s="6"/>
    </row>
    <row r="52009" spans="55:55" hidden="1" x14ac:dyDescent="0.2">
      <c r="BC52009" s="6"/>
    </row>
    <row r="52010" spans="55:55" hidden="1" x14ac:dyDescent="0.2">
      <c r="BC52010" s="6"/>
    </row>
    <row r="52011" spans="55:55" hidden="1" x14ac:dyDescent="0.2">
      <c r="BC52011" s="6"/>
    </row>
    <row r="52012" spans="55:55" hidden="1" x14ac:dyDescent="0.2">
      <c r="BC52012" s="6"/>
    </row>
    <row r="52013" spans="55:55" hidden="1" x14ac:dyDescent="0.2">
      <c r="BC52013" s="6"/>
    </row>
    <row r="52014" spans="55:55" hidden="1" x14ac:dyDescent="0.2">
      <c r="BC52014" s="6"/>
    </row>
    <row r="52015" spans="55:55" hidden="1" x14ac:dyDescent="0.2">
      <c r="BC52015" s="6"/>
    </row>
    <row r="52016" spans="55:55" hidden="1" x14ac:dyDescent="0.2">
      <c r="BC52016" s="6"/>
    </row>
    <row r="52017" spans="55:55" hidden="1" x14ac:dyDescent="0.2">
      <c r="BC52017" s="6"/>
    </row>
    <row r="52018" spans="55:55" hidden="1" x14ac:dyDescent="0.2">
      <c r="BC52018" s="6"/>
    </row>
    <row r="52019" spans="55:55" hidden="1" x14ac:dyDescent="0.2">
      <c r="BC52019" s="6"/>
    </row>
    <row r="52020" spans="55:55" hidden="1" x14ac:dyDescent="0.2">
      <c r="BC52020" s="6"/>
    </row>
    <row r="52021" spans="55:55" hidden="1" x14ac:dyDescent="0.2">
      <c r="BC52021" s="6"/>
    </row>
    <row r="52022" spans="55:55" hidden="1" x14ac:dyDescent="0.2">
      <c r="BC52022" s="6"/>
    </row>
    <row r="52023" spans="55:55" hidden="1" x14ac:dyDescent="0.2">
      <c r="BC52023" s="6"/>
    </row>
    <row r="52024" spans="55:55" hidden="1" x14ac:dyDescent="0.2">
      <c r="BC52024" s="6"/>
    </row>
    <row r="52025" spans="55:55" hidden="1" x14ac:dyDescent="0.2">
      <c r="BC52025" s="6"/>
    </row>
    <row r="52026" spans="55:55" hidden="1" x14ac:dyDescent="0.2">
      <c r="BC52026" s="6"/>
    </row>
    <row r="52027" spans="55:55" hidden="1" x14ac:dyDescent="0.2">
      <c r="BC52027" s="6"/>
    </row>
    <row r="52028" spans="55:55" hidden="1" x14ac:dyDescent="0.2">
      <c r="BC52028" s="6"/>
    </row>
    <row r="52029" spans="55:55" hidden="1" x14ac:dyDescent="0.2">
      <c r="BC52029" s="6"/>
    </row>
    <row r="52030" spans="55:55" hidden="1" x14ac:dyDescent="0.2">
      <c r="BC52030" s="6"/>
    </row>
    <row r="52031" spans="55:55" hidden="1" x14ac:dyDescent="0.2">
      <c r="BC52031" s="6"/>
    </row>
    <row r="52032" spans="55:55" hidden="1" x14ac:dyDescent="0.2">
      <c r="BC52032" s="6"/>
    </row>
    <row r="52033" spans="55:55" hidden="1" x14ac:dyDescent="0.2">
      <c r="BC52033" s="6"/>
    </row>
    <row r="52034" spans="55:55" hidden="1" x14ac:dyDescent="0.2">
      <c r="BC52034" s="6"/>
    </row>
    <row r="52035" spans="55:55" hidden="1" x14ac:dyDescent="0.2">
      <c r="BC52035" s="6"/>
    </row>
    <row r="52036" spans="55:55" hidden="1" x14ac:dyDescent="0.2">
      <c r="BC52036" s="6"/>
    </row>
    <row r="52037" spans="55:55" hidden="1" x14ac:dyDescent="0.2">
      <c r="BC52037" s="6"/>
    </row>
    <row r="52038" spans="55:55" hidden="1" x14ac:dyDescent="0.2">
      <c r="BC52038" s="6"/>
    </row>
    <row r="52039" spans="55:55" hidden="1" x14ac:dyDescent="0.2">
      <c r="BC52039" s="6"/>
    </row>
    <row r="52040" spans="55:55" hidden="1" x14ac:dyDescent="0.2">
      <c r="BC52040" s="6"/>
    </row>
    <row r="52041" spans="55:55" hidden="1" x14ac:dyDescent="0.2">
      <c r="BC52041" s="6"/>
    </row>
    <row r="52042" spans="55:55" hidden="1" x14ac:dyDescent="0.2">
      <c r="BC52042" s="6"/>
    </row>
    <row r="52043" spans="55:55" hidden="1" x14ac:dyDescent="0.2">
      <c r="BC52043" s="6"/>
    </row>
    <row r="52044" spans="55:55" hidden="1" x14ac:dyDescent="0.2">
      <c r="BC52044" s="6"/>
    </row>
    <row r="52045" spans="55:55" hidden="1" x14ac:dyDescent="0.2">
      <c r="BC52045" s="6"/>
    </row>
    <row r="52046" spans="55:55" hidden="1" x14ac:dyDescent="0.2">
      <c r="BC52046" s="6"/>
    </row>
    <row r="52047" spans="55:55" hidden="1" x14ac:dyDescent="0.2">
      <c r="BC52047" s="6"/>
    </row>
    <row r="52048" spans="55:55" hidden="1" x14ac:dyDescent="0.2">
      <c r="BC52048" s="6"/>
    </row>
    <row r="52049" spans="55:55" hidden="1" x14ac:dyDescent="0.2">
      <c r="BC52049" s="6"/>
    </row>
    <row r="52050" spans="55:55" hidden="1" x14ac:dyDescent="0.2">
      <c r="BC52050" s="6"/>
    </row>
    <row r="52051" spans="55:55" hidden="1" x14ac:dyDescent="0.2">
      <c r="BC52051" s="6"/>
    </row>
    <row r="52052" spans="55:55" hidden="1" x14ac:dyDescent="0.2">
      <c r="BC52052" s="6"/>
    </row>
    <row r="52053" spans="55:55" hidden="1" x14ac:dyDescent="0.2">
      <c r="BC52053" s="6"/>
    </row>
    <row r="52054" spans="55:55" hidden="1" x14ac:dyDescent="0.2">
      <c r="BC52054" s="6"/>
    </row>
    <row r="52055" spans="55:55" hidden="1" x14ac:dyDescent="0.2">
      <c r="BC52055" s="6"/>
    </row>
    <row r="52056" spans="55:55" hidden="1" x14ac:dyDescent="0.2">
      <c r="BC52056" s="6"/>
    </row>
    <row r="52057" spans="55:55" hidden="1" x14ac:dyDescent="0.2">
      <c r="BC52057" s="6"/>
    </row>
    <row r="52058" spans="55:55" hidden="1" x14ac:dyDescent="0.2">
      <c r="BC52058" s="6"/>
    </row>
    <row r="52059" spans="55:55" hidden="1" x14ac:dyDescent="0.2">
      <c r="BC52059" s="6"/>
    </row>
    <row r="52060" spans="55:55" hidden="1" x14ac:dyDescent="0.2">
      <c r="BC52060" s="6"/>
    </row>
    <row r="52061" spans="55:55" hidden="1" x14ac:dyDescent="0.2">
      <c r="BC52061" s="6"/>
    </row>
    <row r="52062" spans="55:55" hidden="1" x14ac:dyDescent="0.2">
      <c r="BC52062" s="6"/>
    </row>
    <row r="52063" spans="55:55" hidden="1" x14ac:dyDescent="0.2">
      <c r="BC52063" s="6"/>
    </row>
    <row r="52064" spans="55:55" hidden="1" x14ac:dyDescent="0.2">
      <c r="BC52064" s="6"/>
    </row>
    <row r="52065" spans="55:55" hidden="1" x14ac:dyDescent="0.2">
      <c r="BC52065" s="6"/>
    </row>
    <row r="52066" spans="55:55" hidden="1" x14ac:dyDescent="0.2">
      <c r="BC52066" s="6"/>
    </row>
    <row r="52067" spans="55:55" hidden="1" x14ac:dyDescent="0.2">
      <c r="BC52067" s="6"/>
    </row>
    <row r="52068" spans="55:55" hidden="1" x14ac:dyDescent="0.2">
      <c r="BC52068" s="6"/>
    </row>
    <row r="52069" spans="55:55" hidden="1" x14ac:dyDescent="0.2">
      <c r="BC52069" s="6"/>
    </row>
    <row r="52070" spans="55:55" hidden="1" x14ac:dyDescent="0.2">
      <c r="BC52070" s="6"/>
    </row>
    <row r="52071" spans="55:55" hidden="1" x14ac:dyDescent="0.2">
      <c r="BC52071" s="6"/>
    </row>
    <row r="52072" spans="55:55" hidden="1" x14ac:dyDescent="0.2">
      <c r="BC52072" s="6"/>
    </row>
    <row r="52073" spans="55:55" hidden="1" x14ac:dyDescent="0.2">
      <c r="BC52073" s="6"/>
    </row>
    <row r="52074" spans="55:55" hidden="1" x14ac:dyDescent="0.2">
      <c r="BC52074" s="6"/>
    </row>
    <row r="52075" spans="55:55" hidden="1" x14ac:dyDescent="0.2">
      <c r="BC52075" s="6"/>
    </row>
    <row r="52076" spans="55:55" hidden="1" x14ac:dyDescent="0.2">
      <c r="BC52076" s="6"/>
    </row>
    <row r="52077" spans="55:55" hidden="1" x14ac:dyDescent="0.2">
      <c r="BC52077" s="6"/>
    </row>
    <row r="52078" spans="55:55" hidden="1" x14ac:dyDescent="0.2">
      <c r="BC52078" s="6"/>
    </row>
    <row r="52079" spans="55:55" hidden="1" x14ac:dyDescent="0.2">
      <c r="BC52079" s="6"/>
    </row>
    <row r="52080" spans="55:55" hidden="1" x14ac:dyDescent="0.2">
      <c r="BC52080" s="6"/>
    </row>
    <row r="52081" spans="55:55" hidden="1" x14ac:dyDescent="0.2">
      <c r="BC52081" s="6"/>
    </row>
    <row r="52082" spans="55:55" hidden="1" x14ac:dyDescent="0.2">
      <c r="BC52082" s="6"/>
    </row>
    <row r="52083" spans="55:55" hidden="1" x14ac:dyDescent="0.2">
      <c r="BC52083" s="6"/>
    </row>
    <row r="52084" spans="55:55" hidden="1" x14ac:dyDescent="0.2">
      <c r="BC52084" s="6"/>
    </row>
    <row r="52085" spans="55:55" hidden="1" x14ac:dyDescent="0.2">
      <c r="BC52085" s="6"/>
    </row>
    <row r="52086" spans="55:55" hidden="1" x14ac:dyDescent="0.2">
      <c r="BC52086" s="6"/>
    </row>
    <row r="52087" spans="55:55" hidden="1" x14ac:dyDescent="0.2">
      <c r="BC52087" s="6"/>
    </row>
    <row r="52088" spans="55:55" hidden="1" x14ac:dyDescent="0.2">
      <c r="BC52088" s="6"/>
    </row>
    <row r="52089" spans="55:55" hidden="1" x14ac:dyDescent="0.2">
      <c r="BC52089" s="6"/>
    </row>
    <row r="52090" spans="55:55" hidden="1" x14ac:dyDescent="0.2">
      <c r="BC52090" s="6"/>
    </row>
    <row r="52091" spans="55:55" hidden="1" x14ac:dyDescent="0.2">
      <c r="BC52091" s="6"/>
    </row>
    <row r="52092" spans="55:55" hidden="1" x14ac:dyDescent="0.2">
      <c r="BC52092" s="6"/>
    </row>
    <row r="52093" spans="55:55" hidden="1" x14ac:dyDescent="0.2">
      <c r="BC52093" s="6"/>
    </row>
    <row r="52094" spans="55:55" hidden="1" x14ac:dyDescent="0.2">
      <c r="BC52094" s="6"/>
    </row>
    <row r="52095" spans="55:55" hidden="1" x14ac:dyDescent="0.2">
      <c r="BC52095" s="6"/>
    </row>
    <row r="52096" spans="55:55" hidden="1" x14ac:dyDescent="0.2">
      <c r="BC52096" s="6"/>
    </row>
    <row r="52097" spans="55:55" hidden="1" x14ac:dyDescent="0.2">
      <c r="BC52097" s="6"/>
    </row>
    <row r="52098" spans="55:55" hidden="1" x14ac:dyDescent="0.2">
      <c r="BC52098" s="6"/>
    </row>
    <row r="52099" spans="55:55" hidden="1" x14ac:dyDescent="0.2">
      <c r="BC52099" s="6"/>
    </row>
    <row r="52100" spans="55:55" hidden="1" x14ac:dyDescent="0.2">
      <c r="BC52100" s="6"/>
    </row>
    <row r="52101" spans="55:55" hidden="1" x14ac:dyDescent="0.2">
      <c r="BC52101" s="6"/>
    </row>
    <row r="52102" spans="55:55" hidden="1" x14ac:dyDescent="0.2">
      <c r="BC52102" s="6"/>
    </row>
    <row r="52103" spans="55:55" hidden="1" x14ac:dyDescent="0.2">
      <c r="BC52103" s="6"/>
    </row>
    <row r="52104" spans="55:55" hidden="1" x14ac:dyDescent="0.2">
      <c r="BC52104" s="6"/>
    </row>
    <row r="52105" spans="55:55" hidden="1" x14ac:dyDescent="0.2">
      <c r="BC52105" s="6"/>
    </row>
    <row r="52106" spans="55:55" hidden="1" x14ac:dyDescent="0.2">
      <c r="BC52106" s="6"/>
    </row>
    <row r="52107" spans="55:55" hidden="1" x14ac:dyDescent="0.2">
      <c r="BC52107" s="6"/>
    </row>
    <row r="52108" spans="55:55" hidden="1" x14ac:dyDescent="0.2">
      <c r="BC52108" s="6"/>
    </row>
    <row r="52109" spans="55:55" hidden="1" x14ac:dyDescent="0.2">
      <c r="BC52109" s="6"/>
    </row>
    <row r="52110" spans="55:55" hidden="1" x14ac:dyDescent="0.2">
      <c r="BC52110" s="6"/>
    </row>
    <row r="52111" spans="55:55" hidden="1" x14ac:dyDescent="0.2">
      <c r="BC52111" s="6"/>
    </row>
    <row r="52112" spans="55:55" hidden="1" x14ac:dyDescent="0.2">
      <c r="BC52112" s="6"/>
    </row>
    <row r="52113" spans="55:55" hidden="1" x14ac:dyDescent="0.2">
      <c r="BC52113" s="6"/>
    </row>
    <row r="52114" spans="55:55" hidden="1" x14ac:dyDescent="0.2">
      <c r="BC52114" s="6"/>
    </row>
    <row r="52115" spans="55:55" hidden="1" x14ac:dyDescent="0.2">
      <c r="BC52115" s="6"/>
    </row>
    <row r="52116" spans="55:55" hidden="1" x14ac:dyDescent="0.2">
      <c r="BC52116" s="6"/>
    </row>
    <row r="52117" spans="55:55" hidden="1" x14ac:dyDescent="0.2">
      <c r="BC52117" s="6"/>
    </row>
    <row r="52118" spans="55:55" hidden="1" x14ac:dyDescent="0.2">
      <c r="BC52118" s="6"/>
    </row>
    <row r="52119" spans="55:55" hidden="1" x14ac:dyDescent="0.2">
      <c r="BC52119" s="6"/>
    </row>
    <row r="52120" spans="55:55" hidden="1" x14ac:dyDescent="0.2">
      <c r="BC52120" s="6"/>
    </row>
    <row r="52121" spans="55:55" hidden="1" x14ac:dyDescent="0.2">
      <c r="BC52121" s="6"/>
    </row>
    <row r="52122" spans="55:55" hidden="1" x14ac:dyDescent="0.2">
      <c r="BC52122" s="6"/>
    </row>
    <row r="52123" spans="55:55" hidden="1" x14ac:dyDescent="0.2">
      <c r="BC52123" s="6"/>
    </row>
    <row r="52124" spans="55:55" hidden="1" x14ac:dyDescent="0.2">
      <c r="BC52124" s="6"/>
    </row>
    <row r="52125" spans="55:55" hidden="1" x14ac:dyDescent="0.2">
      <c r="BC52125" s="6"/>
    </row>
    <row r="52126" spans="55:55" hidden="1" x14ac:dyDescent="0.2">
      <c r="BC52126" s="6"/>
    </row>
    <row r="52127" spans="55:55" hidden="1" x14ac:dyDescent="0.2">
      <c r="BC52127" s="6"/>
    </row>
    <row r="52128" spans="55:55" hidden="1" x14ac:dyDescent="0.2">
      <c r="BC52128" s="6"/>
    </row>
    <row r="52129" spans="55:55" hidden="1" x14ac:dyDescent="0.2">
      <c r="BC52129" s="6"/>
    </row>
    <row r="52130" spans="55:55" hidden="1" x14ac:dyDescent="0.2">
      <c r="BC52130" s="6"/>
    </row>
    <row r="52131" spans="55:55" hidden="1" x14ac:dyDescent="0.2">
      <c r="BC52131" s="6"/>
    </row>
    <row r="52132" spans="55:55" hidden="1" x14ac:dyDescent="0.2">
      <c r="BC52132" s="6"/>
    </row>
    <row r="52133" spans="55:55" hidden="1" x14ac:dyDescent="0.2">
      <c r="BC52133" s="6"/>
    </row>
    <row r="52134" spans="55:55" hidden="1" x14ac:dyDescent="0.2">
      <c r="BC52134" s="6"/>
    </row>
    <row r="52135" spans="55:55" hidden="1" x14ac:dyDescent="0.2">
      <c r="BC52135" s="6"/>
    </row>
    <row r="52136" spans="55:55" hidden="1" x14ac:dyDescent="0.2">
      <c r="BC52136" s="6"/>
    </row>
    <row r="52137" spans="55:55" hidden="1" x14ac:dyDescent="0.2">
      <c r="BC52137" s="6"/>
    </row>
    <row r="52138" spans="55:55" hidden="1" x14ac:dyDescent="0.2">
      <c r="BC52138" s="6"/>
    </row>
    <row r="52139" spans="55:55" hidden="1" x14ac:dyDescent="0.2">
      <c r="BC52139" s="6"/>
    </row>
    <row r="52140" spans="55:55" hidden="1" x14ac:dyDescent="0.2">
      <c r="BC52140" s="6"/>
    </row>
    <row r="52141" spans="55:55" hidden="1" x14ac:dyDescent="0.2">
      <c r="BC52141" s="6"/>
    </row>
    <row r="52142" spans="55:55" hidden="1" x14ac:dyDescent="0.2">
      <c r="BC52142" s="6"/>
    </row>
    <row r="52143" spans="55:55" hidden="1" x14ac:dyDescent="0.2">
      <c r="BC52143" s="6"/>
    </row>
    <row r="52144" spans="55:55" hidden="1" x14ac:dyDescent="0.2">
      <c r="BC52144" s="6"/>
    </row>
    <row r="52145" spans="55:55" hidden="1" x14ac:dyDescent="0.2">
      <c r="BC52145" s="6"/>
    </row>
    <row r="52146" spans="55:55" hidden="1" x14ac:dyDescent="0.2">
      <c r="BC52146" s="6"/>
    </row>
    <row r="52147" spans="55:55" hidden="1" x14ac:dyDescent="0.2">
      <c r="BC52147" s="6"/>
    </row>
    <row r="52148" spans="55:55" hidden="1" x14ac:dyDescent="0.2">
      <c r="BC52148" s="6"/>
    </row>
    <row r="52149" spans="55:55" hidden="1" x14ac:dyDescent="0.2">
      <c r="BC52149" s="6"/>
    </row>
    <row r="52150" spans="55:55" hidden="1" x14ac:dyDescent="0.2">
      <c r="BC52150" s="6"/>
    </row>
    <row r="52151" spans="55:55" hidden="1" x14ac:dyDescent="0.2">
      <c r="BC52151" s="6"/>
    </row>
    <row r="52152" spans="55:55" hidden="1" x14ac:dyDescent="0.2">
      <c r="BC52152" s="6"/>
    </row>
    <row r="52153" spans="55:55" hidden="1" x14ac:dyDescent="0.2">
      <c r="BC52153" s="6"/>
    </row>
    <row r="52154" spans="55:55" hidden="1" x14ac:dyDescent="0.2">
      <c r="BC52154" s="6"/>
    </row>
    <row r="52155" spans="55:55" hidden="1" x14ac:dyDescent="0.2">
      <c r="BC52155" s="6"/>
    </row>
    <row r="52156" spans="55:55" hidden="1" x14ac:dyDescent="0.2">
      <c r="BC52156" s="6"/>
    </row>
    <row r="52157" spans="55:55" hidden="1" x14ac:dyDescent="0.2">
      <c r="BC52157" s="6"/>
    </row>
    <row r="52158" spans="55:55" hidden="1" x14ac:dyDescent="0.2">
      <c r="BC52158" s="6"/>
    </row>
    <row r="52159" spans="55:55" hidden="1" x14ac:dyDescent="0.2">
      <c r="BC52159" s="6"/>
    </row>
    <row r="52160" spans="55:55" hidden="1" x14ac:dyDescent="0.2">
      <c r="BC52160" s="6"/>
    </row>
    <row r="52161" spans="55:55" hidden="1" x14ac:dyDescent="0.2">
      <c r="BC52161" s="6"/>
    </row>
    <row r="52162" spans="55:55" hidden="1" x14ac:dyDescent="0.2">
      <c r="BC52162" s="6"/>
    </row>
    <row r="52163" spans="55:55" hidden="1" x14ac:dyDescent="0.2">
      <c r="BC52163" s="6"/>
    </row>
    <row r="52164" spans="55:55" hidden="1" x14ac:dyDescent="0.2">
      <c r="BC52164" s="6"/>
    </row>
    <row r="52165" spans="55:55" hidden="1" x14ac:dyDescent="0.2">
      <c r="BC52165" s="6"/>
    </row>
    <row r="52166" spans="55:55" hidden="1" x14ac:dyDescent="0.2">
      <c r="BC52166" s="6"/>
    </row>
    <row r="52167" spans="55:55" hidden="1" x14ac:dyDescent="0.2">
      <c r="BC52167" s="6"/>
    </row>
    <row r="52168" spans="55:55" hidden="1" x14ac:dyDescent="0.2">
      <c r="BC52168" s="6"/>
    </row>
    <row r="52169" spans="55:55" hidden="1" x14ac:dyDescent="0.2">
      <c r="BC52169" s="6"/>
    </row>
    <row r="52170" spans="55:55" hidden="1" x14ac:dyDescent="0.2">
      <c r="BC52170" s="6"/>
    </row>
    <row r="52171" spans="55:55" hidden="1" x14ac:dyDescent="0.2">
      <c r="BC52171" s="6"/>
    </row>
    <row r="52172" spans="55:55" hidden="1" x14ac:dyDescent="0.2">
      <c r="BC52172" s="6"/>
    </row>
    <row r="52173" spans="55:55" hidden="1" x14ac:dyDescent="0.2">
      <c r="BC52173" s="6"/>
    </row>
    <row r="52174" spans="55:55" hidden="1" x14ac:dyDescent="0.2">
      <c r="BC52174" s="6"/>
    </row>
    <row r="52175" spans="55:55" hidden="1" x14ac:dyDescent="0.2">
      <c r="BC52175" s="6"/>
    </row>
    <row r="52176" spans="55:55" hidden="1" x14ac:dyDescent="0.2">
      <c r="BC52176" s="6"/>
    </row>
    <row r="52177" spans="55:55" hidden="1" x14ac:dyDescent="0.2">
      <c r="BC52177" s="6"/>
    </row>
    <row r="52178" spans="55:55" hidden="1" x14ac:dyDescent="0.2">
      <c r="BC52178" s="6"/>
    </row>
    <row r="52179" spans="55:55" hidden="1" x14ac:dyDescent="0.2">
      <c r="BC52179" s="6"/>
    </row>
    <row r="52180" spans="55:55" hidden="1" x14ac:dyDescent="0.2">
      <c r="BC52180" s="6"/>
    </row>
    <row r="52181" spans="55:55" hidden="1" x14ac:dyDescent="0.2">
      <c r="BC52181" s="6"/>
    </row>
    <row r="52182" spans="55:55" hidden="1" x14ac:dyDescent="0.2">
      <c r="BC52182" s="6"/>
    </row>
    <row r="52183" spans="55:55" hidden="1" x14ac:dyDescent="0.2">
      <c r="BC52183" s="6"/>
    </row>
    <row r="52184" spans="55:55" hidden="1" x14ac:dyDescent="0.2">
      <c r="BC52184" s="6"/>
    </row>
    <row r="52185" spans="55:55" hidden="1" x14ac:dyDescent="0.2">
      <c r="BC52185" s="6"/>
    </row>
    <row r="52186" spans="55:55" hidden="1" x14ac:dyDescent="0.2">
      <c r="BC52186" s="6"/>
    </row>
    <row r="52187" spans="55:55" hidden="1" x14ac:dyDescent="0.2">
      <c r="BC52187" s="6"/>
    </row>
    <row r="52188" spans="55:55" hidden="1" x14ac:dyDescent="0.2">
      <c r="BC52188" s="6"/>
    </row>
    <row r="52189" spans="55:55" hidden="1" x14ac:dyDescent="0.2">
      <c r="BC52189" s="6"/>
    </row>
    <row r="52190" spans="55:55" hidden="1" x14ac:dyDescent="0.2">
      <c r="BC52190" s="6"/>
    </row>
    <row r="52191" spans="55:55" hidden="1" x14ac:dyDescent="0.2">
      <c r="BC52191" s="6"/>
    </row>
    <row r="52192" spans="55:55" hidden="1" x14ac:dyDescent="0.2">
      <c r="BC52192" s="6"/>
    </row>
    <row r="52193" spans="55:55" hidden="1" x14ac:dyDescent="0.2">
      <c r="BC52193" s="6"/>
    </row>
    <row r="52194" spans="55:55" hidden="1" x14ac:dyDescent="0.2">
      <c r="BC52194" s="6"/>
    </row>
    <row r="52195" spans="55:55" hidden="1" x14ac:dyDescent="0.2">
      <c r="BC52195" s="6"/>
    </row>
    <row r="52196" spans="55:55" hidden="1" x14ac:dyDescent="0.2">
      <c r="BC52196" s="6"/>
    </row>
    <row r="52197" spans="55:55" hidden="1" x14ac:dyDescent="0.2">
      <c r="BC52197" s="6"/>
    </row>
    <row r="52198" spans="55:55" hidden="1" x14ac:dyDescent="0.2">
      <c r="BC52198" s="6"/>
    </row>
    <row r="52199" spans="55:55" hidden="1" x14ac:dyDescent="0.2">
      <c r="BC52199" s="6"/>
    </row>
    <row r="52200" spans="55:55" hidden="1" x14ac:dyDescent="0.2">
      <c r="BC52200" s="6"/>
    </row>
    <row r="52201" spans="55:55" hidden="1" x14ac:dyDescent="0.2">
      <c r="BC52201" s="6"/>
    </row>
    <row r="52202" spans="55:55" hidden="1" x14ac:dyDescent="0.2">
      <c r="BC52202" s="6"/>
    </row>
    <row r="52203" spans="55:55" hidden="1" x14ac:dyDescent="0.2">
      <c r="BC52203" s="6"/>
    </row>
    <row r="52204" spans="55:55" hidden="1" x14ac:dyDescent="0.2">
      <c r="BC52204" s="6"/>
    </row>
    <row r="52205" spans="55:55" hidden="1" x14ac:dyDescent="0.2">
      <c r="BC52205" s="6"/>
    </row>
    <row r="52206" spans="55:55" hidden="1" x14ac:dyDescent="0.2">
      <c r="BC52206" s="6"/>
    </row>
    <row r="52207" spans="55:55" hidden="1" x14ac:dyDescent="0.2">
      <c r="BC52207" s="6"/>
    </row>
    <row r="52208" spans="55:55" hidden="1" x14ac:dyDescent="0.2">
      <c r="BC52208" s="6"/>
    </row>
    <row r="52209" spans="55:55" hidden="1" x14ac:dyDescent="0.2">
      <c r="BC52209" s="6"/>
    </row>
    <row r="52210" spans="55:55" hidden="1" x14ac:dyDescent="0.2">
      <c r="BC52210" s="6"/>
    </row>
    <row r="52211" spans="55:55" hidden="1" x14ac:dyDescent="0.2">
      <c r="BC52211" s="6"/>
    </row>
    <row r="52212" spans="55:55" hidden="1" x14ac:dyDescent="0.2">
      <c r="BC52212" s="6"/>
    </row>
    <row r="52213" spans="55:55" hidden="1" x14ac:dyDescent="0.2">
      <c r="BC52213" s="6"/>
    </row>
    <row r="52214" spans="55:55" hidden="1" x14ac:dyDescent="0.2">
      <c r="BC52214" s="6"/>
    </row>
    <row r="52215" spans="55:55" hidden="1" x14ac:dyDescent="0.2">
      <c r="BC52215" s="6"/>
    </row>
    <row r="52216" spans="55:55" hidden="1" x14ac:dyDescent="0.2">
      <c r="BC52216" s="6"/>
    </row>
    <row r="52217" spans="55:55" hidden="1" x14ac:dyDescent="0.2">
      <c r="BC52217" s="6"/>
    </row>
    <row r="52218" spans="55:55" hidden="1" x14ac:dyDescent="0.2">
      <c r="BC52218" s="6"/>
    </row>
    <row r="52219" spans="55:55" hidden="1" x14ac:dyDescent="0.2">
      <c r="BC52219" s="6"/>
    </row>
    <row r="52220" spans="55:55" hidden="1" x14ac:dyDescent="0.2">
      <c r="BC52220" s="6"/>
    </row>
    <row r="52221" spans="55:55" hidden="1" x14ac:dyDescent="0.2">
      <c r="BC52221" s="6"/>
    </row>
    <row r="52222" spans="55:55" hidden="1" x14ac:dyDescent="0.2">
      <c r="BC52222" s="6"/>
    </row>
    <row r="52223" spans="55:55" hidden="1" x14ac:dyDescent="0.2">
      <c r="BC52223" s="6"/>
    </row>
    <row r="52224" spans="55:55" hidden="1" x14ac:dyDescent="0.2">
      <c r="BC52224" s="6"/>
    </row>
    <row r="52225" spans="55:55" hidden="1" x14ac:dyDescent="0.2">
      <c r="BC52225" s="6"/>
    </row>
    <row r="52226" spans="55:55" hidden="1" x14ac:dyDescent="0.2">
      <c r="BC52226" s="6"/>
    </row>
    <row r="52227" spans="55:55" hidden="1" x14ac:dyDescent="0.2">
      <c r="BC52227" s="6"/>
    </row>
    <row r="52228" spans="55:55" hidden="1" x14ac:dyDescent="0.2">
      <c r="BC52228" s="6"/>
    </row>
    <row r="52229" spans="55:55" hidden="1" x14ac:dyDescent="0.2">
      <c r="BC52229" s="6"/>
    </row>
    <row r="52230" spans="55:55" hidden="1" x14ac:dyDescent="0.2">
      <c r="BC52230" s="6"/>
    </row>
    <row r="52231" spans="55:55" hidden="1" x14ac:dyDescent="0.2">
      <c r="BC52231" s="6"/>
    </row>
    <row r="52232" spans="55:55" hidden="1" x14ac:dyDescent="0.2">
      <c r="BC52232" s="6"/>
    </row>
    <row r="52233" spans="55:55" hidden="1" x14ac:dyDescent="0.2">
      <c r="BC52233" s="6"/>
    </row>
    <row r="52234" spans="55:55" hidden="1" x14ac:dyDescent="0.2">
      <c r="BC52234" s="6"/>
    </row>
    <row r="52235" spans="55:55" hidden="1" x14ac:dyDescent="0.2">
      <c r="BC52235" s="6"/>
    </row>
    <row r="52236" spans="55:55" hidden="1" x14ac:dyDescent="0.2">
      <c r="BC52236" s="6"/>
    </row>
    <row r="52237" spans="55:55" hidden="1" x14ac:dyDescent="0.2">
      <c r="BC52237" s="6"/>
    </row>
    <row r="52238" spans="55:55" hidden="1" x14ac:dyDescent="0.2">
      <c r="BC52238" s="6"/>
    </row>
    <row r="52239" spans="55:55" hidden="1" x14ac:dyDescent="0.2">
      <c r="BC52239" s="6"/>
    </row>
    <row r="52240" spans="55:55" hidden="1" x14ac:dyDescent="0.2">
      <c r="BC52240" s="6"/>
    </row>
    <row r="52241" spans="55:55" hidden="1" x14ac:dyDescent="0.2">
      <c r="BC52241" s="6"/>
    </row>
    <row r="52242" spans="55:55" hidden="1" x14ac:dyDescent="0.2">
      <c r="BC52242" s="6"/>
    </row>
    <row r="52243" spans="55:55" hidden="1" x14ac:dyDescent="0.2">
      <c r="BC52243" s="6"/>
    </row>
    <row r="52244" spans="55:55" hidden="1" x14ac:dyDescent="0.2">
      <c r="BC52244" s="6"/>
    </row>
    <row r="52245" spans="55:55" hidden="1" x14ac:dyDescent="0.2">
      <c r="BC52245" s="6"/>
    </row>
    <row r="52246" spans="55:55" hidden="1" x14ac:dyDescent="0.2">
      <c r="BC52246" s="6"/>
    </row>
    <row r="52247" spans="55:55" hidden="1" x14ac:dyDescent="0.2">
      <c r="BC52247" s="6"/>
    </row>
    <row r="52248" spans="55:55" hidden="1" x14ac:dyDescent="0.2">
      <c r="BC52248" s="6"/>
    </row>
    <row r="52249" spans="55:55" hidden="1" x14ac:dyDescent="0.2">
      <c r="BC52249" s="6"/>
    </row>
    <row r="52250" spans="55:55" hidden="1" x14ac:dyDescent="0.2">
      <c r="BC52250" s="6"/>
    </row>
    <row r="52251" spans="55:55" hidden="1" x14ac:dyDescent="0.2">
      <c r="BC52251" s="6"/>
    </row>
    <row r="52252" spans="55:55" hidden="1" x14ac:dyDescent="0.2">
      <c r="BC52252" s="6"/>
    </row>
    <row r="52253" spans="55:55" hidden="1" x14ac:dyDescent="0.2">
      <c r="BC52253" s="6"/>
    </row>
    <row r="52254" spans="55:55" hidden="1" x14ac:dyDescent="0.2">
      <c r="BC52254" s="6"/>
    </row>
    <row r="52255" spans="55:55" hidden="1" x14ac:dyDescent="0.2">
      <c r="BC52255" s="6"/>
    </row>
    <row r="52256" spans="55:55" hidden="1" x14ac:dyDescent="0.2">
      <c r="BC52256" s="6"/>
    </row>
    <row r="52257" spans="55:55" hidden="1" x14ac:dyDescent="0.2">
      <c r="BC52257" s="6"/>
    </row>
    <row r="52258" spans="55:55" hidden="1" x14ac:dyDescent="0.2">
      <c r="BC52258" s="6"/>
    </row>
    <row r="52259" spans="55:55" hidden="1" x14ac:dyDescent="0.2">
      <c r="BC52259" s="6"/>
    </row>
    <row r="52260" spans="55:55" hidden="1" x14ac:dyDescent="0.2">
      <c r="BC52260" s="6"/>
    </row>
    <row r="52261" spans="55:55" hidden="1" x14ac:dyDescent="0.2">
      <c r="BC52261" s="6"/>
    </row>
    <row r="52262" spans="55:55" hidden="1" x14ac:dyDescent="0.2">
      <c r="BC52262" s="6"/>
    </row>
    <row r="52263" spans="55:55" hidden="1" x14ac:dyDescent="0.2">
      <c r="BC52263" s="6"/>
    </row>
    <row r="52264" spans="55:55" hidden="1" x14ac:dyDescent="0.2">
      <c r="BC52264" s="6"/>
    </row>
    <row r="52265" spans="55:55" hidden="1" x14ac:dyDescent="0.2">
      <c r="BC52265" s="6"/>
    </row>
    <row r="52266" spans="55:55" hidden="1" x14ac:dyDescent="0.2">
      <c r="BC52266" s="6"/>
    </row>
    <row r="52267" spans="55:55" hidden="1" x14ac:dyDescent="0.2">
      <c r="BC52267" s="6"/>
    </row>
    <row r="52268" spans="55:55" hidden="1" x14ac:dyDescent="0.2">
      <c r="BC52268" s="6"/>
    </row>
    <row r="52269" spans="55:55" hidden="1" x14ac:dyDescent="0.2">
      <c r="BC52269" s="6"/>
    </row>
    <row r="52270" spans="55:55" hidden="1" x14ac:dyDescent="0.2">
      <c r="BC52270" s="6"/>
    </row>
    <row r="52271" spans="55:55" hidden="1" x14ac:dyDescent="0.2">
      <c r="BC52271" s="6"/>
    </row>
    <row r="52272" spans="55:55" hidden="1" x14ac:dyDescent="0.2">
      <c r="BC52272" s="6"/>
    </row>
    <row r="52273" spans="55:55" hidden="1" x14ac:dyDescent="0.2">
      <c r="BC52273" s="6"/>
    </row>
    <row r="52274" spans="55:55" hidden="1" x14ac:dyDescent="0.2">
      <c r="BC52274" s="6"/>
    </row>
    <row r="52275" spans="55:55" hidden="1" x14ac:dyDescent="0.2">
      <c r="BC52275" s="6"/>
    </row>
    <row r="52276" spans="55:55" hidden="1" x14ac:dyDescent="0.2">
      <c r="BC52276" s="6"/>
    </row>
    <row r="52277" spans="55:55" hidden="1" x14ac:dyDescent="0.2">
      <c r="BC52277" s="6"/>
    </row>
    <row r="52278" spans="55:55" hidden="1" x14ac:dyDescent="0.2">
      <c r="BC52278" s="6"/>
    </row>
    <row r="52279" spans="55:55" hidden="1" x14ac:dyDescent="0.2">
      <c r="BC52279" s="6"/>
    </row>
    <row r="52280" spans="55:55" hidden="1" x14ac:dyDescent="0.2">
      <c r="BC52280" s="6"/>
    </row>
    <row r="52281" spans="55:55" hidden="1" x14ac:dyDescent="0.2">
      <c r="BC52281" s="6"/>
    </row>
    <row r="52282" spans="55:55" hidden="1" x14ac:dyDescent="0.2">
      <c r="BC52282" s="6"/>
    </row>
    <row r="52283" spans="55:55" hidden="1" x14ac:dyDescent="0.2">
      <c r="BC52283" s="6"/>
    </row>
    <row r="52284" spans="55:55" hidden="1" x14ac:dyDescent="0.2">
      <c r="BC52284" s="6"/>
    </row>
    <row r="52285" spans="55:55" hidden="1" x14ac:dyDescent="0.2">
      <c r="BC52285" s="6"/>
    </row>
    <row r="52286" spans="55:55" hidden="1" x14ac:dyDescent="0.2">
      <c r="BC52286" s="6"/>
    </row>
    <row r="52287" spans="55:55" hidden="1" x14ac:dyDescent="0.2">
      <c r="BC52287" s="6"/>
    </row>
    <row r="52288" spans="55:55" hidden="1" x14ac:dyDescent="0.2">
      <c r="BC52288" s="6"/>
    </row>
    <row r="52289" spans="55:55" hidden="1" x14ac:dyDescent="0.2">
      <c r="BC52289" s="6"/>
    </row>
    <row r="52290" spans="55:55" hidden="1" x14ac:dyDescent="0.2">
      <c r="BC52290" s="6"/>
    </row>
    <row r="52291" spans="55:55" hidden="1" x14ac:dyDescent="0.2">
      <c r="BC52291" s="6"/>
    </row>
    <row r="52292" spans="55:55" hidden="1" x14ac:dyDescent="0.2">
      <c r="BC52292" s="6"/>
    </row>
    <row r="52293" spans="55:55" hidden="1" x14ac:dyDescent="0.2">
      <c r="BC52293" s="6"/>
    </row>
    <row r="52294" spans="55:55" hidden="1" x14ac:dyDescent="0.2">
      <c r="BC52294" s="6"/>
    </row>
    <row r="52295" spans="55:55" hidden="1" x14ac:dyDescent="0.2">
      <c r="BC52295" s="6"/>
    </row>
    <row r="52296" spans="55:55" hidden="1" x14ac:dyDescent="0.2">
      <c r="BC52296" s="6"/>
    </row>
    <row r="52297" spans="55:55" hidden="1" x14ac:dyDescent="0.2">
      <c r="BC52297" s="6"/>
    </row>
    <row r="52298" spans="55:55" hidden="1" x14ac:dyDescent="0.2">
      <c r="BC52298" s="6"/>
    </row>
    <row r="52299" spans="55:55" hidden="1" x14ac:dyDescent="0.2">
      <c r="BC52299" s="6"/>
    </row>
    <row r="52300" spans="55:55" hidden="1" x14ac:dyDescent="0.2">
      <c r="BC52300" s="6"/>
    </row>
    <row r="52301" spans="55:55" hidden="1" x14ac:dyDescent="0.2">
      <c r="BC52301" s="6"/>
    </row>
    <row r="52302" spans="55:55" hidden="1" x14ac:dyDescent="0.2">
      <c r="BC52302" s="6"/>
    </row>
    <row r="52303" spans="55:55" hidden="1" x14ac:dyDescent="0.2">
      <c r="BC52303" s="6"/>
    </row>
    <row r="52304" spans="55:55" hidden="1" x14ac:dyDescent="0.2">
      <c r="BC52304" s="6"/>
    </row>
    <row r="52305" spans="55:55" hidden="1" x14ac:dyDescent="0.2">
      <c r="BC52305" s="6"/>
    </row>
    <row r="52306" spans="55:55" hidden="1" x14ac:dyDescent="0.2">
      <c r="BC52306" s="6"/>
    </row>
    <row r="52307" spans="55:55" hidden="1" x14ac:dyDescent="0.2">
      <c r="BC52307" s="6"/>
    </row>
    <row r="52308" spans="55:55" hidden="1" x14ac:dyDescent="0.2">
      <c r="BC52308" s="6"/>
    </row>
    <row r="52309" spans="55:55" hidden="1" x14ac:dyDescent="0.2">
      <c r="BC52309" s="6"/>
    </row>
    <row r="52310" spans="55:55" hidden="1" x14ac:dyDescent="0.2">
      <c r="BC52310" s="6"/>
    </row>
    <row r="52311" spans="55:55" hidden="1" x14ac:dyDescent="0.2">
      <c r="BC52311" s="6"/>
    </row>
    <row r="52312" spans="55:55" hidden="1" x14ac:dyDescent="0.2">
      <c r="BC52312" s="6"/>
    </row>
    <row r="52313" spans="55:55" hidden="1" x14ac:dyDescent="0.2">
      <c r="BC52313" s="6"/>
    </row>
    <row r="52314" spans="55:55" hidden="1" x14ac:dyDescent="0.2">
      <c r="BC52314" s="6"/>
    </row>
    <row r="52315" spans="55:55" hidden="1" x14ac:dyDescent="0.2">
      <c r="BC52315" s="6"/>
    </row>
    <row r="52316" spans="55:55" hidden="1" x14ac:dyDescent="0.2">
      <c r="BC52316" s="6"/>
    </row>
    <row r="52317" spans="55:55" hidden="1" x14ac:dyDescent="0.2">
      <c r="BC52317" s="6"/>
    </row>
    <row r="52318" spans="55:55" hidden="1" x14ac:dyDescent="0.2">
      <c r="BC52318" s="6"/>
    </row>
    <row r="52319" spans="55:55" hidden="1" x14ac:dyDescent="0.2">
      <c r="BC52319" s="6"/>
    </row>
    <row r="52320" spans="55:55" hidden="1" x14ac:dyDescent="0.2">
      <c r="BC52320" s="6"/>
    </row>
    <row r="52321" spans="55:55" hidden="1" x14ac:dyDescent="0.2">
      <c r="BC52321" s="6"/>
    </row>
    <row r="52322" spans="55:55" hidden="1" x14ac:dyDescent="0.2">
      <c r="BC52322" s="6"/>
    </row>
    <row r="52323" spans="55:55" hidden="1" x14ac:dyDescent="0.2">
      <c r="BC52323" s="6"/>
    </row>
    <row r="52324" spans="55:55" hidden="1" x14ac:dyDescent="0.2">
      <c r="BC52324" s="6"/>
    </row>
    <row r="52325" spans="55:55" hidden="1" x14ac:dyDescent="0.2">
      <c r="BC52325" s="6"/>
    </row>
    <row r="52326" spans="55:55" hidden="1" x14ac:dyDescent="0.2">
      <c r="BC52326" s="6"/>
    </row>
    <row r="52327" spans="55:55" hidden="1" x14ac:dyDescent="0.2">
      <c r="BC52327" s="6"/>
    </row>
    <row r="52328" spans="55:55" hidden="1" x14ac:dyDescent="0.2">
      <c r="BC52328" s="6"/>
    </row>
    <row r="52329" spans="55:55" hidden="1" x14ac:dyDescent="0.2">
      <c r="BC52329" s="6"/>
    </row>
    <row r="52330" spans="55:55" hidden="1" x14ac:dyDescent="0.2">
      <c r="BC52330" s="6"/>
    </row>
    <row r="52331" spans="55:55" hidden="1" x14ac:dyDescent="0.2">
      <c r="BC52331" s="6"/>
    </row>
    <row r="52332" spans="55:55" hidden="1" x14ac:dyDescent="0.2">
      <c r="BC52332" s="6"/>
    </row>
    <row r="52333" spans="55:55" hidden="1" x14ac:dyDescent="0.2">
      <c r="BC52333" s="6"/>
    </row>
    <row r="52334" spans="55:55" hidden="1" x14ac:dyDescent="0.2">
      <c r="BC52334" s="6"/>
    </row>
    <row r="52335" spans="55:55" hidden="1" x14ac:dyDescent="0.2">
      <c r="BC52335" s="6"/>
    </row>
    <row r="52336" spans="55:55" hidden="1" x14ac:dyDescent="0.2">
      <c r="BC52336" s="6"/>
    </row>
    <row r="52337" spans="55:55" hidden="1" x14ac:dyDescent="0.2">
      <c r="BC52337" s="6"/>
    </row>
    <row r="52338" spans="55:55" hidden="1" x14ac:dyDescent="0.2">
      <c r="BC52338" s="6"/>
    </row>
    <row r="52339" spans="55:55" hidden="1" x14ac:dyDescent="0.2">
      <c r="BC52339" s="6"/>
    </row>
    <row r="52340" spans="55:55" hidden="1" x14ac:dyDescent="0.2">
      <c r="BC52340" s="6"/>
    </row>
    <row r="52341" spans="55:55" hidden="1" x14ac:dyDescent="0.2">
      <c r="BC52341" s="6"/>
    </row>
    <row r="52342" spans="55:55" hidden="1" x14ac:dyDescent="0.2">
      <c r="BC52342" s="6"/>
    </row>
    <row r="52343" spans="55:55" hidden="1" x14ac:dyDescent="0.2">
      <c r="BC52343" s="6"/>
    </row>
    <row r="52344" spans="55:55" hidden="1" x14ac:dyDescent="0.2">
      <c r="BC52344" s="6"/>
    </row>
    <row r="52345" spans="55:55" hidden="1" x14ac:dyDescent="0.2">
      <c r="BC52345" s="6"/>
    </row>
    <row r="52346" spans="55:55" hidden="1" x14ac:dyDescent="0.2">
      <c r="BC52346" s="6"/>
    </row>
    <row r="52347" spans="55:55" hidden="1" x14ac:dyDescent="0.2">
      <c r="BC52347" s="6"/>
    </row>
    <row r="52348" spans="55:55" hidden="1" x14ac:dyDescent="0.2">
      <c r="BC52348" s="6"/>
    </row>
    <row r="52349" spans="55:55" hidden="1" x14ac:dyDescent="0.2">
      <c r="BC52349" s="6"/>
    </row>
    <row r="52350" spans="55:55" hidden="1" x14ac:dyDescent="0.2">
      <c r="BC52350" s="6"/>
    </row>
    <row r="52351" spans="55:55" hidden="1" x14ac:dyDescent="0.2">
      <c r="BC52351" s="6"/>
    </row>
    <row r="52352" spans="55:55" hidden="1" x14ac:dyDescent="0.2">
      <c r="BC52352" s="6"/>
    </row>
    <row r="52353" spans="55:55" hidden="1" x14ac:dyDescent="0.2">
      <c r="BC52353" s="6"/>
    </row>
    <row r="52354" spans="55:55" hidden="1" x14ac:dyDescent="0.2">
      <c r="BC52354" s="6"/>
    </row>
    <row r="52355" spans="55:55" hidden="1" x14ac:dyDescent="0.2">
      <c r="BC52355" s="6"/>
    </row>
    <row r="52356" spans="55:55" hidden="1" x14ac:dyDescent="0.2">
      <c r="BC52356" s="6"/>
    </row>
    <row r="52357" spans="55:55" hidden="1" x14ac:dyDescent="0.2">
      <c r="BC52357" s="6"/>
    </row>
    <row r="52358" spans="55:55" hidden="1" x14ac:dyDescent="0.2">
      <c r="BC52358" s="6"/>
    </row>
    <row r="52359" spans="55:55" hidden="1" x14ac:dyDescent="0.2">
      <c r="BC52359" s="6"/>
    </row>
    <row r="52360" spans="55:55" hidden="1" x14ac:dyDescent="0.2">
      <c r="BC52360" s="6"/>
    </row>
    <row r="52361" spans="55:55" hidden="1" x14ac:dyDescent="0.2">
      <c r="BC52361" s="6"/>
    </row>
    <row r="52362" spans="55:55" hidden="1" x14ac:dyDescent="0.2">
      <c r="BC52362" s="6"/>
    </row>
    <row r="52363" spans="55:55" hidden="1" x14ac:dyDescent="0.2">
      <c r="BC52363" s="6"/>
    </row>
    <row r="52364" spans="55:55" hidden="1" x14ac:dyDescent="0.2">
      <c r="BC52364" s="6"/>
    </row>
    <row r="52365" spans="55:55" hidden="1" x14ac:dyDescent="0.2">
      <c r="BC52365" s="6"/>
    </row>
    <row r="52366" spans="55:55" hidden="1" x14ac:dyDescent="0.2">
      <c r="BC52366" s="6"/>
    </row>
    <row r="52367" spans="55:55" hidden="1" x14ac:dyDescent="0.2">
      <c r="BC52367" s="6"/>
    </row>
    <row r="52368" spans="55:55" hidden="1" x14ac:dyDescent="0.2">
      <c r="BC52368" s="6"/>
    </row>
    <row r="52369" spans="55:55" hidden="1" x14ac:dyDescent="0.2">
      <c r="BC52369" s="6"/>
    </row>
    <row r="52370" spans="55:55" hidden="1" x14ac:dyDescent="0.2">
      <c r="BC52370" s="6"/>
    </row>
    <row r="52371" spans="55:55" hidden="1" x14ac:dyDescent="0.2">
      <c r="BC52371" s="6"/>
    </row>
    <row r="52372" spans="55:55" hidden="1" x14ac:dyDescent="0.2">
      <c r="BC52372" s="6"/>
    </row>
    <row r="52373" spans="55:55" hidden="1" x14ac:dyDescent="0.2">
      <c r="BC52373" s="6"/>
    </row>
    <row r="52374" spans="55:55" hidden="1" x14ac:dyDescent="0.2">
      <c r="BC52374" s="6"/>
    </row>
    <row r="52375" spans="55:55" hidden="1" x14ac:dyDescent="0.2">
      <c r="BC52375" s="6"/>
    </row>
    <row r="52376" spans="55:55" hidden="1" x14ac:dyDescent="0.2">
      <c r="BC52376" s="6"/>
    </row>
    <row r="52377" spans="55:55" hidden="1" x14ac:dyDescent="0.2">
      <c r="BC52377" s="6"/>
    </row>
    <row r="52378" spans="55:55" hidden="1" x14ac:dyDescent="0.2">
      <c r="BC52378" s="6"/>
    </row>
    <row r="52379" spans="55:55" hidden="1" x14ac:dyDescent="0.2">
      <c r="BC52379" s="6"/>
    </row>
    <row r="52380" spans="55:55" hidden="1" x14ac:dyDescent="0.2">
      <c r="BC52380" s="6"/>
    </row>
    <row r="52381" spans="55:55" hidden="1" x14ac:dyDescent="0.2">
      <c r="BC52381" s="6"/>
    </row>
    <row r="52382" spans="55:55" hidden="1" x14ac:dyDescent="0.2">
      <c r="BC52382" s="6"/>
    </row>
    <row r="52383" spans="55:55" hidden="1" x14ac:dyDescent="0.2">
      <c r="BC52383" s="6"/>
    </row>
    <row r="52384" spans="55:55" hidden="1" x14ac:dyDescent="0.2">
      <c r="BC52384" s="6"/>
    </row>
    <row r="52385" spans="55:55" hidden="1" x14ac:dyDescent="0.2">
      <c r="BC52385" s="6"/>
    </row>
    <row r="52386" spans="55:55" hidden="1" x14ac:dyDescent="0.2">
      <c r="BC52386" s="6"/>
    </row>
    <row r="52387" spans="55:55" hidden="1" x14ac:dyDescent="0.2">
      <c r="BC52387" s="6"/>
    </row>
    <row r="52388" spans="55:55" hidden="1" x14ac:dyDescent="0.2">
      <c r="BC52388" s="6"/>
    </row>
    <row r="52389" spans="55:55" hidden="1" x14ac:dyDescent="0.2">
      <c r="BC52389" s="6"/>
    </row>
    <row r="52390" spans="55:55" hidden="1" x14ac:dyDescent="0.2">
      <c r="BC52390" s="6"/>
    </row>
    <row r="52391" spans="55:55" hidden="1" x14ac:dyDescent="0.2">
      <c r="BC52391" s="6"/>
    </row>
    <row r="52392" spans="55:55" hidden="1" x14ac:dyDescent="0.2">
      <c r="BC52392" s="6"/>
    </row>
    <row r="52393" spans="55:55" hidden="1" x14ac:dyDescent="0.2">
      <c r="BC52393" s="6"/>
    </row>
    <row r="52394" spans="55:55" hidden="1" x14ac:dyDescent="0.2">
      <c r="BC52394" s="6"/>
    </row>
    <row r="52395" spans="55:55" hidden="1" x14ac:dyDescent="0.2">
      <c r="BC52395" s="6"/>
    </row>
    <row r="52396" spans="55:55" hidden="1" x14ac:dyDescent="0.2">
      <c r="BC52396" s="6"/>
    </row>
    <row r="52397" spans="55:55" hidden="1" x14ac:dyDescent="0.2">
      <c r="BC52397" s="6"/>
    </row>
    <row r="52398" spans="55:55" hidden="1" x14ac:dyDescent="0.2">
      <c r="BC52398" s="6"/>
    </row>
    <row r="52399" spans="55:55" hidden="1" x14ac:dyDescent="0.2">
      <c r="BC52399" s="6"/>
    </row>
    <row r="52400" spans="55:55" hidden="1" x14ac:dyDescent="0.2">
      <c r="BC52400" s="6"/>
    </row>
    <row r="52401" spans="55:55" hidden="1" x14ac:dyDescent="0.2">
      <c r="BC52401" s="6"/>
    </row>
    <row r="52402" spans="55:55" hidden="1" x14ac:dyDescent="0.2">
      <c r="BC52402" s="6"/>
    </row>
    <row r="52403" spans="55:55" hidden="1" x14ac:dyDescent="0.2">
      <c r="BC52403" s="6"/>
    </row>
    <row r="52404" spans="55:55" hidden="1" x14ac:dyDescent="0.2">
      <c r="BC52404" s="6"/>
    </row>
    <row r="52405" spans="55:55" hidden="1" x14ac:dyDescent="0.2">
      <c r="BC52405" s="6"/>
    </row>
    <row r="52406" spans="55:55" hidden="1" x14ac:dyDescent="0.2">
      <c r="BC52406" s="6"/>
    </row>
    <row r="52407" spans="55:55" hidden="1" x14ac:dyDescent="0.2">
      <c r="BC52407" s="6"/>
    </row>
    <row r="52408" spans="55:55" hidden="1" x14ac:dyDescent="0.2">
      <c r="BC52408" s="6"/>
    </row>
    <row r="52409" spans="55:55" hidden="1" x14ac:dyDescent="0.2">
      <c r="BC52409" s="6"/>
    </row>
    <row r="52410" spans="55:55" hidden="1" x14ac:dyDescent="0.2">
      <c r="BC52410" s="6"/>
    </row>
    <row r="52411" spans="55:55" hidden="1" x14ac:dyDescent="0.2">
      <c r="BC52411" s="6"/>
    </row>
    <row r="52412" spans="55:55" hidden="1" x14ac:dyDescent="0.2">
      <c r="BC52412" s="6"/>
    </row>
    <row r="52413" spans="55:55" hidden="1" x14ac:dyDescent="0.2">
      <c r="BC52413" s="6"/>
    </row>
    <row r="52414" spans="55:55" hidden="1" x14ac:dyDescent="0.2">
      <c r="BC52414" s="6"/>
    </row>
    <row r="52415" spans="55:55" hidden="1" x14ac:dyDescent="0.2">
      <c r="BC52415" s="6"/>
    </row>
    <row r="52416" spans="55:55" hidden="1" x14ac:dyDescent="0.2">
      <c r="BC52416" s="6"/>
    </row>
    <row r="52417" spans="55:55" hidden="1" x14ac:dyDescent="0.2">
      <c r="BC52417" s="6"/>
    </row>
    <row r="52418" spans="55:55" hidden="1" x14ac:dyDescent="0.2">
      <c r="BC52418" s="6"/>
    </row>
    <row r="52419" spans="55:55" hidden="1" x14ac:dyDescent="0.2">
      <c r="BC52419" s="6"/>
    </row>
    <row r="52420" spans="55:55" hidden="1" x14ac:dyDescent="0.2">
      <c r="BC52420" s="6"/>
    </row>
    <row r="52421" spans="55:55" hidden="1" x14ac:dyDescent="0.2">
      <c r="BC52421" s="6"/>
    </row>
    <row r="52422" spans="55:55" hidden="1" x14ac:dyDescent="0.2">
      <c r="BC52422" s="6"/>
    </row>
    <row r="52423" spans="55:55" hidden="1" x14ac:dyDescent="0.2">
      <c r="BC52423" s="6"/>
    </row>
    <row r="52424" spans="55:55" hidden="1" x14ac:dyDescent="0.2">
      <c r="BC52424" s="6"/>
    </row>
    <row r="52425" spans="55:55" hidden="1" x14ac:dyDescent="0.2">
      <c r="BC52425" s="6"/>
    </row>
    <row r="52426" spans="55:55" hidden="1" x14ac:dyDescent="0.2">
      <c r="BC52426" s="6"/>
    </row>
    <row r="52427" spans="55:55" hidden="1" x14ac:dyDescent="0.2">
      <c r="BC52427" s="6"/>
    </row>
    <row r="52428" spans="55:55" hidden="1" x14ac:dyDescent="0.2">
      <c r="BC52428" s="6"/>
    </row>
    <row r="52429" spans="55:55" hidden="1" x14ac:dyDescent="0.2">
      <c r="BC52429" s="6"/>
    </row>
    <row r="52430" spans="55:55" hidden="1" x14ac:dyDescent="0.2">
      <c r="BC52430" s="6"/>
    </row>
    <row r="52431" spans="55:55" hidden="1" x14ac:dyDescent="0.2">
      <c r="BC52431" s="6"/>
    </row>
    <row r="52432" spans="55:55" hidden="1" x14ac:dyDescent="0.2">
      <c r="BC52432" s="6"/>
    </row>
    <row r="52433" spans="55:55" hidden="1" x14ac:dyDescent="0.2">
      <c r="BC52433" s="6"/>
    </row>
    <row r="52434" spans="55:55" hidden="1" x14ac:dyDescent="0.2">
      <c r="BC52434" s="6"/>
    </row>
    <row r="52435" spans="55:55" hidden="1" x14ac:dyDescent="0.2">
      <c r="BC52435" s="6"/>
    </row>
    <row r="52436" spans="55:55" hidden="1" x14ac:dyDescent="0.2">
      <c r="BC52436" s="6"/>
    </row>
    <row r="52437" spans="55:55" hidden="1" x14ac:dyDescent="0.2">
      <c r="BC52437" s="6"/>
    </row>
    <row r="52438" spans="55:55" hidden="1" x14ac:dyDescent="0.2">
      <c r="BC52438" s="6"/>
    </row>
    <row r="52439" spans="55:55" hidden="1" x14ac:dyDescent="0.2">
      <c r="BC52439" s="6"/>
    </row>
    <row r="52440" spans="55:55" hidden="1" x14ac:dyDescent="0.2">
      <c r="BC52440" s="6"/>
    </row>
    <row r="52441" spans="55:55" hidden="1" x14ac:dyDescent="0.2">
      <c r="BC52441" s="6"/>
    </row>
    <row r="52442" spans="55:55" hidden="1" x14ac:dyDescent="0.2">
      <c r="BC52442" s="6"/>
    </row>
    <row r="52443" spans="55:55" hidden="1" x14ac:dyDescent="0.2">
      <c r="BC52443" s="6"/>
    </row>
    <row r="52444" spans="55:55" hidden="1" x14ac:dyDescent="0.2">
      <c r="BC52444" s="6"/>
    </row>
    <row r="52445" spans="55:55" hidden="1" x14ac:dyDescent="0.2">
      <c r="BC52445" s="6"/>
    </row>
    <row r="52446" spans="55:55" hidden="1" x14ac:dyDescent="0.2">
      <c r="BC52446" s="6"/>
    </row>
    <row r="52447" spans="55:55" hidden="1" x14ac:dyDescent="0.2">
      <c r="BC52447" s="6"/>
    </row>
    <row r="52448" spans="55:55" hidden="1" x14ac:dyDescent="0.2">
      <c r="BC52448" s="6"/>
    </row>
    <row r="52449" spans="55:55" hidden="1" x14ac:dyDescent="0.2">
      <c r="BC52449" s="6"/>
    </row>
    <row r="52450" spans="55:55" hidden="1" x14ac:dyDescent="0.2">
      <c r="BC52450" s="6"/>
    </row>
    <row r="52451" spans="55:55" hidden="1" x14ac:dyDescent="0.2">
      <c r="BC52451" s="6"/>
    </row>
    <row r="52452" spans="55:55" hidden="1" x14ac:dyDescent="0.2">
      <c r="BC52452" s="6"/>
    </row>
    <row r="52453" spans="55:55" hidden="1" x14ac:dyDescent="0.2">
      <c r="BC52453" s="6"/>
    </row>
    <row r="52454" spans="55:55" hidden="1" x14ac:dyDescent="0.2">
      <c r="BC52454" s="6"/>
    </row>
    <row r="52455" spans="55:55" hidden="1" x14ac:dyDescent="0.2">
      <c r="BC52455" s="6"/>
    </row>
    <row r="52456" spans="55:55" hidden="1" x14ac:dyDescent="0.2">
      <c r="BC52456" s="6"/>
    </row>
    <row r="52457" spans="55:55" hidden="1" x14ac:dyDescent="0.2">
      <c r="BC52457" s="6"/>
    </row>
    <row r="52458" spans="55:55" hidden="1" x14ac:dyDescent="0.2">
      <c r="BC52458" s="6"/>
    </row>
    <row r="52459" spans="55:55" hidden="1" x14ac:dyDescent="0.2">
      <c r="BC52459" s="6"/>
    </row>
    <row r="52460" spans="55:55" hidden="1" x14ac:dyDescent="0.2">
      <c r="BC52460" s="6"/>
    </row>
    <row r="52461" spans="55:55" hidden="1" x14ac:dyDescent="0.2">
      <c r="BC52461" s="6"/>
    </row>
    <row r="52462" spans="55:55" hidden="1" x14ac:dyDescent="0.2">
      <c r="BC52462" s="6"/>
    </row>
    <row r="52463" spans="55:55" hidden="1" x14ac:dyDescent="0.2">
      <c r="BC52463" s="6"/>
    </row>
    <row r="52464" spans="55:55" hidden="1" x14ac:dyDescent="0.2">
      <c r="BC52464" s="6"/>
    </row>
    <row r="52465" spans="55:55" hidden="1" x14ac:dyDescent="0.2">
      <c r="BC52465" s="6"/>
    </row>
    <row r="52466" spans="55:55" hidden="1" x14ac:dyDescent="0.2">
      <c r="BC52466" s="6"/>
    </row>
    <row r="52467" spans="55:55" hidden="1" x14ac:dyDescent="0.2">
      <c r="BC52467" s="6"/>
    </row>
    <row r="52468" spans="55:55" hidden="1" x14ac:dyDescent="0.2">
      <c r="BC52468" s="6"/>
    </row>
    <row r="52469" spans="55:55" hidden="1" x14ac:dyDescent="0.2">
      <c r="BC52469" s="6"/>
    </row>
    <row r="52470" spans="55:55" hidden="1" x14ac:dyDescent="0.2">
      <c r="BC52470" s="6"/>
    </row>
    <row r="52471" spans="55:55" hidden="1" x14ac:dyDescent="0.2">
      <c r="BC52471" s="6"/>
    </row>
    <row r="52472" spans="55:55" hidden="1" x14ac:dyDescent="0.2">
      <c r="BC52472" s="6"/>
    </row>
    <row r="52473" spans="55:55" hidden="1" x14ac:dyDescent="0.2">
      <c r="BC52473" s="6"/>
    </row>
    <row r="52474" spans="55:55" hidden="1" x14ac:dyDescent="0.2">
      <c r="BC52474" s="6"/>
    </row>
    <row r="52475" spans="55:55" hidden="1" x14ac:dyDescent="0.2">
      <c r="BC52475" s="6"/>
    </row>
    <row r="52476" spans="55:55" hidden="1" x14ac:dyDescent="0.2">
      <c r="BC52476" s="6"/>
    </row>
    <row r="52477" spans="55:55" hidden="1" x14ac:dyDescent="0.2">
      <c r="BC52477" s="6"/>
    </row>
    <row r="52478" spans="55:55" hidden="1" x14ac:dyDescent="0.2">
      <c r="BC52478" s="6"/>
    </row>
    <row r="52479" spans="55:55" hidden="1" x14ac:dyDescent="0.2">
      <c r="BC52479" s="6"/>
    </row>
    <row r="52480" spans="55:55" hidden="1" x14ac:dyDescent="0.2">
      <c r="BC52480" s="6"/>
    </row>
    <row r="52481" spans="55:55" hidden="1" x14ac:dyDescent="0.2">
      <c r="BC52481" s="6"/>
    </row>
    <row r="52482" spans="55:55" hidden="1" x14ac:dyDescent="0.2">
      <c r="BC52482" s="6"/>
    </row>
    <row r="52483" spans="55:55" hidden="1" x14ac:dyDescent="0.2">
      <c r="BC52483" s="6"/>
    </row>
    <row r="52484" spans="55:55" hidden="1" x14ac:dyDescent="0.2">
      <c r="BC52484" s="6"/>
    </row>
    <row r="52485" spans="55:55" hidden="1" x14ac:dyDescent="0.2">
      <c r="BC52485" s="6"/>
    </row>
    <row r="52486" spans="55:55" hidden="1" x14ac:dyDescent="0.2">
      <c r="BC52486" s="6"/>
    </row>
    <row r="52487" spans="55:55" hidden="1" x14ac:dyDescent="0.2">
      <c r="BC52487" s="6"/>
    </row>
    <row r="52488" spans="55:55" hidden="1" x14ac:dyDescent="0.2">
      <c r="BC52488" s="6"/>
    </row>
    <row r="52489" spans="55:55" hidden="1" x14ac:dyDescent="0.2">
      <c r="BC52489" s="6"/>
    </row>
    <row r="52490" spans="55:55" hidden="1" x14ac:dyDescent="0.2">
      <c r="BC52490" s="6"/>
    </row>
    <row r="52491" spans="55:55" hidden="1" x14ac:dyDescent="0.2">
      <c r="BC52491" s="6"/>
    </row>
    <row r="52492" spans="55:55" hidden="1" x14ac:dyDescent="0.2">
      <c r="BC52492" s="6"/>
    </row>
    <row r="52493" spans="55:55" hidden="1" x14ac:dyDescent="0.2">
      <c r="BC52493" s="6"/>
    </row>
    <row r="52494" spans="55:55" hidden="1" x14ac:dyDescent="0.2">
      <c r="BC52494" s="6"/>
    </row>
    <row r="52495" spans="55:55" hidden="1" x14ac:dyDescent="0.2">
      <c r="BC52495" s="6"/>
    </row>
    <row r="52496" spans="55:55" hidden="1" x14ac:dyDescent="0.2">
      <c r="BC52496" s="6"/>
    </row>
    <row r="52497" spans="55:55" hidden="1" x14ac:dyDescent="0.2">
      <c r="BC52497" s="6"/>
    </row>
    <row r="52498" spans="55:55" hidden="1" x14ac:dyDescent="0.2">
      <c r="BC52498" s="6"/>
    </row>
    <row r="52499" spans="55:55" hidden="1" x14ac:dyDescent="0.2">
      <c r="BC52499" s="6"/>
    </row>
    <row r="52500" spans="55:55" hidden="1" x14ac:dyDescent="0.2">
      <c r="BC52500" s="6"/>
    </row>
    <row r="52501" spans="55:55" hidden="1" x14ac:dyDescent="0.2">
      <c r="BC52501" s="6"/>
    </row>
    <row r="52502" spans="55:55" hidden="1" x14ac:dyDescent="0.2">
      <c r="BC52502" s="6"/>
    </row>
    <row r="52503" spans="55:55" hidden="1" x14ac:dyDescent="0.2">
      <c r="BC52503" s="6"/>
    </row>
    <row r="52504" spans="55:55" hidden="1" x14ac:dyDescent="0.2">
      <c r="BC52504" s="6"/>
    </row>
    <row r="52505" spans="55:55" hidden="1" x14ac:dyDescent="0.2">
      <c r="BC52505" s="6"/>
    </row>
    <row r="52506" spans="55:55" hidden="1" x14ac:dyDescent="0.2">
      <c r="BC52506" s="6"/>
    </row>
    <row r="52507" spans="55:55" hidden="1" x14ac:dyDescent="0.2">
      <c r="BC52507" s="6"/>
    </row>
    <row r="52508" spans="55:55" hidden="1" x14ac:dyDescent="0.2">
      <c r="BC52508" s="6"/>
    </row>
    <row r="52509" spans="55:55" hidden="1" x14ac:dyDescent="0.2">
      <c r="BC52509" s="6"/>
    </row>
    <row r="52510" spans="55:55" hidden="1" x14ac:dyDescent="0.2">
      <c r="BC52510" s="6"/>
    </row>
    <row r="52511" spans="55:55" hidden="1" x14ac:dyDescent="0.2">
      <c r="BC52511" s="6"/>
    </row>
    <row r="52512" spans="55:55" hidden="1" x14ac:dyDescent="0.2">
      <c r="BC52512" s="6"/>
    </row>
    <row r="52513" spans="55:55" hidden="1" x14ac:dyDescent="0.2">
      <c r="BC52513" s="6"/>
    </row>
    <row r="52514" spans="55:55" hidden="1" x14ac:dyDescent="0.2">
      <c r="BC52514" s="6"/>
    </row>
    <row r="52515" spans="55:55" hidden="1" x14ac:dyDescent="0.2">
      <c r="BC52515" s="6"/>
    </row>
    <row r="52516" spans="55:55" hidden="1" x14ac:dyDescent="0.2">
      <c r="BC52516" s="6"/>
    </row>
    <row r="52517" spans="55:55" hidden="1" x14ac:dyDescent="0.2">
      <c r="BC52517" s="6"/>
    </row>
    <row r="52518" spans="55:55" hidden="1" x14ac:dyDescent="0.2">
      <c r="BC52518" s="6"/>
    </row>
    <row r="52519" spans="55:55" hidden="1" x14ac:dyDescent="0.2">
      <c r="BC52519" s="6"/>
    </row>
    <row r="52520" spans="55:55" hidden="1" x14ac:dyDescent="0.2">
      <c r="BC52520" s="6"/>
    </row>
    <row r="52521" spans="55:55" hidden="1" x14ac:dyDescent="0.2">
      <c r="BC52521" s="6"/>
    </row>
    <row r="52522" spans="55:55" hidden="1" x14ac:dyDescent="0.2">
      <c r="BC52522" s="6"/>
    </row>
    <row r="52523" spans="55:55" hidden="1" x14ac:dyDescent="0.2">
      <c r="BC52523" s="6"/>
    </row>
    <row r="52524" spans="55:55" hidden="1" x14ac:dyDescent="0.2">
      <c r="BC52524" s="6"/>
    </row>
    <row r="52525" spans="55:55" hidden="1" x14ac:dyDescent="0.2">
      <c r="BC52525" s="6"/>
    </row>
    <row r="52526" spans="55:55" hidden="1" x14ac:dyDescent="0.2">
      <c r="BC52526" s="6"/>
    </row>
    <row r="52527" spans="55:55" hidden="1" x14ac:dyDescent="0.2">
      <c r="BC52527" s="6"/>
    </row>
    <row r="52528" spans="55:55" hidden="1" x14ac:dyDescent="0.2">
      <c r="BC52528" s="6"/>
    </row>
    <row r="52529" spans="55:55" hidden="1" x14ac:dyDescent="0.2">
      <c r="BC52529" s="6"/>
    </row>
    <row r="52530" spans="55:55" hidden="1" x14ac:dyDescent="0.2">
      <c r="BC52530" s="6"/>
    </row>
    <row r="52531" spans="55:55" hidden="1" x14ac:dyDescent="0.2">
      <c r="BC52531" s="6"/>
    </row>
    <row r="52532" spans="55:55" hidden="1" x14ac:dyDescent="0.2">
      <c r="BC52532" s="6"/>
    </row>
    <row r="52533" spans="55:55" hidden="1" x14ac:dyDescent="0.2">
      <c r="BC52533" s="6"/>
    </row>
    <row r="52534" spans="55:55" hidden="1" x14ac:dyDescent="0.2">
      <c r="BC52534" s="6"/>
    </row>
    <row r="52535" spans="55:55" hidden="1" x14ac:dyDescent="0.2">
      <c r="BC52535" s="6"/>
    </row>
    <row r="52536" spans="55:55" hidden="1" x14ac:dyDescent="0.2">
      <c r="BC52536" s="6"/>
    </row>
    <row r="52537" spans="55:55" hidden="1" x14ac:dyDescent="0.2">
      <c r="BC52537" s="6"/>
    </row>
    <row r="52538" spans="55:55" hidden="1" x14ac:dyDescent="0.2">
      <c r="BC52538" s="6"/>
    </row>
    <row r="52539" spans="55:55" hidden="1" x14ac:dyDescent="0.2">
      <c r="BC52539" s="6"/>
    </row>
    <row r="52540" spans="55:55" hidden="1" x14ac:dyDescent="0.2">
      <c r="BC52540" s="6"/>
    </row>
    <row r="52541" spans="55:55" hidden="1" x14ac:dyDescent="0.2">
      <c r="BC52541" s="6"/>
    </row>
    <row r="52542" spans="55:55" hidden="1" x14ac:dyDescent="0.2">
      <c r="BC52542" s="6"/>
    </row>
    <row r="52543" spans="55:55" hidden="1" x14ac:dyDescent="0.2">
      <c r="BC52543" s="6"/>
    </row>
    <row r="52544" spans="55:55" hidden="1" x14ac:dyDescent="0.2">
      <c r="BC52544" s="6"/>
    </row>
    <row r="52545" spans="55:55" hidden="1" x14ac:dyDescent="0.2">
      <c r="BC52545" s="6"/>
    </row>
    <row r="52546" spans="55:55" hidden="1" x14ac:dyDescent="0.2">
      <c r="BC52546" s="6"/>
    </row>
    <row r="52547" spans="55:55" hidden="1" x14ac:dyDescent="0.2">
      <c r="BC52547" s="6"/>
    </row>
    <row r="52548" spans="55:55" hidden="1" x14ac:dyDescent="0.2">
      <c r="BC52548" s="6"/>
    </row>
    <row r="52549" spans="55:55" hidden="1" x14ac:dyDescent="0.2">
      <c r="BC52549" s="6"/>
    </row>
    <row r="52550" spans="55:55" hidden="1" x14ac:dyDescent="0.2">
      <c r="BC52550" s="6"/>
    </row>
    <row r="52551" spans="55:55" hidden="1" x14ac:dyDescent="0.2">
      <c r="BC52551" s="6"/>
    </row>
    <row r="52552" spans="55:55" hidden="1" x14ac:dyDescent="0.2">
      <c r="BC52552" s="6"/>
    </row>
    <row r="52553" spans="55:55" hidden="1" x14ac:dyDescent="0.2">
      <c r="BC52553" s="6"/>
    </row>
    <row r="52554" spans="55:55" hidden="1" x14ac:dyDescent="0.2">
      <c r="BC52554" s="6"/>
    </row>
    <row r="52555" spans="55:55" hidden="1" x14ac:dyDescent="0.2">
      <c r="BC52555" s="6"/>
    </row>
    <row r="52556" spans="55:55" hidden="1" x14ac:dyDescent="0.2">
      <c r="BC52556" s="6"/>
    </row>
    <row r="52557" spans="55:55" hidden="1" x14ac:dyDescent="0.2">
      <c r="BC52557" s="6"/>
    </row>
    <row r="52558" spans="55:55" hidden="1" x14ac:dyDescent="0.2">
      <c r="BC52558" s="6"/>
    </row>
    <row r="52559" spans="55:55" hidden="1" x14ac:dyDescent="0.2">
      <c r="BC52559" s="6"/>
    </row>
    <row r="52560" spans="55:55" hidden="1" x14ac:dyDescent="0.2">
      <c r="BC52560" s="6"/>
    </row>
    <row r="52561" spans="55:55" hidden="1" x14ac:dyDescent="0.2">
      <c r="BC52561" s="6"/>
    </row>
    <row r="52562" spans="55:55" hidden="1" x14ac:dyDescent="0.2">
      <c r="BC52562" s="6"/>
    </row>
    <row r="52563" spans="55:55" hidden="1" x14ac:dyDescent="0.2">
      <c r="BC52563" s="6"/>
    </row>
    <row r="52564" spans="55:55" hidden="1" x14ac:dyDescent="0.2">
      <c r="BC52564" s="6"/>
    </row>
    <row r="52565" spans="55:55" hidden="1" x14ac:dyDescent="0.2">
      <c r="BC52565" s="6"/>
    </row>
    <row r="52566" spans="55:55" hidden="1" x14ac:dyDescent="0.2">
      <c r="BC52566" s="6"/>
    </row>
    <row r="52567" spans="55:55" hidden="1" x14ac:dyDescent="0.2">
      <c r="BC52567" s="6"/>
    </row>
    <row r="52568" spans="55:55" hidden="1" x14ac:dyDescent="0.2">
      <c r="BC52568" s="6"/>
    </row>
    <row r="52569" spans="55:55" hidden="1" x14ac:dyDescent="0.2">
      <c r="BC52569" s="6"/>
    </row>
    <row r="52570" spans="55:55" hidden="1" x14ac:dyDescent="0.2">
      <c r="BC52570" s="6"/>
    </row>
    <row r="52571" spans="55:55" hidden="1" x14ac:dyDescent="0.2">
      <c r="BC52571" s="6"/>
    </row>
    <row r="52572" spans="55:55" hidden="1" x14ac:dyDescent="0.2">
      <c r="BC52572" s="6"/>
    </row>
    <row r="52573" spans="55:55" hidden="1" x14ac:dyDescent="0.2">
      <c r="BC52573" s="6"/>
    </row>
    <row r="52574" spans="55:55" hidden="1" x14ac:dyDescent="0.2">
      <c r="BC52574" s="6"/>
    </row>
    <row r="52575" spans="55:55" hidden="1" x14ac:dyDescent="0.2">
      <c r="BC52575" s="6"/>
    </row>
    <row r="52576" spans="55:55" hidden="1" x14ac:dyDescent="0.2">
      <c r="BC52576" s="6"/>
    </row>
    <row r="52577" spans="55:55" hidden="1" x14ac:dyDescent="0.2">
      <c r="BC52577" s="6"/>
    </row>
    <row r="52578" spans="55:55" hidden="1" x14ac:dyDescent="0.2">
      <c r="BC52578" s="6"/>
    </row>
    <row r="52579" spans="55:55" hidden="1" x14ac:dyDescent="0.2">
      <c r="BC52579" s="6"/>
    </row>
    <row r="52580" spans="55:55" hidden="1" x14ac:dyDescent="0.2">
      <c r="BC52580" s="6"/>
    </row>
    <row r="52581" spans="55:55" hidden="1" x14ac:dyDescent="0.2">
      <c r="BC52581" s="6"/>
    </row>
    <row r="52582" spans="55:55" hidden="1" x14ac:dyDescent="0.2">
      <c r="BC52582" s="6"/>
    </row>
    <row r="52583" spans="55:55" hidden="1" x14ac:dyDescent="0.2">
      <c r="BC52583" s="6"/>
    </row>
    <row r="52584" spans="55:55" hidden="1" x14ac:dyDescent="0.2">
      <c r="BC52584" s="6"/>
    </row>
    <row r="52585" spans="55:55" hidden="1" x14ac:dyDescent="0.2">
      <c r="BC52585" s="6"/>
    </row>
    <row r="52586" spans="55:55" hidden="1" x14ac:dyDescent="0.2">
      <c r="BC52586" s="6"/>
    </row>
    <row r="52587" spans="55:55" hidden="1" x14ac:dyDescent="0.2">
      <c r="BC52587" s="6"/>
    </row>
    <row r="52588" spans="55:55" hidden="1" x14ac:dyDescent="0.2">
      <c r="BC52588" s="6"/>
    </row>
    <row r="52589" spans="55:55" hidden="1" x14ac:dyDescent="0.2">
      <c r="BC52589" s="6"/>
    </row>
    <row r="52590" spans="55:55" hidden="1" x14ac:dyDescent="0.2">
      <c r="BC52590" s="6"/>
    </row>
    <row r="52591" spans="55:55" hidden="1" x14ac:dyDescent="0.2">
      <c r="BC52591" s="6"/>
    </row>
    <row r="52592" spans="55:55" hidden="1" x14ac:dyDescent="0.2">
      <c r="BC52592" s="6"/>
    </row>
    <row r="52593" spans="55:55" hidden="1" x14ac:dyDescent="0.2">
      <c r="BC52593" s="6"/>
    </row>
    <row r="52594" spans="55:55" hidden="1" x14ac:dyDescent="0.2">
      <c r="BC52594" s="6"/>
    </row>
    <row r="52595" spans="55:55" hidden="1" x14ac:dyDescent="0.2">
      <c r="BC52595" s="6"/>
    </row>
    <row r="52596" spans="55:55" hidden="1" x14ac:dyDescent="0.2">
      <c r="BC52596" s="6"/>
    </row>
    <row r="52597" spans="55:55" hidden="1" x14ac:dyDescent="0.2">
      <c r="BC52597" s="6"/>
    </row>
    <row r="52598" spans="55:55" hidden="1" x14ac:dyDescent="0.2">
      <c r="BC52598" s="6"/>
    </row>
    <row r="52599" spans="55:55" hidden="1" x14ac:dyDescent="0.2">
      <c r="BC52599" s="6"/>
    </row>
    <row r="52600" spans="55:55" hidden="1" x14ac:dyDescent="0.2">
      <c r="BC52600" s="6"/>
    </row>
    <row r="52601" spans="55:55" hidden="1" x14ac:dyDescent="0.2">
      <c r="BC52601" s="6"/>
    </row>
    <row r="52602" spans="55:55" hidden="1" x14ac:dyDescent="0.2">
      <c r="BC52602" s="6"/>
    </row>
    <row r="52603" spans="55:55" hidden="1" x14ac:dyDescent="0.2">
      <c r="BC52603" s="6"/>
    </row>
    <row r="52604" spans="55:55" hidden="1" x14ac:dyDescent="0.2">
      <c r="BC52604" s="6"/>
    </row>
    <row r="52605" spans="55:55" hidden="1" x14ac:dyDescent="0.2">
      <c r="BC52605" s="6"/>
    </row>
    <row r="52606" spans="55:55" hidden="1" x14ac:dyDescent="0.2">
      <c r="BC52606" s="6"/>
    </row>
    <row r="52607" spans="55:55" hidden="1" x14ac:dyDescent="0.2">
      <c r="BC52607" s="6"/>
    </row>
    <row r="52608" spans="55:55" hidden="1" x14ac:dyDescent="0.2">
      <c r="BC52608" s="6"/>
    </row>
    <row r="52609" spans="55:55" hidden="1" x14ac:dyDescent="0.2">
      <c r="BC52609" s="6"/>
    </row>
    <row r="52610" spans="55:55" hidden="1" x14ac:dyDescent="0.2">
      <c r="BC52610" s="6"/>
    </row>
    <row r="52611" spans="55:55" hidden="1" x14ac:dyDescent="0.2">
      <c r="BC52611" s="6"/>
    </row>
    <row r="52612" spans="55:55" hidden="1" x14ac:dyDescent="0.2">
      <c r="BC52612" s="6"/>
    </row>
    <row r="52613" spans="55:55" hidden="1" x14ac:dyDescent="0.2">
      <c r="BC52613" s="6"/>
    </row>
    <row r="52614" spans="55:55" hidden="1" x14ac:dyDescent="0.2">
      <c r="BC52614" s="6"/>
    </row>
    <row r="52615" spans="55:55" hidden="1" x14ac:dyDescent="0.2">
      <c r="BC52615" s="6"/>
    </row>
    <row r="52616" spans="55:55" hidden="1" x14ac:dyDescent="0.2">
      <c r="BC52616" s="6"/>
    </row>
    <row r="52617" spans="55:55" hidden="1" x14ac:dyDescent="0.2">
      <c r="BC52617" s="6"/>
    </row>
    <row r="52618" spans="55:55" hidden="1" x14ac:dyDescent="0.2">
      <c r="BC52618" s="6"/>
    </row>
    <row r="52619" spans="55:55" hidden="1" x14ac:dyDescent="0.2">
      <c r="BC52619" s="6"/>
    </row>
    <row r="52620" spans="55:55" hidden="1" x14ac:dyDescent="0.2">
      <c r="BC52620" s="6"/>
    </row>
    <row r="52621" spans="55:55" hidden="1" x14ac:dyDescent="0.2">
      <c r="BC52621" s="6"/>
    </row>
    <row r="52622" spans="55:55" hidden="1" x14ac:dyDescent="0.2">
      <c r="BC52622" s="6"/>
    </row>
    <row r="52623" spans="55:55" hidden="1" x14ac:dyDescent="0.2">
      <c r="BC52623" s="6"/>
    </row>
    <row r="52624" spans="55:55" hidden="1" x14ac:dyDescent="0.2">
      <c r="BC52624" s="6"/>
    </row>
    <row r="52625" spans="55:55" hidden="1" x14ac:dyDescent="0.2">
      <c r="BC52625" s="6"/>
    </row>
    <row r="52626" spans="55:55" hidden="1" x14ac:dyDescent="0.2">
      <c r="BC52626" s="6"/>
    </row>
    <row r="52627" spans="55:55" hidden="1" x14ac:dyDescent="0.2">
      <c r="BC52627" s="6"/>
    </row>
    <row r="52628" spans="55:55" hidden="1" x14ac:dyDescent="0.2">
      <c r="BC52628" s="6"/>
    </row>
    <row r="52629" spans="55:55" hidden="1" x14ac:dyDescent="0.2">
      <c r="BC52629" s="6"/>
    </row>
    <row r="52630" spans="55:55" hidden="1" x14ac:dyDescent="0.2">
      <c r="BC52630" s="6"/>
    </row>
    <row r="52631" spans="55:55" hidden="1" x14ac:dyDescent="0.2">
      <c r="BC52631" s="6"/>
    </row>
    <row r="52632" spans="55:55" hidden="1" x14ac:dyDescent="0.2">
      <c r="BC52632" s="6"/>
    </row>
    <row r="52633" spans="55:55" hidden="1" x14ac:dyDescent="0.2">
      <c r="BC52633" s="6"/>
    </row>
    <row r="52634" spans="55:55" hidden="1" x14ac:dyDescent="0.2">
      <c r="BC52634" s="6"/>
    </row>
    <row r="52635" spans="55:55" hidden="1" x14ac:dyDescent="0.2">
      <c r="BC52635" s="6"/>
    </row>
    <row r="52636" spans="55:55" hidden="1" x14ac:dyDescent="0.2">
      <c r="BC52636" s="6"/>
    </row>
    <row r="52637" spans="55:55" hidden="1" x14ac:dyDescent="0.2">
      <c r="BC52637" s="6"/>
    </row>
    <row r="52638" spans="55:55" hidden="1" x14ac:dyDescent="0.2">
      <c r="BC52638" s="6"/>
    </row>
    <row r="52639" spans="55:55" hidden="1" x14ac:dyDescent="0.2">
      <c r="BC52639" s="6"/>
    </row>
    <row r="52640" spans="55:55" hidden="1" x14ac:dyDescent="0.2">
      <c r="BC52640" s="6"/>
    </row>
    <row r="52641" spans="55:55" hidden="1" x14ac:dyDescent="0.2">
      <c r="BC52641" s="6"/>
    </row>
    <row r="52642" spans="55:55" hidden="1" x14ac:dyDescent="0.2">
      <c r="BC52642" s="6"/>
    </row>
    <row r="52643" spans="55:55" hidden="1" x14ac:dyDescent="0.2">
      <c r="BC52643" s="6"/>
    </row>
    <row r="52644" spans="55:55" hidden="1" x14ac:dyDescent="0.2">
      <c r="BC52644" s="6"/>
    </row>
    <row r="52645" spans="55:55" hidden="1" x14ac:dyDescent="0.2">
      <c r="BC52645" s="6"/>
    </row>
    <row r="52646" spans="55:55" hidden="1" x14ac:dyDescent="0.2">
      <c r="BC52646" s="6"/>
    </row>
    <row r="52647" spans="55:55" hidden="1" x14ac:dyDescent="0.2">
      <c r="BC52647" s="6"/>
    </row>
    <row r="52648" spans="55:55" hidden="1" x14ac:dyDescent="0.2">
      <c r="BC52648" s="6"/>
    </row>
    <row r="52649" spans="55:55" hidden="1" x14ac:dyDescent="0.2">
      <c r="BC52649" s="6"/>
    </row>
    <row r="52650" spans="55:55" hidden="1" x14ac:dyDescent="0.2">
      <c r="BC52650" s="6"/>
    </row>
    <row r="52651" spans="55:55" hidden="1" x14ac:dyDescent="0.2">
      <c r="BC52651" s="6"/>
    </row>
    <row r="52652" spans="55:55" hidden="1" x14ac:dyDescent="0.2">
      <c r="BC52652" s="6"/>
    </row>
    <row r="52653" spans="55:55" hidden="1" x14ac:dyDescent="0.2">
      <c r="BC52653" s="6"/>
    </row>
    <row r="52654" spans="55:55" hidden="1" x14ac:dyDescent="0.2">
      <c r="BC52654" s="6"/>
    </row>
    <row r="52655" spans="55:55" hidden="1" x14ac:dyDescent="0.2">
      <c r="BC52655" s="6"/>
    </row>
    <row r="52656" spans="55:55" hidden="1" x14ac:dyDescent="0.2">
      <c r="BC52656" s="6"/>
    </row>
    <row r="52657" spans="55:55" hidden="1" x14ac:dyDescent="0.2">
      <c r="BC52657" s="6"/>
    </row>
    <row r="52658" spans="55:55" hidden="1" x14ac:dyDescent="0.2">
      <c r="BC52658" s="6"/>
    </row>
    <row r="52659" spans="55:55" hidden="1" x14ac:dyDescent="0.2">
      <c r="BC52659" s="6"/>
    </row>
    <row r="52660" spans="55:55" hidden="1" x14ac:dyDescent="0.2">
      <c r="BC52660" s="6"/>
    </row>
    <row r="52661" spans="55:55" hidden="1" x14ac:dyDescent="0.2">
      <c r="BC52661" s="6"/>
    </row>
    <row r="52662" spans="55:55" hidden="1" x14ac:dyDescent="0.2">
      <c r="BC52662" s="6"/>
    </row>
    <row r="52663" spans="55:55" hidden="1" x14ac:dyDescent="0.2">
      <c r="BC52663" s="6"/>
    </row>
    <row r="52664" spans="55:55" hidden="1" x14ac:dyDescent="0.2">
      <c r="BC52664" s="6"/>
    </row>
    <row r="52665" spans="55:55" hidden="1" x14ac:dyDescent="0.2">
      <c r="BC52665" s="6"/>
    </row>
    <row r="52666" spans="55:55" hidden="1" x14ac:dyDescent="0.2">
      <c r="BC52666" s="6"/>
    </row>
    <row r="52667" spans="55:55" hidden="1" x14ac:dyDescent="0.2">
      <c r="BC52667" s="6"/>
    </row>
    <row r="52668" spans="55:55" hidden="1" x14ac:dyDescent="0.2">
      <c r="BC52668" s="6"/>
    </row>
    <row r="52669" spans="55:55" hidden="1" x14ac:dyDescent="0.2">
      <c r="BC52669" s="6"/>
    </row>
    <row r="52670" spans="55:55" hidden="1" x14ac:dyDescent="0.2">
      <c r="BC52670" s="6"/>
    </row>
    <row r="52671" spans="55:55" hidden="1" x14ac:dyDescent="0.2">
      <c r="BC52671" s="6"/>
    </row>
    <row r="52672" spans="55:55" hidden="1" x14ac:dyDescent="0.2">
      <c r="BC52672" s="6"/>
    </row>
    <row r="52673" spans="55:55" hidden="1" x14ac:dyDescent="0.2">
      <c r="BC52673" s="6"/>
    </row>
    <row r="52674" spans="55:55" hidden="1" x14ac:dyDescent="0.2">
      <c r="BC52674" s="6"/>
    </row>
    <row r="52675" spans="55:55" hidden="1" x14ac:dyDescent="0.2">
      <c r="BC52675" s="6"/>
    </row>
    <row r="52676" spans="55:55" hidden="1" x14ac:dyDescent="0.2">
      <c r="BC52676" s="6"/>
    </row>
    <row r="52677" spans="55:55" hidden="1" x14ac:dyDescent="0.2">
      <c r="BC52677" s="6"/>
    </row>
    <row r="52678" spans="55:55" hidden="1" x14ac:dyDescent="0.2">
      <c r="BC52678" s="6"/>
    </row>
    <row r="52679" spans="55:55" hidden="1" x14ac:dyDescent="0.2">
      <c r="BC52679" s="6"/>
    </row>
    <row r="52680" spans="55:55" hidden="1" x14ac:dyDescent="0.2">
      <c r="BC52680" s="6"/>
    </row>
    <row r="52681" spans="55:55" hidden="1" x14ac:dyDescent="0.2">
      <c r="BC52681" s="6"/>
    </row>
    <row r="52682" spans="55:55" hidden="1" x14ac:dyDescent="0.2">
      <c r="BC52682" s="6"/>
    </row>
    <row r="52683" spans="55:55" hidden="1" x14ac:dyDescent="0.2">
      <c r="BC52683" s="6"/>
    </row>
    <row r="52684" spans="55:55" hidden="1" x14ac:dyDescent="0.2">
      <c r="BC52684" s="6"/>
    </row>
    <row r="52685" spans="55:55" hidden="1" x14ac:dyDescent="0.2">
      <c r="BC52685" s="6"/>
    </row>
    <row r="52686" spans="55:55" hidden="1" x14ac:dyDescent="0.2">
      <c r="BC52686" s="6"/>
    </row>
    <row r="52687" spans="55:55" hidden="1" x14ac:dyDescent="0.2">
      <c r="BC52687" s="6"/>
    </row>
    <row r="52688" spans="55:55" hidden="1" x14ac:dyDescent="0.2">
      <c r="BC52688" s="6"/>
    </row>
    <row r="52689" spans="55:55" hidden="1" x14ac:dyDescent="0.2">
      <c r="BC52689" s="6"/>
    </row>
    <row r="52690" spans="55:55" hidden="1" x14ac:dyDescent="0.2">
      <c r="BC52690" s="6"/>
    </row>
    <row r="52691" spans="55:55" hidden="1" x14ac:dyDescent="0.2">
      <c r="BC52691" s="6"/>
    </row>
    <row r="52692" spans="55:55" hidden="1" x14ac:dyDescent="0.2">
      <c r="BC52692" s="6"/>
    </row>
    <row r="52693" spans="55:55" hidden="1" x14ac:dyDescent="0.2">
      <c r="BC52693" s="6"/>
    </row>
    <row r="52694" spans="55:55" hidden="1" x14ac:dyDescent="0.2">
      <c r="BC52694" s="6"/>
    </row>
    <row r="52695" spans="55:55" hidden="1" x14ac:dyDescent="0.2">
      <c r="BC52695" s="6"/>
    </row>
    <row r="52696" spans="55:55" hidden="1" x14ac:dyDescent="0.2">
      <c r="BC52696" s="6"/>
    </row>
    <row r="52697" spans="55:55" hidden="1" x14ac:dyDescent="0.2">
      <c r="BC52697" s="6"/>
    </row>
    <row r="52698" spans="55:55" hidden="1" x14ac:dyDescent="0.2">
      <c r="BC52698" s="6"/>
    </row>
    <row r="52699" spans="55:55" hidden="1" x14ac:dyDescent="0.2">
      <c r="BC52699" s="6"/>
    </row>
    <row r="52700" spans="55:55" hidden="1" x14ac:dyDescent="0.2">
      <c r="BC52700" s="6"/>
    </row>
    <row r="52701" spans="55:55" hidden="1" x14ac:dyDescent="0.2">
      <c r="BC52701" s="6"/>
    </row>
    <row r="52702" spans="55:55" hidden="1" x14ac:dyDescent="0.2">
      <c r="BC52702" s="6"/>
    </row>
    <row r="52703" spans="55:55" hidden="1" x14ac:dyDescent="0.2">
      <c r="BC52703" s="6"/>
    </row>
    <row r="52704" spans="55:55" hidden="1" x14ac:dyDescent="0.2">
      <c r="BC52704" s="6"/>
    </row>
    <row r="52705" spans="55:55" hidden="1" x14ac:dyDescent="0.2">
      <c r="BC52705" s="6"/>
    </row>
    <row r="52706" spans="55:55" hidden="1" x14ac:dyDescent="0.2">
      <c r="BC52706" s="6"/>
    </row>
    <row r="52707" spans="55:55" hidden="1" x14ac:dyDescent="0.2">
      <c r="BC52707" s="6"/>
    </row>
    <row r="52708" spans="55:55" hidden="1" x14ac:dyDescent="0.2">
      <c r="BC52708" s="6"/>
    </row>
    <row r="52709" spans="55:55" hidden="1" x14ac:dyDescent="0.2">
      <c r="BC52709" s="6"/>
    </row>
    <row r="52710" spans="55:55" hidden="1" x14ac:dyDescent="0.2">
      <c r="BC52710" s="6"/>
    </row>
    <row r="52711" spans="55:55" hidden="1" x14ac:dyDescent="0.2">
      <c r="BC52711" s="6"/>
    </row>
    <row r="52712" spans="55:55" hidden="1" x14ac:dyDescent="0.2">
      <c r="BC52712" s="6"/>
    </row>
    <row r="52713" spans="55:55" hidden="1" x14ac:dyDescent="0.2">
      <c r="BC52713" s="6"/>
    </row>
    <row r="52714" spans="55:55" hidden="1" x14ac:dyDescent="0.2">
      <c r="BC52714" s="6"/>
    </row>
    <row r="52715" spans="55:55" hidden="1" x14ac:dyDescent="0.2">
      <c r="BC52715" s="6"/>
    </row>
    <row r="52716" spans="55:55" hidden="1" x14ac:dyDescent="0.2">
      <c r="BC52716" s="6"/>
    </row>
    <row r="52717" spans="55:55" hidden="1" x14ac:dyDescent="0.2">
      <c r="BC52717" s="6"/>
    </row>
    <row r="52718" spans="55:55" hidden="1" x14ac:dyDescent="0.2">
      <c r="BC52718" s="6"/>
    </row>
    <row r="52719" spans="55:55" hidden="1" x14ac:dyDescent="0.2">
      <c r="BC52719" s="6"/>
    </row>
    <row r="52720" spans="55:55" hidden="1" x14ac:dyDescent="0.2">
      <c r="BC52720" s="6"/>
    </row>
    <row r="52721" spans="55:55" hidden="1" x14ac:dyDescent="0.2">
      <c r="BC52721" s="6"/>
    </row>
    <row r="52722" spans="55:55" hidden="1" x14ac:dyDescent="0.2">
      <c r="BC52722" s="6"/>
    </row>
    <row r="52723" spans="55:55" hidden="1" x14ac:dyDescent="0.2">
      <c r="BC52723" s="6"/>
    </row>
    <row r="52724" spans="55:55" hidden="1" x14ac:dyDescent="0.2">
      <c r="BC52724" s="6"/>
    </row>
    <row r="52725" spans="55:55" hidden="1" x14ac:dyDescent="0.2">
      <c r="BC52725" s="6"/>
    </row>
    <row r="52726" spans="55:55" hidden="1" x14ac:dyDescent="0.2">
      <c r="BC52726" s="6"/>
    </row>
    <row r="52727" spans="55:55" hidden="1" x14ac:dyDescent="0.2">
      <c r="BC52727" s="6"/>
    </row>
    <row r="52728" spans="55:55" hidden="1" x14ac:dyDescent="0.2">
      <c r="BC52728" s="6"/>
    </row>
    <row r="52729" spans="55:55" hidden="1" x14ac:dyDescent="0.2">
      <c r="BC52729" s="6"/>
    </row>
    <row r="52730" spans="55:55" hidden="1" x14ac:dyDescent="0.2">
      <c r="BC52730" s="6"/>
    </row>
    <row r="52731" spans="55:55" hidden="1" x14ac:dyDescent="0.2">
      <c r="BC52731" s="6"/>
    </row>
    <row r="52732" spans="55:55" hidden="1" x14ac:dyDescent="0.2">
      <c r="BC52732" s="6"/>
    </row>
    <row r="52733" spans="55:55" hidden="1" x14ac:dyDescent="0.2">
      <c r="BC52733" s="6"/>
    </row>
    <row r="52734" spans="55:55" hidden="1" x14ac:dyDescent="0.2">
      <c r="BC52734" s="6"/>
    </row>
    <row r="52735" spans="55:55" hidden="1" x14ac:dyDescent="0.2">
      <c r="BC52735" s="6"/>
    </row>
    <row r="52736" spans="55:55" hidden="1" x14ac:dyDescent="0.2">
      <c r="BC52736" s="6"/>
    </row>
    <row r="52737" spans="55:55" hidden="1" x14ac:dyDescent="0.2">
      <c r="BC52737" s="6"/>
    </row>
    <row r="52738" spans="55:55" hidden="1" x14ac:dyDescent="0.2">
      <c r="BC52738" s="6"/>
    </row>
    <row r="52739" spans="55:55" hidden="1" x14ac:dyDescent="0.2">
      <c r="BC52739" s="6"/>
    </row>
    <row r="52740" spans="55:55" hidden="1" x14ac:dyDescent="0.2">
      <c r="BC52740" s="6"/>
    </row>
    <row r="52741" spans="55:55" hidden="1" x14ac:dyDescent="0.2">
      <c r="BC52741" s="6"/>
    </row>
    <row r="52742" spans="55:55" hidden="1" x14ac:dyDescent="0.2">
      <c r="BC52742" s="6"/>
    </row>
    <row r="52743" spans="55:55" hidden="1" x14ac:dyDescent="0.2">
      <c r="BC52743" s="6"/>
    </row>
    <row r="52744" spans="55:55" hidden="1" x14ac:dyDescent="0.2">
      <c r="BC52744" s="6"/>
    </row>
    <row r="52745" spans="55:55" hidden="1" x14ac:dyDescent="0.2">
      <c r="BC52745" s="6"/>
    </row>
    <row r="52746" spans="55:55" hidden="1" x14ac:dyDescent="0.2">
      <c r="BC52746" s="6"/>
    </row>
    <row r="52747" spans="55:55" hidden="1" x14ac:dyDescent="0.2">
      <c r="BC52747" s="6"/>
    </row>
    <row r="52748" spans="55:55" hidden="1" x14ac:dyDescent="0.2">
      <c r="BC52748" s="6"/>
    </row>
    <row r="52749" spans="55:55" hidden="1" x14ac:dyDescent="0.2">
      <c r="BC52749" s="6"/>
    </row>
    <row r="52750" spans="55:55" hidden="1" x14ac:dyDescent="0.2">
      <c r="BC52750" s="6"/>
    </row>
    <row r="52751" spans="55:55" hidden="1" x14ac:dyDescent="0.2">
      <c r="BC52751" s="6"/>
    </row>
    <row r="52752" spans="55:55" hidden="1" x14ac:dyDescent="0.2">
      <c r="BC52752" s="6"/>
    </row>
    <row r="52753" spans="55:55" hidden="1" x14ac:dyDescent="0.2">
      <c r="BC52753" s="6"/>
    </row>
    <row r="52754" spans="55:55" hidden="1" x14ac:dyDescent="0.2">
      <c r="BC52754" s="6"/>
    </row>
    <row r="52755" spans="55:55" hidden="1" x14ac:dyDescent="0.2">
      <c r="BC52755" s="6"/>
    </row>
    <row r="52756" spans="55:55" hidden="1" x14ac:dyDescent="0.2">
      <c r="BC52756" s="6"/>
    </row>
    <row r="52757" spans="55:55" hidden="1" x14ac:dyDescent="0.2">
      <c r="BC52757" s="6"/>
    </row>
    <row r="52758" spans="55:55" hidden="1" x14ac:dyDescent="0.2">
      <c r="BC52758" s="6"/>
    </row>
    <row r="52759" spans="55:55" hidden="1" x14ac:dyDescent="0.2">
      <c r="BC52759" s="6"/>
    </row>
    <row r="52760" spans="55:55" hidden="1" x14ac:dyDescent="0.2">
      <c r="BC52760" s="6"/>
    </row>
    <row r="52761" spans="55:55" hidden="1" x14ac:dyDescent="0.2">
      <c r="BC52761" s="6"/>
    </row>
    <row r="52762" spans="55:55" hidden="1" x14ac:dyDescent="0.2">
      <c r="BC52762" s="6"/>
    </row>
    <row r="52763" spans="55:55" hidden="1" x14ac:dyDescent="0.2">
      <c r="BC52763" s="6"/>
    </row>
    <row r="52764" spans="55:55" hidden="1" x14ac:dyDescent="0.2">
      <c r="BC52764" s="6"/>
    </row>
    <row r="52765" spans="55:55" hidden="1" x14ac:dyDescent="0.2">
      <c r="BC52765" s="6"/>
    </row>
    <row r="52766" spans="55:55" hidden="1" x14ac:dyDescent="0.2">
      <c r="BC52766" s="6"/>
    </row>
    <row r="52767" spans="55:55" hidden="1" x14ac:dyDescent="0.2">
      <c r="BC52767" s="6"/>
    </row>
    <row r="52768" spans="55:55" hidden="1" x14ac:dyDescent="0.2">
      <c r="BC52768" s="6"/>
    </row>
    <row r="52769" spans="55:55" hidden="1" x14ac:dyDescent="0.2">
      <c r="BC52769" s="6"/>
    </row>
    <row r="52770" spans="55:55" hidden="1" x14ac:dyDescent="0.2">
      <c r="BC52770" s="6"/>
    </row>
    <row r="52771" spans="55:55" hidden="1" x14ac:dyDescent="0.2">
      <c r="BC52771" s="6"/>
    </row>
    <row r="52772" spans="55:55" hidden="1" x14ac:dyDescent="0.2">
      <c r="BC52772" s="6"/>
    </row>
    <row r="52773" spans="55:55" hidden="1" x14ac:dyDescent="0.2">
      <c r="BC52773" s="6"/>
    </row>
    <row r="52774" spans="55:55" hidden="1" x14ac:dyDescent="0.2">
      <c r="BC52774" s="6"/>
    </row>
    <row r="52775" spans="55:55" hidden="1" x14ac:dyDescent="0.2">
      <c r="BC52775" s="6"/>
    </row>
    <row r="52776" spans="55:55" hidden="1" x14ac:dyDescent="0.2">
      <c r="BC52776" s="6"/>
    </row>
    <row r="52777" spans="55:55" hidden="1" x14ac:dyDescent="0.2">
      <c r="BC52777" s="6"/>
    </row>
    <row r="52778" spans="55:55" hidden="1" x14ac:dyDescent="0.2">
      <c r="BC52778" s="6"/>
    </row>
    <row r="52779" spans="55:55" hidden="1" x14ac:dyDescent="0.2">
      <c r="BC52779" s="6"/>
    </row>
    <row r="52780" spans="55:55" hidden="1" x14ac:dyDescent="0.2">
      <c r="BC52780" s="6"/>
    </row>
    <row r="52781" spans="55:55" hidden="1" x14ac:dyDescent="0.2">
      <c r="BC52781" s="6"/>
    </row>
    <row r="52782" spans="55:55" hidden="1" x14ac:dyDescent="0.2">
      <c r="BC52782" s="6"/>
    </row>
    <row r="52783" spans="55:55" hidden="1" x14ac:dyDescent="0.2">
      <c r="BC52783" s="6"/>
    </row>
    <row r="52784" spans="55:55" hidden="1" x14ac:dyDescent="0.2">
      <c r="BC52784" s="6"/>
    </row>
    <row r="52785" spans="55:55" hidden="1" x14ac:dyDescent="0.2">
      <c r="BC52785" s="6"/>
    </row>
    <row r="52786" spans="55:55" hidden="1" x14ac:dyDescent="0.2">
      <c r="BC52786" s="6"/>
    </row>
    <row r="52787" spans="55:55" hidden="1" x14ac:dyDescent="0.2">
      <c r="BC52787" s="6"/>
    </row>
    <row r="52788" spans="55:55" hidden="1" x14ac:dyDescent="0.2">
      <c r="BC52788" s="6"/>
    </row>
    <row r="52789" spans="55:55" hidden="1" x14ac:dyDescent="0.2">
      <c r="BC52789" s="6"/>
    </row>
    <row r="52790" spans="55:55" hidden="1" x14ac:dyDescent="0.2">
      <c r="BC52790" s="6"/>
    </row>
    <row r="52791" spans="55:55" hidden="1" x14ac:dyDescent="0.2">
      <c r="BC52791" s="6"/>
    </row>
    <row r="52792" spans="55:55" hidden="1" x14ac:dyDescent="0.2">
      <c r="BC52792" s="6"/>
    </row>
    <row r="52793" spans="55:55" hidden="1" x14ac:dyDescent="0.2">
      <c r="BC52793" s="6"/>
    </row>
    <row r="52794" spans="55:55" hidden="1" x14ac:dyDescent="0.2">
      <c r="BC52794" s="6"/>
    </row>
    <row r="52795" spans="55:55" hidden="1" x14ac:dyDescent="0.2">
      <c r="BC52795" s="6"/>
    </row>
    <row r="52796" spans="55:55" hidden="1" x14ac:dyDescent="0.2">
      <c r="BC52796" s="6"/>
    </row>
    <row r="52797" spans="55:55" hidden="1" x14ac:dyDescent="0.2">
      <c r="BC52797" s="6"/>
    </row>
    <row r="52798" spans="55:55" hidden="1" x14ac:dyDescent="0.2">
      <c r="BC52798" s="6"/>
    </row>
    <row r="52799" spans="55:55" hidden="1" x14ac:dyDescent="0.2">
      <c r="BC52799" s="6"/>
    </row>
    <row r="52800" spans="55:55" hidden="1" x14ac:dyDescent="0.2">
      <c r="BC52800" s="6"/>
    </row>
    <row r="52801" spans="55:55" hidden="1" x14ac:dyDescent="0.2">
      <c r="BC52801" s="6"/>
    </row>
    <row r="52802" spans="55:55" hidden="1" x14ac:dyDescent="0.2">
      <c r="BC52802" s="6"/>
    </row>
    <row r="52803" spans="55:55" hidden="1" x14ac:dyDescent="0.2">
      <c r="BC52803" s="6"/>
    </row>
    <row r="52804" spans="55:55" hidden="1" x14ac:dyDescent="0.2">
      <c r="BC52804" s="6"/>
    </row>
    <row r="52805" spans="55:55" hidden="1" x14ac:dyDescent="0.2">
      <c r="BC52805" s="6"/>
    </row>
    <row r="52806" spans="55:55" hidden="1" x14ac:dyDescent="0.2">
      <c r="BC52806" s="6"/>
    </row>
    <row r="52807" spans="55:55" hidden="1" x14ac:dyDescent="0.2">
      <c r="BC52807" s="6"/>
    </row>
    <row r="52808" spans="55:55" hidden="1" x14ac:dyDescent="0.2">
      <c r="BC52808" s="6"/>
    </row>
    <row r="52809" spans="55:55" hidden="1" x14ac:dyDescent="0.2">
      <c r="BC52809" s="6"/>
    </row>
    <row r="52810" spans="55:55" hidden="1" x14ac:dyDescent="0.2">
      <c r="BC52810" s="6"/>
    </row>
    <row r="52811" spans="55:55" hidden="1" x14ac:dyDescent="0.2">
      <c r="BC52811" s="6"/>
    </row>
    <row r="52812" spans="55:55" hidden="1" x14ac:dyDescent="0.2">
      <c r="BC52812" s="6"/>
    </row>
    <row r="52813" spans="55:55" hidden="1" x14ac:dyDescent="0.2">
      <c r="BC52813" s="6"/>
    </row>
    <row r="52814" spans="55:55" hidden="1" x14ac:dyDescent="0.2">
      <c r="BC52814" s="6"/>
    </row>
    <row r="52815" spans="55:55" hidden="1" x14ac:dyDescent="0.2">
      <c r="BC52815" s="6"/>
    </row>
    <row r="52816" spans="55:55" hidden="1" x14ac:dyDescent="0.2">
      <c r="BC52816" s="6"/>
    </row>
    <row r="52817" spans="55:55" hidden="1" x14ac:dyDescent="0.2">
      <c r="BC52817" s="6"/>
    </row>
    <row r="52818" spans="55:55" hidden="1" x14ac:dyDescent="0.2">
      <c r="BC52818" s="6"/>
    </row>
    <row r="52819" spans="55:55" hidden="1" x14ac:dyDescent="0.2">
      <c r="BC52819" s="6"/>
    </row>
    <row r="52820" spans="55:55" hidden="1" x14ac:dyDescent="0.2">
      <c r="BC52820" s="6"/>
    </row>
    <row r="52821" spans="55:55" hidden="1" x14ac:dyDescent="0.2">
      <c r="BC52821" s="6"/>
    </row>
    <row r="52822" spans="55:55" hidden="1" x14ac:dyDescent="0.2">
      <c r="BC52822" s="6"/>
    </row>
    <row r="52823" spans="55:55" hidden="1" x14ac:dyDescent="0.2">
      <c r="BC52823" s="6"/>
    </row>
    <row r="52824" spans="55:55" hidden="1" x14ac:dyDescent="0.2">
      <c r="BC52824" s="6"/>
    </row>
    <row r="52825" spans="55:55" hidden="1" x14ac:dyDescent="0.2">
      <c r="BC52825" s="6"/>
    </row>
    <row r="52826" spans="55:55" hidden="1" x14ac:dyDescent="0.2">
      <c r="BC52826" s="6"/>
    </row>
    <row r="52827" spans="55:55" hidden="1" x14ac:dyDescent="0.2">
      <c r="BC52827" s="6"/>
    </row>
    <row r="52828" spans="55:55" hidden="1" x14ac:dyDescent="0.2">
      <c r="BC52828" s="6"/>
    </row>
    <row r="52829" spans="55:55" hidden="1" x14ac:dyDescent="0.2">
      <c r="BC52829" s="6"/>
    </row>
    <row r="52830" spans="55:55" hidden="1" x14ac:dyDescent="0.2">
      <c r="BC52830" s="6"/>
    </row>
    <row r="52831" spans="55:55" hidden="1" x14ac:dyDescent="0.2">
      <c r="BC52831" s="6"/>
    </row>
    <row r="52832" spans="55:55" hidden="1" x14ac:dyDescent="0.2">
      <c r="BC52832" s="6"/>
    </row>
    <row r="52833" spans="55:55" hidden="1" x14ac:dyDescent="0.2">
      <c r="BC52833" s="6"/>
    </row>
    <row r="52834" spans="55:55" hidden="1" x14ac:dyDescent="0.2">
      <c r="BC52834" s="6"/>
    </row>
    <row r="52835" spans="55:55" hidden="1" x14ac:dyDescent="0.2">
      <c r="BC52835" s="6"/>
    </row>
    <row r="52836" spans="55:55" hidden="1" x14ac:dyDescent="0.2">
      <c r="BC52836" s="6"/>
    </row>
    <row r="52837" spans="55:55" hidden="1" x14ac:dyDescent="0.2">
      <c r="BC52837" s="6"/>
    </row>
    <row r="52838" spans="55:55" hidden="1" x14ac:dyDescent="0.2">
      <c r="BC52838" s="6"/>
    </row>
    <row r="52839" spans="55:55" hidden="1" x14ac:dyDescent="0.2">
      <c r="BC52839" s="6"/>
    </row>
    <row r="52840" spans="55:55" hidden="1" x14ac:dyDescent="0.2">
      <c r="BC52840" s="6"/>
    </row>
    <row r="52841" spans="55:55" hidden="1" x14ac:dyDescent="0.2">
      <c r="BC52841" s="6"/>
    </row>
    <row r="52842" spans="55:55" hidden="1" x14ac:dyDescent="0.2">
      <c r="BC52842" s="6"/>
    </row>
    <row r="52843" spans="55:55" hidden="1" x14ac:dyDescent="0.2">
      <c r="BC52843" s="6"/>
    </row>
    <row r="52844" spans="55:55" hidden="1" x14ac:dyDescent="0.2">
      <c r="BC52844" s="6"/>
    </row>
    <row r="52845" spans="55:55" hidden="1" x14ac:dyDescent="0.2">
      <c r="BC52845" s="6"/>
    </row>
    <row r="52846" spans="55:55" hidden="1" x14ac:dyDescent="0.2">
      <c r="BC52846" s="6"/>
    </row>
    <row r="52847" spans="55:55" hidden="1" x14ac:dyDescent="0.2">
      <c r="BC52847" s="6"/>
    </row>
    <row r="52848" spans="55:55" hidden="1" x14ac:dyDescent="0.2">
      <c r="BC52848" s="6"/>
    </row>
    <row r="52849" spans="55:55" hidden="1" x14ac:dyDescent="0.2">
      <c r="BC52849" s="6"/>
    </row>
    <row r="52850" spans="55:55" hidden="1" x14ac:dyDescent="0.2">
      <c r="BC52850" s="6"/>
    </row>
    <row r="52851" spans="55:55" hidden="1" x14ac:dyDescent="0.2">
      <c r="BC52851" s="6"/>
    </row>
    <row r="52852" spans="55:55" hidden="1" x14ac:dyDescent="0.2">
      <c r="BC52852" s="6"/>
    </row>
    <row r="52853" spans="55:55" hidden="1" x14ac:dyDescent="0.2">
      <c r="BC52853" s="6"/>
    </row>
    <row r="52854" spans="55:55" hidden="1" x14ac:dyDescent="0.2">
      <c r="BC52854" s="6"/>
    </row>
    <row r="52855" spans="55:55" hidden="1" x14ac:dyDescent="0.2">
      <c r="BC52855" s="6"/>
    </row>
    <row r="52856" spans="55:55" hidden="1" x14ac:dyDescent="0.2">
      <c r="BC52856" s="6"/>
    </row>
    <row r="52857" spans="55:55" hidden="1" x14ac:dyDescent="0.2">
      <c r="BC52857" s="6"/>
    </row>
    <row r="52858" spans="55:55" hidden="1" x14ac:dyDescent="0.2">
      <c r="BC52858" s="6"/>
    </row>
    <row r="52859" spans="55:55" hidden="1" x14ac:dyDescent="0.2">
      <c r="BC52859" s="6"/>
    </row>
    <row r="52860" spans="55:55" hidden="1" x14ac:dyDescent="0.2">
      <c r="BC52860" s="6"/>
    </row>
    <row r="52861" spans="55:55" hidden="1" x14ac:dyDescent="0.2">
      <c r="BC52861" s="6"/>
    </row>
    <row r="52862" spans="55:55" hidden="1" x14ac:dyDescent="0.2">
      <c r="BC52862" s="6"/>
    </row>
    <row r="52863" spans="55:55" hidden="1" x14ac:dyDescent="0.2">
      <c r="BC52863" s="6"/>
    </row>
    <row r="52864" spans="55:55" hidden="1" x14ac:dyDescent="0.2">
      <c r="BC52864" s="6"/>
    </row>
    <row r="52865" spans="55:55" hidden="1" x14ac:dyDescent="0.2">
      <c r="BC52865" s="6"/>
    </row>
    <row r="52866" spans="55:55" hidden="1" x14ac:dyDescent="0.2">
      <c r="BC52866" s="6"/>
    </row>
    <row r="52867" spans="55:55" hidden="1" x14ac:dyDescent="0.2">
      <c r="BC52867" s="6"/>
    </row>
    <row r="52868" spans="55:55" hidden="1" x14ac:dyDescent="0.2">
      <c r="BC52868" s="6"/>
    </row>
    <row r="52869" spans="55:55" hidden="1" x14ac:dyDescent="0.2">
      <c r="BC52869" s="6"/>
    </row>
    <row r="52870" spans="55:55" hidden="1" x14ac:dyDescent="0.2">
      <c r="BC52870" s="6"/>
    </row>
    <row r="52871" spans="55:55" hidden="1" x14ac:dyDescent="0.2">
      <c r="BC52871" s="6"/>
    </row>
    <row r="52872" spans="55:55" hidden="1" x14ac:dyDescent="0.2">
      <c r="BC52872" s="6"/>
    </row>
    <row r="52873" spans="55:55" hidden="1" x14ac:dyDescent="0.2">
      <c r="BC52873" s="6"/>
    </row>
    <row r="52874" spans="55:55" hidden="1" x14ac:dyDescent="0.2">
      <c r="BC52874" s="6"/>
    </row>
    <row r="52875" spans="55:55" hidden="1" x14ac:dyDescent="0.2">
      <c r="BC52875" s="6"/>
    </row>
    <row r="52876" spans="55:55" hidden="1" x14ac:dyDescent="0.2">
      <c r="BC52876" s="6"/>
    </row>
    <row r="52877" spans="55:55" hidden="1" x14ac:dyDescent="0.2">
      <c r="BC52877" s="6"/>
    </row>
    <row r="52878" spans="55:55" hidden="1" x14ac:dyDescent="0.2">
      <c r="BC52878" s="6"/>
    </row>
    <row r="52879" spans="55:55" hidden="1" x14ac:dyDescent="0.2">
      <c r="BC52879" s="6"/>
    </row>
    <row r="52880" spans="55:55" hidden="1" x14ac:dyDescent="0.2">
      <c r="BC52880" s="6"/>
    </row>
    <row r="52881" spans="55:55" hidden="1" x14ac:dyDescent="0.2">
      <c r="BC52881" s="6"/>
    </row>
    <row r="52882" spans="55:55" hidden="1" x14ac:dyDescent="0.2">
      <c r="BC52882" s="6"/>
    </row>
    <row r="52883" spans="55:55" hidden="1" x14ac:dyDescent="0.2">
      <c r="BC52883" s="6"/>
    </row>
    <row r="52884" spans="55:55" hidden="1" x14ac:dyDescent="0.2">
      <c r="BC52884" s="6"/>
    </row>
    <row r="52885" spans="55:55" hidden="1" x14ac:dyDescent="0.2">
      <c r="BC52885" s="6"/>
    </row>
    <row r="52886" spans="55:55" hidden="1" x14ac:dyDescent="0.2">
      <c r="BC52886" s="6"/>
    </row>
    <row r="52887" spans="55:55" hidden="1" x14ac:dyDescent="0.2">
      <c r="BC52887" s="6"/>
    </row>
    <row r="52888" spans="55:55" hidden="1" x14ac:dyDescent="0.2">
      <c r="BC52888" s="6"/>
    </row>
    <row r="52889" spans="55:55" hidden="1" x14ac:dyDescent="0.2">
      <c r="BC52889" s="6"/>
    </row>
    <row r="52890" spans="55:55" hidden="1" x14ac:dyDescent="0.2">
      <c r="BC52890" s="6"/>
    </row>
    <row r="52891" spans="55:55" hidden="1" x14ac:dyDescent="0.2">
      <c r="BC52891" s="6"/>
    </row>
    <row r="52892" spans="55:55" hidden="1" x14ac:dyDescent="0.2">
      <c r="BC52892" s="6"/>
    </row>
    <row r="52893" spans="55:55" hidden="1" x14ac:dyDescent="0.2">
      <c r="BC52893" s="6"/>
    </row>
    <row r="52894" spans="55:55" hidden="1" x14ac:dyDescent="0.2">
      <c r="BC52894" s="6"/>
    </row>
    <row r="52895" spans="55:55" hidden="1" x14ac:dyDescent="0.2">
      <c r="BC52895" s="6"/>
    </row>
    <row r="52896" spans="55:55" hidden="1" x14ac:dyDescent="0.2">
      <c r="BC52896" s="6"/>
    </row>
    <row r="52897" spans="55:55" hidden="1" x14ac:dyDescent="0.2">
      <c r="BC52897" s="6"/>
    </row>
    <row r="52898" spans="55:55" hidden="1" x14ac:dyDescent="0.2">
      <c r="BC52898" s="6"/>
    </row>
    <row r="52899" spans="55:55" hidden="1" x14ac:dyDescent="0.2">
      <c r="BC52899" s="6"/>
    </row>
    <row r="52900" spans="55:55" hidden="1" x14ac:dyDescent="0.2">
      <c r="BC52900" s="6"/>
    </row>
    <row r="52901" spans="55:55" hidden="1" x14ac:dyDescent="0.2">
      <c r="BC52901" s="6"/>
    </row>
    <row r="52902" spans="55:55" hidden="1" x14ac:dyDescent="0.2">
      <c r="BC52902" s="6"/>
    </row>
    <row r="52903" spans="55:55" hidden="1" x14ac:dyDescent="0.2">
      <c r="BC52903" s="6"/>
    </row>
    <row r="52904" spans="55:55" hidden="1" x14ac:dyDescent="0.2">
      <c r="BC52904" s="6"/>
    </row>
    <row r="52905" spans="55:55" hidden="1" x14ac:dyDescent="0.2">
      <c r="BC52905" s="6"/>
    </row>
    <row r="52906" spans="55:55" hidden="1" x14ac:dyDescent="0.2">
      <c r="BC52906" s="6"/>
    </row>
    <row r="52907" spans="55:55" hidden="1" x14ac:dyDescent="0.2">
      <c r="BC52907" s="6"/>
    </row>
    <row r="52908" spans="55:55" hidden="1" x14ac:dyDescent="0.2">
      <c r="BC52908" s="6"/>
    </row>
    <row r="52909" spans="55:55" hidden="1" x14ac:dyDescent="0.2">
      <c r="BC52909" s="6"/>
    </row>
    <row r="52910" spans="55:55" hidden="1" x14ac:dyDescent="0.2">
      <c r="BC52910" s="6"/>
    </row>
    <row r="52911" spans="55:55" hidden="1" x14ac:dyDescent="0.2">
      <c r="BC52911" s="6"/>
    </row>
    <row r="52912" spans="55:55" hidden="1" x14ac:dyDescent="0.2">
      <c r="BC52912" s="6"/>
    </row>
    <row r="52913" spans="55:55" hidden="1" x14ac:dyDescent="0.2">
      <c r="BC52913" s="6"/>
    </row>
    <row r="52914" spans="55:55" hidden="1" x14ac:dyDescent="0.2">
      <c r="BC52914" s="6"/>
    </row>
    <row r="52915" spans="55:55" hidden="1" x14ac:dyDescent="0.2">
      <c r="BC52915" s="6"/>
    </row>
    <row r="52916" spans="55:55" hidden="1" x14ac:dyDescent="0.2">
      <c r="BC52916" s="6"/>
    </row>
    <row r="52917" spans="55:55" hidden="1" x14ac:dyDescent="0.2">
      <c r="BC52917" s="6"/>
    </row>
    <row r="52918" spans="55:55" hidden="1" x14ac:dyDescent="0.2">
      <c r="BC52918" s="6"/>
    </row>
    <row r="52919" spans="55:55" hidden="1" x14ac:dyDescent="0.2">
      <c r="BC52919" s="6"/>
    </row>
    <row r="52920" spans="55:55" hidden="1" x14ac:dyDescent="0.2">
      <c r="BC52920" s="6"/>
    </row>
    <row r="52921" spans="55:55" hidden="1" x14ac:dyDescent="0.2">
      <c r="BC52921" s="6"/>
    </row>
    <row r="52922" spans="55:55" hidden="1" x14ac:dyDescent="0.2">
      <c r="BC52922" s="6"/>
    </row>
    <row r="52923" spans="55:55" hidden="1" x14ac:dyDescent="0.2">
      <c r="BC52923" s="6"/>
    </row>
    <row r="52924" spans="55:55" hidden="1" x14ac:dyDescent="0.2">
      <c r="BC52924" s="6"/>
    </row>
    <row r="52925" spans="55:55" hidden="1" x14ac:dyDescent="0.2">
      <c r="BC52925" s="6"/>
    </row>
    <row r="52926" spans="55:55" hidden="1" x14ac:dyDescent="0.2">
      <c r="BC52926" s="6"/>
    </row>
    <row r="52927" spans="55:55" hidden="1" x14ac:dyDescent="0.2">
      <c r="BC52927" s="6"/>
    </row>
    <row r="52928" spans="55:55" hidden="1" x14ac:dyDescent="0.2">
      <c r="BC52928" s="6"/>
    </row>
    <row r="52929" spans="55:55" hidden="1" x14ac:dyDescent="0.2">
      <c r="BC52929" s="6"/>
    </row>
    <row r="52930" spans="55:55" hidden="1" x14ac:dyDescent="0.2">
      <c r="BC52930" s="6"/>
    </row>
    <row r="52931" spans="55:55" hidden="1" x14ac:dyDescent="0.2">
      <c r="BC52931" s="6"/>
    </row>
    <row r="52932" spans="55:55" hidden="1" x14ac:dyDescent="0.2">
      <c r="BC52932" s="6"/>
    </row>
    <row r="52933" spans="55:55" hidden="1" x14ac:dyDescent="0.2">
      <c r="BC52933" s="6"/>
    </row>
    <row r="52934" spans="55:55" hidden="1" x14ac:dyDescent="0.2">
      <c r="BC52934" s="6"/>
    </row>
    <row r="52935" spans="55:55" hidden="1" x14ac:dyDescent="0.2">
      <c r="BC52935" s="6"/>
    </row>
    <row r="52936" spans="55:55" hidden="1" x14ac:dyDescent="0.2">
      <c r="BC52936" s="6"/>
    </row>
    <row r="52937" spans="55:55" hidden="1" x14ac:dyDescent="0.2">
      <c r="BC52937" s="6"/>
    </row>
    <row r="52938" spans="55:55" hidden="1" x14ac:dyDescent="0.2">
      <c r="BC52938" s="6"/>
    </row>
    <row r="52939" spans="55:55" hidden="1" x14ac:dyDescent="0.2">
      <c r="BC52939" s="6"/>
    </row>
    <row r="52940" spans="55:55" hidden="1" x14ac:dyDescent="0.2">
      <c r="BC52940" s="6"/>
    </row>
    <row r="52941" spans="55:55" hidden="1" x14ac:dyDescent="0.2">
      <c r="BC52941" s="6"/>
    </row>
    <row r="52942" spans="55:55" hidden="1" x14ac:dyDescent="0.2">
      <c r="BC52942" s="6"/>
    </row>
    <row r="52943" spans="55:55" hidden="1" x14ac:dyDescent="0.2">
      <c r="BC52943" s="6"/>
    </row>
    <row r="52944" spans="55:55" hidden="1" x14ac:dyDescent="0.2">
      <c r="BC52944" s="6"/>
    </row>
    <row r="52945" spans="55:55" hidden="1" x14ac:dyDescent="0.2">
      <c r="BC52945" s="6"/>
    </row>
    <row r="52946" spans="55:55" hidden="1" x14ac:dyDescent="0.2">
      <c r="BC52946" s="6"/>
    </row>
    <row r="52947" spans="55:55" hidden="1" x14ac:dyDescent="0.2">
      <c r="BC52947" s="6"/>
    </row>
    <row r="52948" spans="55:55" hidden="1" x14ac:dyDescent="0.2">
      <c r="BC52948" s="6"/>
    </row>
    <row r="52949" spans="55:55" hidden="1" x14ac:dyDescent="0.2">
      <c r="BC52949" s="6"/>
    </row>
    <row r="52950" spans="55:55" hidden="1" x14ac:dyDescent="0.2">
      <c r="BC52950" s="6"/>
    </row>
    <row r="52951" spans="55:55" hidden="1" x14ac:dyDescent="0.2">
      <c r="BC52951" s="6"/>
    </row>
    <row r="52952" spans="55:55" hidden="1" x14ac:dyDescent="0.2">
      <c r="BC52952" s="6"/>
    </row>
    <row r="52953" spans="55:55" hidden="1" x14ac:dyDescent="0.2">
      <c r="BC52953" s="6"/>
    </row>
    <row r="52954" spans="55:55" hidden="1" x14ac:dyDescent="0.2">
      <c r="BC52954" s="6"/>
    </row>
    <row r="52955" spans="55:55" hidden="1" x14ac:dyDescent="0.2">
      <c r="BC52955" s="6"/>
    </row>
    <row r="52956" spans="55:55" hidden="1" x14ac:dyDescent="0.2">
      <c r="BC52956" s="6"/>
    </row>
    <row r="52957" spans="55:55" hidden="1" x14ac:dyDescent="0.2">
      <c r="BC52957" s="6"/>
    </row>
    <row r="52958" spans="55:55" hidden="1" x14ac:dyDescent="0.2">
      <c r="BC52958" s="6"/>
    </row>
    <row r="52959" spans="55:55" hidden="1" x14ac:dyDescent="0.2">
      <c r="BC52959" s="6"/>
    </row>
    <row r="52960" spans="55:55" hidden="1" x14ac:dyDescent="0.2">
      <c r="BC52960" s="6"/>
    </row>
    <row r="52961" spans="55:55" hidden="1" x14ac:dyDescent="0.2">
      <c r="BC52961" s="6"/>
    </row>
    <row r="52962" spans="55:55" hidden="1" x14ac:dyDescent="0.2">
      <c r="BC52962" s="6"/>
    </row>
    <row r="52963" spans="55:55" hidden="1" x14ac:dyDescent="0.2">
      <c r="BC52963" s="6"/>
    </row>
    <row r="52964" spans="55:55" hidden="1" x14ac:dyDescent="0.2">
      <c r="BC52964" s="6"/>
    </row>
    <row r="52965" spans="55:55" hidden="1" x14ac:dyDescent="0.2">
      <c r="BC52965" s="6"/>
    </row>
    <row r="52966" spans="55:55" hidden="1" x14ac:dyDescent="0.2">
      <c r="BC52966" s="6"/>
    </row>
    <row r="52967" spans="55:55" hidden="1" x14ac:dyDescent="0.2">
      <c r="BC52967" s="6"/>
    </row>
    <row r="52968" spans="55:55" hidden="1" x14ac:dyDescent="0.2">
      <c r="BC52968" s="6"/>
    </row>
    <row r="52969" spans="55:55" hidden="1" x14ac:dyDescent="0.2">
      <c r="BC52969" s="6"/>
    </row>
    <row r="52970" spans="55:55" hidden="1" x14ac:dyDescent="0.2">
      <c r="BC52970" s="6"/>
    </row>
    <row r="52971" spans="55:55" hidden="1" x14ac:dyDescent="0.2">
      <c r="BC52971" s="6"/>
    </row>
    <row r="52972" spans="55:55" hidden="1" x14ac:dyDescent="0.2">
      <c r="BC52972" s="6"/>
    </row>
    <row r="52973" spans="55:55" hidden="1" x14ac:dyDescent="0.2">
      <c r="BC52973" s="6"/>
    </row>
    <row r="52974" spans="55:55" hidden="1" x14ac:dyDescent="0.2">
      <c r="BC52974" s="6"/>
    </row>
    <row r="52975" spans="55:55" hidden="1" x14ac:dyDescent="0.2">
      <c r="BC52975" s="6"/>
    </row>
    <row r="52976" spans="55:55" hidden="1" x14ac:dyDescent="0.2">
      <c r="BC52976" s="6"/>
    </row>
    <row r="52977" spans="55:55" hidden="1" x14ac:dyDescent="0.2">
      <c r="BC52977" s="6"/>
    </row>
    <row r="52978" spans="55:55" hidden="1" x14ac:dyDescent="0.2">
      <c r="BC52978" s="6"/>
    </row>
    <row r="52979" spans="55:55" hidden="1" x14ac:dyDescent="0.2">
      <c r="BC52979" s="6"/>
    </row>
    <row r="52980" spans="55:55" hidden="1" x14ac:dyDescent="0.2">
      <c r="BC52980" s="6"/>
    </row>
    <row r="52981" spans="55:55" hidden="1" x14ac:dyDescent="0.2">
      <c r="BC52981" s="6"/>
    </row>
    <row r="52982" spans="55:55" hidden="1" x14ac:dyDescent="0.2">
      <c r="BC52982" s="6"/>
    </row>
    <row r="52983" spans="55:55" hidden="1" x14ac:dyDescent="0.2">
      <c r="BC52983" s="6"/>
    </row>
    <row r="52984" spans="55:55" hidden="1" x14ac:dyDescent="0.2">
      <c r="BC52984" s="6"/>
    </row>
    <row r="52985" spans="55:55" hidden="1" x14ac:dyDescent="0.2">
      <c r="BC52985" s="6"/>
    </row>
    <row r="52986" spans="55:55" hidden="1" x14ac:dyDescent="0.2">
      <c r="BC52986" s="6"/>
    </row>
    <row r="52987" spans="55:55" hidden="1" x14ac:dyDescent="0.2">
      <c r="BC52987" s="6"/>
    </row>
    <row r="52988" spans="55:55" hidden="1" x14ac:dyDescent="0.2">
      <c r="BC52988" s="6"/>
    </row>
    <row r="52989" spans="55:55" hidden="1" x14ac:dyDescent="0.2">
      <c r="BC52989" s="6"/>
    </row>
    <row r="52990" spans="55:55" hidden="1" x14ac:dyDescent="0.2">
      <c r="BC52990" s="6"/>
    </row>
    <row r="52991" spans="55:55" hidden="1" x14ac:dyDescent="0.2">
      <c r="BC52991" s="6"/>
    </row>
    <row r="52992" spans="55:55" hidden="1" x14ac:dyDescent="0.2">
      <c r="BC52992" s="6"/>
    </row>
    <row r="52993" spans="55:55" hidden="1" x14ac:dyDescent="0.2">
      <c r="BC52993" s="6"/>
    </row>
    <row r="52994" spans="55:55" hidden="1" x14ac:dyDescent="0.2">
      <c r="BC52994" s="6"/>
    </row>
    <row r="52995" spans="55:55" hidden="1" x14ac:dyDescent="0.2">
      <c r="BC52995" s="6"/>
    </row>
    <row r="52996" spans="55:55" hidden="1" x14ac:dyDescent="0.2">
      <c r="BC52996" s="6"/>
    </row>
    <row r="52997" spans="55:55" hidden="1" x14ac:dyDescent="0.2">
      <c r="BC52997" s="6"/>
    </row>
    <row r="52998" spans="55:55" hidden="1" x14ac:dyDescent="0.2">
      <c r="BC52998" s="6"/>
    </row>
    <row r="52999" spans="55:55" hidden="1" x14ac:dyDescent="0.2">
      <c r="BC52999" s="6"/>
    </row>
    <row r="53000" spans="55:55" hidden="1" x14ac:dyDescent="0.2">
      <c r="BC53000" s="6"/>
    </row>
    <row r="53001" spans="55:55" hidden="1" x14ac:dyDescent="0.2">
      <c r="BC53001" s="6"/>
    </row>
    <row r="53002" spans="55:55" hidden="1" x14ac:dyDescent="0.2">
      <c r="BC53002" s="6"/>
    </row>
    <row r="53003" spans="55:55" hidden="1" x14ac:dyDescent="0.2">
      <c r="BC53003" s="6"/>
    </row>
    <row r="53004" spans="55:55" hidden="1" x14ac:dyDescent="0.2">
      <c r="BC53004" s="6"/>
    </row>
    <row r="53005" spans="55:55" hidden="1" x14ac:dyDescent="0.2">
      <c r="BC53005" s="6"/>
    </row>
    <row r="53006" spans="55:55" hidden="1" x14ac:dyDescent="0.2">
      <c r="BC53006" s="6"/>
    </row>
    <row r="53007" spans="55:55" hidden="1" x14ac:dyDescent="0.2">
      <c r="BC53007" s="6"/>
    </row>
    <row r="53008" spans="55:55" hidden="1" x14ac:dyDescent="0.2">
      <c r="BC53008" s="6"/>
    </row>
    <row r="53009" spans="55:55" hidden="1" x14ac:dyDescent="0.2">
      <c r="BC53009" s="6"/>
    </row>
    <row r="53010" spans="55:55" hidden="1" x14ac:dyDescent="0.2">
      <c r="BC53010" s="6"/>
    </row>
    <row r="53011" spans="55:55" hidden="1" x14ac:dyDescent="0.2">
      <c r="BC53011" s="6"/>
    </row>
    <row r="53012" spans="55:55" hidden="1" x14ac:dyDescent="0.2">
      <c r="BC53012" s="6"/>
    </row>
    <row r="53013" spans="55:55" hidden="1" x14ac:dyDescent="0.2">
      <c r="BC53013" s="6"/>
    </row>
    <row r="53014" spans="55:55" hidden="1" x14ac:dyDescent="0.2">
      <c r="BC53014" s="6"/>
    </row>
    <row r="53015" spans="55:55" hidden="1" x14ac:dyDescent="0.2">
      <c r="BC53015" s="6"/>
    </row>
    <row r="53016" spans="55:55" hidden="1" x14ac:dyDescent="0.2">
      <c r="BC53016" s="6"/>
    </row>
    <row r="53017" spans="55:55" hidden="1" x14ac:dyDescent="0.2">
      <c r="BC53017" s="6"/>
    </row>
    <row r="53018" spans="55:55" hidden="1" x14ac:dyDescent="0.2">
      <c r="BC53018" s="6"/>
    </row>
    <row r="53019" spans="55:55" hidden="1" x14ac:dyDescent="0.2">
      <c r="BC53019" s="6"/>
    </row>
    <row r="53020" spans="55:55" hidden="1" x14ac:dyDescent="0.2">
      <c r="BC53020" s="6"/>
    </row>
    <row r="53021" spans="55:55" hidden="1" x14ac:dyDescent="0.2">
      <c r="BC53021" s="6"/>
    </row>
    <row r="53022" spans="55:55" hidden="1" x14ac:dyDescent="0.2">
      <c r="BC53022" s="6"/>
    </row>
    <row r="53023" spans="55:55" hidden="1" x14ac:dyDescent="0.2">
      <c r="BC53023" s="6"/>
    </row>
    <row r="53024" spans="55:55" hidden="1" x14ac:dyDescent="0.2">
      <c r="BC53024" s="6"/>
    </row>
    <row r="53025" spans="55:55" hidden="1" x14ac:dyDescent="0.2">
      <c r="BC53025" s="6"/>
    </row>
    <row r="53026" spans="55:55" hidden="1" x14ac:dyDescent="0.2">
      <c r="BC53026" s="6"/>
    </row>
    <row r="53027" spans="55:55" hidden="1" x14ac:dyDescent="0.2">
      <c r="BC53027" s="6"/>
    </row>
    <row r="53028" spans="55:55" hidden="1" x14ac:dyDescent="0.2">
      <c r="BC53028" s="6"/>
    </row>
    <row r="53029" spans="55:55" hidden="1" x14ac:dyDescent="0.2">
      <c r="BC53029" s="6"/>
    </row>
    <row r="53030" spans="55:55" hidden="1" x14ac:dyDescent="0.2">
      <c r="BC53030" s="6"/>
    </row>
    <row r="53031" spans="55:55" hidden="1" x14ac:dyDescent="0.2">
      <c r="BC53031" s="6"/>
    </row>
    <row r="53032" spans="55:55" hidden="1" x14ac:dyDescent="0.2">
      <c r="BC53032" s="6"/>
    </row>
    <row r="53033" spans="55:55" hidden="1" x14ac:dyDescent="0.2">
      <c r="BC53033" s="6"/>
    </row>
    <row r="53034" spans="55:55" hidden="1" x14ac:dyDescent="0.2">
      <c r="BC53034" s="6"/>
    </row>
    <row r="53035" spans="55:55" hidden="1" x14ac:dyDescent="0.2">
      <c r="BC53035" s="6"/>
    </row>
    <row r="53036" spans="55:55" hidden="1" x14ac:dyDescent="0.2">
      <c r="BC53036" s="6"/>
    </row>
    <row r="53037" spans="55:55" hidden="1" x14ac:dyDescent="0.2">
      <c r="BC53037" s="6"/>
    </row>
    <row r="53038" spans="55:55" hidden="1" x14ac:dyDescent="0.2">
      <c r="BC53038" s="6"/>
    </row>
    <row r="53039" spans="55:55" hidden="1" x14ac:dyDescent="0.2">
      <c r="BC53039" s="6"/>
    </row>
    <row r="53040" spans="55:55" hidden="1" x14ac:dyDescent="0.2">
      <c r="BC53040" s="6"/>
    </row>
    <row r="53041" spans="55:55" hidden="1" x14ac:dyDescent="0.2">
      <c r="BC53041" s="6"/>
    </row>
    <row r="53042" spans="55:55" hidden="1" x14ac:dyDescent="0.2">
      <c r="BC53042" s="6"/>
    </row>
    <row r="53043" spans="55:55" hidden="1" x14ac:dyDescent="0.2">
      <c r="BC53043" s="6"/>
    </row>
    <row r="53044" spans="55:55" hidden="1" x14ac:dyDescent="0.2">
      <c r="BC53044" s="6"/>
    </row>
    <row r="53045" spans="55:55" hidden="1" x14ac:dyDescent="0.2">
      <c r="BC53045" s="6"/>
    </row>
    <row r="53046" spans="55:55" hidden="1" x14ac:dyDescent="0.2">
      <c r="BC53046" s="6"/>
    </row>
    <row r="53047" spans="55:55" hidden="1" x14ac:dyDescent="0.2">
      <c r="BC53047" s="6"/>
    </row>
    <row r="53048" spans="55:55" hidden="1" x14ac:dyDescent="0.2">
      <c r="BC53048" s="6"/>
    </row>
    <row r="53049" spans="55:55" hidden="1" x14ac:dyDescent="0.2">
      <c r="BC53049" s="6"/>
    </row>
    <row r="53050" spans="55:55" hidden="1" x14ac:dyDescent="0.2">
      <c r="BC53050" s="6"/>
    </row>
    <row r="53051" spans="55:55" hidden="1" x14ac:dyDescent="0.2">
      <c r="BC53051" s="6"/>
    </row>
    <row r="53052" spans="55:55" hidden="1" x14ac:dyDescent="0.2">
      <c r="BC53052" s="6"/>
    </row>
    <row r="53053" spans="55:55" hidden="1" x14ac:dyDescent="0.2">
      <c r="BC53053" s="6"/>
    </row>
    <row r="53054" spans="55:55" hidden="1" x14ac:dyDescent="0.2">
      <c r="BC53054" s="6"/>
    </row>
    <row r="53055" spans="55:55" hidden="1" x14ac:dyDescent="0.2">
      <c r="BC53055" s="6"/>
    </row>
    <row r="53056" spans="55:55" hidden="1" x14ac:dyDescent="0.2">
      <c r="BC53056" s="6"/>
    </row>
    <row r="53057" spans="55:55" hidden="1" x14ac:dyDescent="0.2">
      <c r="BC53057" s="6"/>
    </row>
    <row r="53058" spans="55:55" hidden="1" x14ac:dyDescent="0.2">
      <c r="BC53058" s="6"/>
    </row>
    <row r="53059" spans="55:55" hidden="1" x14ac:dyDescent="0.2">
      <c r="BC53059" s="6"/>
    </row>
    <row r="53060" spans="55:55" hidden="1" x14ac:dyDescent="0.2">
      <c r="BC53060" s="6"/>
    </row>
    <row r="53061" spans="55:55" hidden="1" x14ac:dyDescent="0.2">
      <c r="BC53061" s="6"/>
    </row>
    <row r="53062" spans="55:55" hidden="1" x14ac:dyDescent="0.2">
      <c r="BC53062" s="6"/>
    </row>
    <row r="53063" spans="55:55" hidden="1" x14ac:dyDescent="0.2">
      <c r="BC53063" s="6"/>
    </row>
    <row r="53064" spans="55:55" hidden="1" x14ac:dyDescent="0.2">
      <c r="BC53064" s="6"/>
    </row>
    <row r="53065" spans="55:55" hidden="1" x14ac:dyDescent="0.2">
      <c r="BC53065" s="6"/>
    </row>
    <row r="53066" spans="55:55" hidden="1" x14ac:dyDescent="0.2">
      <c r="BC53066" s="6"/>
    </row>
    <row r="53067" spans="55:55" hidden="1" x14ac:dyDescent="0.2">
      <c r="BC53067" s="6"/>
    </row>
    <row r="53068" spans="55:55" hidden="1" x14ac:dyDescent="0.2">
      <c r="BC53068" s="6"/>
    </row>
    <row r="53069" spans="55:55" hidden="1" x14ac:dyDescent="0.2">
      <c r="BC53069" s="6"/>
    </row>
    <row r="53070" spans="55:55" hidden="1" x14ac:dyDescent="0.2">
      <c r="BC53070" s="6"/>
    </row>
    <row r="53071" spans="55:55" hidden="1" x14ac:dyDescent="0.2">
      <c r="BC53071" s="6"/>
    </row>
    <row r="53072" spans="55:55" hidden="1" x14ac:dyDescent="0.2">
      <c r="BC53072" s="6"/>
    </row>
    <row r="53073" spans="55:55" hidden="1" x14ac:dyDescent="0.2">
      <c r="BC53073" s="6"/>
    </row>
    <row r="53074" spans="55:55" hidden="1" x14ac:dyDescent="0.2">
      <c r="BC53074" s="6"/>
    </row>
    <row r="53075" spans="55:55" hidden="1" x14ac:dyDescent="0.2">
      <c r="BC53075" s="6"/>
    </row>
    <row r="53076" spans="55:55" hidden="1" x14ac:dyDescent="0.2">
      <c r="BC53076" s="6"/>
    </row>
    <row r="53077" spans="55:55" hidden="1" x14ac:dyDescent="0.2">
      <c r="BC53077" s="6"/>
    </row>
    <row r="53078" spans="55:55" hidden="1" x14ac:dyDescent="0.2">
      <c r="BC53078" s="6"/>
    </row>
    <row r="53079" spans="55:55" hidden="1" x14ac:dyDescent="0.2">
      <c r="BC53079" s="6"/>
    </row>
    <row r="53080" spans="55:55" hidden="1" x14ac:dyDescent="0.2">
      <c r="BC53080" s="6"/>
    </row>
    <row r="53081" spans="55:55" hidden="1" x14ac:dyDescent="0.2">
      <c r="BC53081" s="6"/>
    </row>
    <row r="53082" spans="55:55" hidden="1" x14ac:dyDescent="0.2">
      <c r="BC53082" s="6"/>
    </row>
    <row r="53083" spans="55:55" hidden="1" x14ac:dyDescent="0.2">
      <c r="BC53083" s="6"/>
    </row>
    <row r="53084" spans="55:55" hidden="1" x14ac:dyDescent="0.2">
      <c r="BC53084" s="6"/>
    </row>
    <row r="53085" spans="55:55" hidden="1" x14ac:dyDescent="0.2">
      <c r="BC53085" s="6"/>
    </row>
    <row r="53086" spans="55:55" hidden="1" x14ac:dyDescent="0.2">
      <c r="BC53086" s="6"/>
    </row>
    <row r="53087" spans="55:55" hidden="1" x14ac:dyDescent="0.2">
      <c r="BC53087" s="6"/>
    </row>
    <row r="53088" spans="55:55" hidden="1" x14ac:dyDescent="0.2">
      <c r="BC53088" s="6"/>
    </row>
    <row r="53089" spans="55:55" hidden="1" x14ac:dyDescent="0.2">
      <c r="BC53089" s="6"/>
    </row>
    <row r="53090" spans="55:55" hidden="1" x14ac:dyDescent="0.2">
      <c r="BC53090" s="6"/>
    </row>
    <row r="53091" spans="55:55" hidden="1" x14ac:dyDescent="0.2">
      <c r="BC53091" s="6"/>
    </row>
    <row r="53092" spans="55:55" hidden="1" x14ac:dyDescent="0.2">
      <c r="BC53092" s="6"/>
    </row>
    <row r="53093" spans="55:55" hidden="1" x14ac:dyDescent="0.2">
      <c r="BC53093" s="6"/>
    </row>
    <row r="53094" spans="55:55" hidden="1" x14ac:dyDescent="0.2">
      <c r="BC53094" s="6"/>
    </row>
    <row r="53095" spans="55:55" hidden="1" x14ac:dyDescent="0.2">
      <c r="BC53095" s="6"/>
    </row>
    <row r="53096" spans="55:55" hidden="1" x14ac:dyDescent="0.2">
      <c r="BC53096" s="6"/>
    </row>
    <row r="53097" spans="55:55" hidden="1" x14ac:dyDescent="0.2">
      <c r="BC53097" s="6"/>
    </row>
    <row r="53098" spans="55:55" hidden="1" x14ac:dyDescent="0.2">
      <c r="BC53098" s="6"/>
    </row>
    <row r="53099" spans="55:55" hidden="1" x14ac:dyDescent="0.2">
      <c r="BC53099" s="6"/>
    </row>
    <row r="53100" spans="55:55" hidden="1" x14ac:dyDescent="0.2">
      <c r="BC53100" s="6"/>
    </row>
    <row r="53101" spans="55:55" hidden="1" x14ac:dyDescent="0.2">
      <c r="BC53101" s="6"/>
    </row>
    <row r="53102" spans="55:55" hidden="1" x14ac:dyDescent="0.2">
      <c r="BC53102" s="6"/>
    </row>
    <row r="53103" spans="55:55" hidden="1" x14ac:dyDescent="0.2">
      <c r="BC53103" s="6"/>
    </row>
    <row r="53104" spans="55:55" hidden="1" x14ac:dyDescent="0.2">
      <c r="BC53104" s="6"/>
    </row>
    <row r="53105" spans="55:55" hidden="1" x14ac:dyDescent="0.2">
      <c r="BC53105" s="6"/>
    </row>
    <row r="53106" spans="55:55" hidden="1" x14ac:dyDescent="0.2">
      <c r="BC53106" s="6"/>
    </row>
    <row r="53107" spans="55:55" hidden="1" x14ac:dyDescent="0.2">
      <c r="BC53107" s="6"/>
    </row>
    <row r="53108" spans="55:55" hidden="1" x14ac:dyDescent="0.2">
      <c r="BC53108" s="6"/>
    </row>
    <row r="53109" spans="55:55" hidden="1" x14ac:dyDescent="0.2">
      <c r="BC53109" s="6"/>
    </row>
    <row r="53110" spans="55:55" hidden="1" x14ac:dyDescent="0.2">
      <c r="BC53110" s="6"/>
    </row>
    <row r="53111" spans="55:55" hidden="1" x14ac:dyDescent="0.2">
      <c r="BC53111" s="6"/>
    </row>
    <row r="53112" spans="55:55" hidden="1" x14ac:dyDescent="0.2">
      <c r="BC53112" s="6"/>
    </row>
    <row r="53113" spans="55:55" hidden="1" x14ac:dyDescent="0.2">
      <c r="BC53113" s="6"/>
    </row>
    <row r="53114" spans="55:55" hidden="1" x14ac:dyDescent="0.2">
      <c r="BC53114" s="6"/>
    </row>
    <row r="53115" spans="55:55" hidden="1" x14ac:dyDescent="0.2">
      <c r="BC53115" s="6"/>
    </row>
    <row r="53116" spans="55:55" hidden="1" x14ac:dyDescent="0.2">
      <c r="BC53116" s="6"/>
    </row>
    <row r="53117" spans="55:55" hidden="1" x14ac:dyDescent="0.2">
      <c r="BC53117" s="6"/>
    </row>
    <row r="53118" spans="55:55" hidden="1" x14ac:dyDescent="0.2">
      <c r="BC53118" s="6"/>
    </row>
    <row r="53119" spans="55:55" hidden="1" x14ac:dyDescent="0.2">
      <c r="BC53119" s="6"/>
    </row>
    <row r="53120" spans="55:55" hidden="1" x14ac:dyDescent="0.2">
      <c r="BC53120" s="6"/>
    </row>
    <row r="53121" spans="55:55" hidden="1" x14ac:dyDescent="0.2">
      <c r="BC53121" s="6"/>
    </row>
    <row r="53122" spans="55:55" hidden="1" x14ac:dyDescent="0.2">
      <c r="BC53122" s="6"/>
    </row>
    <row r="53123" spans="55:55" hidden="1" x14ac:dyDescent="0.2">
      <c r="BC53123" s="6"/>
    </row>
    <row r="53124" spans="55:55" hidden="1" x14ac:dyDescent="0.2">
      <c r="BC53124" s="6"/>
    </row>
    <row r="53125" spans="55:55" hidden="1" x14ac:dyDescent="0.2">
      <c r="BC53125" s="6"/>
    </row>
    <row r="53126" spans="55:55" hidden="1" x14ac:dyDescent="0.2">
      <c r="BC53126" s="6"/>
    </row>
    <row r="53127" spans="55:55" hidden="1" x14ac:dyDescent="0.2">
      <c r="BC53127" s="6"/>
    </row>
    <row r="53128" spans="55:55" hidden="1" x14ac:dyDescent="0.2">
      <c r="BC53128" s="6"/>
    </row>
    <row r="53129" spans="55:55" hidden="1" x14ac:dyDescent="0.2">
      <c r="BC53129" s="6"/>
    </row>
    <row r="53130" spans="55:55" hidden="1" x14ac:dyDescent="0.2">
      <c r="BC53130" s="6"/>
    </row>
    <row r="53131" spans="55:55" hidden="1" x14ac:dyDescent="0.2">
      <c r="BC53131" s="6"/>
    </row>
    <row r="53132" spans="55:55" hidden="1" x14ac:dyDescent="0.2">
      <c r="BC53132" s="6"/>
    </row>
    <row r="53133" spans="55:55" hidden="1" x14ac:dyDescent="0.2">
      <c r="BC53133" s="6"/>
    </row>
    <row r="53134" spans="55:55" hidden="1" x14ac:dyDescent="0.2">
      <c r="BC53134" s="6"/>
    </row>
    <row r="53135" spans="55:55" hidden="1" x14ac:dyDescent="0.2">
      <c r="BC53135" s="6"/>
    </row>
    <row r="53136" spans="55:55" hidden="1" x14ac:dyDescent="0.2">
      <c r="BC53136" s="6"/>
    </row>
    <row r="53137" spans="55:55" hidden="1" x14ac:dyDescent="0.2">
      <c r="BC53137" s="6"/>
    </row>
    <row r="53138" spans="55:55" hidden="1" x14ac:dyDescent="0.2">
      <c r="BC53138" s="6"/>
    </row>
    <row r="53139" spans="55:55" hidden="1" x14ac:dyDescent="0.2">
      <c r="BC53139" s="6"/>
    </row>
    <row r="53140" spans="55:55" hidden="1" x14ac:dyDescent="0.2">
      <c r="BC53140" s="6"/>
    </row>
    <row r="53141" spans="55:55" hidden="1" x14ac:dyDescent="0.2">
      <c r="BC53141" s="6"/>
    </row>
    <row r="53142" spans="55:55" hidden="1" x14ac:dyDescent="0.2">
      <c r="BC53142" s="6"/>
    </row>
    <row r="53143" spans="55:55" hidden="1" x14ac:dyDescent="0.2">
      <c r="BC53143" s="6"/>
    </row>
    <row r="53144" spans="55:55" hidden="1" x14ac:dyDescent="0.2">
      <c r="BC53144" s="6"/>
    </row>
    <row r="53145" spans="55:55" hidden="1" x14ac:dyDescent="0.2">
      <c r="BC53145" s="6"/>
    </row>
    <row r="53146" spans="55:55" hidden="1" x14ac:dyDescent="0.2">
      <c r="BC53146" s="6"/>
    </row>
    <row r="53147" spans="55:55" hidden="1" x14ac:dyDescent="0.2">
      <c r="BC53147" s="6"/>
    </row>
    <row r="53148" spans="55:55" hidden="1" x14ac:dyDescent="0.2">
      <c r="BC53148" s="6"/>
    </row>
    <row r="53149" spans="55:55" hidden="1" x14ac:dyDescent="0.2">
      <c r="BC53149" s="6"/>
    </row>
    <row r="53150" spans="55:55" hidden="1" x14ac:dyDescent="0.2">
      <c r="BC53150" s="6"/>
    </row>
    <row r="53151" spans="55:55" hidden="1" x14ac:dyDescent="0.2">
      <c r="BC53151" s="6"/>
    </row>
    <row r="53152" spans="55:55" hidden="1" x14ac:dyDescent="0.2">
      <c r="BC53152" s="6"/>
    </row>
    <row r="53153" spans="55:55" hidden="1" x14ac:dyDescent="0.2">
      <c r="BC53153" s="6"/>
    </row>
    <row r="53154" spans="55:55" hidden="1" x14ac:dyDescent="0.2">
      <c r="BC53154" s="6"/>
    </row>
    <row r="53155" spans="55:55" hidden="1" x14ac:dyDescent="0.2">
      <c r="BC53155" s="6"/>
    </row>
    <row r="53156" spans="55:55" hidden="1" x14ac:dyDescent="0.2">
      <c r="BC53156" s="6"/>
    </row>
    <row r="53157" spans="55:55" hidden="1" x14ac:dyDescent="0.2">
      <c r="BC53157" s="6"/>
    </row>
    <row r="53158" spans="55:55" hidden="1" x14ac:dyDescent="0.2">
      <c r="BC53158" s="6"/>
    </row>
    <row r="53159" spans="55:55" hidden="1" x14ac:dyDescent="0.2">
      <c r="BC53159" s="6"/>
    </row>
    <row r="53160" spans="55:55" hidden="1" x14ac:dyDescent="0.2">
      <c r="BC53160" s="6"/>
    </row>
    <row r="53161" spans="55:55" hidden="1" x14ac:dyDescent="0.2">
      <c r="BC53161" s="6"/>
    </row>
    <row r="53162" spans="55:55" hidden="1" x14ac:dyDescent="0.2">
      <c r="BC53162" s="6"/>
    </row>
    <row r="53163" spans="55:55" hidden="1" x14ac:dyDescent="0.2">
      <c r="BC53163" s="6"/>
    </row>
    <row r="53164" spans="55:55" hidden="1" x14ac:dyDescent="0.2">
      <c r="BC53164" s="6"/>
    </row>
    <row r="53165" spans="55:55" hidden="1" x14ac:dyDescent="0.2">
      <c r="BC53165" s="6"/>
    </row>
    <row r="53166" spans="55:55" hidden="1" x14ac:dyDescent="0.2">
      <c r="BC53166" s="6"/>
    </row>
    <row r="53167" spans="55:55" hidden="1" x14ac:dyDescent="0.2">
      <c r="BC53167" s="6"/>
    </row>
    <row r="53168" spans="55:55" hidden="1" x14ac:dyDescent="0.2">
      <c r="BC53168" s="6"/>
    </row>
    <row r="53169" spans="55:55" hidden="1" x14ac:dyDescent="0.2">
      <c r="BC53169" s="6"/>
    </row>
    <row r="53170" spans="55:55" hidden="1" x14ac:dyDescent="0.2">
      <c r="BC53170" s="6"/>
    </row>
    <row r="53171" spans="55:55" hidden="1" x14ac:dyDescent="0.2">
      <c r="BC53171" s="6"/>
    </row>
    <row r="53172" spans="55:55" hidden="1" x14ac:dyDescent="0.2">
      <c r="BC53172" s="6"/>
    </row>
    <row r="53173" spans="55:55" hidden="1" x14ac:dyDescent="0.2">
      <c r="BC53173" s="6"/>
    </row>
    <row r="53174" spans="55:55" hidden="1" x14ac:dyDescent="0.2">
      <c r="BC53174" s="6"/>
    </row>
    <row r="53175" spans="55:55" hidden="1" x14ac:dyDescent="0.2">
      <c r="BC53175" s="6"/>
    </row>
    <row r="53176" spans="55:55" hidden="1" x14ac:dyDescent="0.2">
      <c r="BC53176" s="6"/>
    </row>
    <row r="53177" spans="55:55" hidden="1" x14ac:dyDescent="0.2">
      <c r="BC53177" s="6"/>
    </row>
    <row r="53178" spans="55:55" hidden="1" x14ac:dyDescent="0.2">
      <c r="BC53178" s="6"/>
    </row>
    <row r="53179" spans="55:55" hidden="1" x14ac:dyDescent="0.2">
      <c r="BC53179" s="6"/>
    </row>
    <row r="53180" spans="55:55" hidden="1" x14ac:dyDescent="0.2">
      <c r="BC53180" s="6"/>
    </row>
    <row r="53181" spans="55:55" hidden="1" x14ac:dyDescent="0.2">
      <c r="BC53181" s="6"/>
    </row>
    <row r="53182" spans="55:55" hidden="1" x14ac:dyDescent="0.2">
      <c r="BC53182" s="6"/>
    </row>
    <row r="53183" spans="55:55" hidden="1" x14ac:dyDescent="0.2">
      <c r="BC53183" s="6"/>
    </row>
    <row r="53184" spans="55:55" hidden="1" x14ac:dyDescent="0.2">
      <c r="BC53184" s="6"/>
    </row>
    <row r="53185" spans="55:55" hidden="1" x14ac:dyDescent="0.2">
      <c r="BC53185" s="6"/>
    </row>
    <row r="53186" spans="55:55" hidden="1" x14ac:dyDescent="0.2">
      <c r="BC53186" s="6"/>
    </row>
    <row r="53187" spans="55:55" hidden="1" x14ac:dyDescent="0.2">
      <c r="BC53187" s="6"/>
    </row>
    <row r="53188" spans="55:55" hidden="1" x14ac:dyDescent="0.2">
      <c r="BC53188" s="6"/>
    </row>
    <row r="53189" spans="55:55" hidden="1" x14ac:dyDescent="0.2">
      <c r="BC53189" s="6"/>
    </row>
    <row r="53190" spans="55:55" hidden="1" x14ac:dyDescent="0.2">
      <c r="BC53190" s="6"/>
    </row>
    <row r="53191" spans="55:55" hidden="1" x14ac:dyDescent="0.2">
      <c r="BC53191" s="6"/>
    </row>
    <row r="53192" spans="55:55" hidden="1" x14ac:dyDescent="0.2">
      <c r="BC53192" s="6"/>
    </row>
    <row r="53193" spans="55:55" hidden="1" x14ac:dyDescent="0.2">
      <c r="BC53193" s="6"/>
    </row>
    <row r="53194" spans="55:55" hidden="1" x14ac:dyDescent="0.2">
      <c r="BC53194" s="6"/>
    </row>
    <row r="53195" spans="55:55" hidden="1" x14ac:dyDescent="0.2">
      <c r="BC53195" s="6"/>
    </row>
    <row r="53196" spans="55:55" hidden="1" x14ac:dyDescent="0.2">
      <c r="BC53196" s="6"/>
    </row>
    <row r="53197" spans="55:55" hidden="1" x14ac:dyDescent="0.2">
      <c r="BC53197" s="6"/>
    </row>
    <row r="53198" spans="55:55" hidden="1" x14ac:dyDescent="0.2">
      <c r="BC53198" s="6"/>
    </row>
    <row r="53199" spans="55:55" hidden="1" x14ac:dyDescent="0.2">
      <c r="BC53199" s="6"/>
    </row>
    <row r="53200" spans="55:55" hidden="1" x14ac:dyDescent="0.2">
      <c r="BC53200" s="6"/>
    </row>
    <row r="53201" spans="55:55" hidden="1" x14ac:dyDescent="0.2">
      <c r="BC53201" s="6"/>
    </row>
    <row r="53202" spans="55:55" hidden="1" x14ac:dyDescent="0.2">
      <c r="BC53202" s="6"/>
    </row>
    <row r="53203" spans="55:55" hidden="1" x14ac:dyDescent="0.2">
      <c r="BC53203" s="6"/>
    </row>
    <row r="53204" spans="55:55" hidden="1" x14ac:dyDescent="0.2">
      <c r="BC53204" s="6"/>
    </row>
    <row r="53205" spans="55:55" hidden="1" x14ac:dyDescent="0.2">
      <c r="BC53205" s="6"/>
    </row>
    <row r="53206" spans="55:55" hidden="1" x14ac:dyDescent="0.2">
      <c r="BC53206" s="6"/>
    </row>
    <row r="53207" spans="55:55" hidden="1" x14ac:dyDescent="0.2">
      <c r="BC53207" s="6"/>
    </row>
    <row r="53208" spans="55:55" hidden="1" x14ac:dyDescent="0.2">
      <c r="BC53208" s="6"/>
    </row>
    <row r="53209" spans="55:55" hidden="1" x14ac:dyDescent="0.2">
      <c r="BC53209" s="6"/>
    </row>
    <row r="53210" spans="55:55" hidden="1" x14ac:dyDescent="0.2">
      <c r="BC53210" s="6"/>
    </row>
    <row r="53211" spans="55:55" hidden="1" x14ac:dyDescent="0.2">
      <c r="BC53211" s="6"/>
    </row>
    <row r="53212" spans="55:55" hidden="1" x14ac:dyDescent="0.2">
      <c r="BC53212" s="6"/>
    </row>
    <row r="53213" spans="55:55" hidden="1" x14ac:dyDescent="0.2">
      <c r="BC53213" s="6"/>
    </row>
    <row r="53214" spans="55:55" hidden="1" x14ac:dyDescent="0.2">
      <c r="BC53214" s="6"/>
    </row>
    <row r="53215" spans="55:55" hidden="1" x14ac:dyDescent="0.2">
      <c r="BC53215" s="6"/>
    </row>
    <row r="53216" spans="55:55" hidden="1" x14ac:dyDescent="0.2">
      <c r="BC53216" s="6"/>
    </row>
    <row r="53217" spans="55:55" hidden="1" x14ac:dyDescent="0.2">
      <c r="BC53217" s="6"/>
    </row>
    <row r="53218" spans="55:55" hidden="1" x14ac:dyDescent="0.2">
      <c r="BC53218" s="6"/>
    </row>
    <row r="53219" spans="55:55" hidden="1" x14ac:dyDescent="0.2">
      <c r="BC53219" s="6"/>
    </row>
    <row r="53220" spans="55:55" hidden="1" x14ac:dyDescent="0.2">
      <c r="BC53220" s="6"/>
    </row>
    <row r="53221" spans="55:55" hidden="1" x14ac:dyDescent="0.2">
      <c r="BC53221" s="6"/>
    </row>
    <row r="53222" spans="55:55" hidden="1" x14ac:dyDescent="0.2">
      <c r="BC53222" s="6"/>
    </row>
    <row r="53223" spans="55:55" hidden="1" x14ac:dyDescent="0.2">
      <c r="BC53223" s="6"/>
    </row>
    <row r="53224" spans="55:55" hidden="1" x14ac:dyDescent="0.2">
      <c r="BC53224" s="6"/>
    </row>
    <row r="53225" spans="55:55" hidden="1" x14ac:dyDescent="0.2">
      <c r="BC53225" s="6"/>
    </row>
    <row r="53226" spans="55:55" hidden="1" x14ac:dyDescent="0.2">
      <c r="BC53226" s="6"/>
    </row>
    <row r="53227" spans="55:55" hidden="1" x14ac:dyDescent="0.2">
      <c r="BC53227" s="6"/>
    </row>
    <row r="53228" spans="55:55" hidden="1" x14ac:dyDescent="0.2">
      <c r="BC53228" s="6"/>
    </row>
    <row r="53229" spans="55:55" hidden="1" x14ac:dyDescent="0.2">
      <c r="BC53229" s="6"/>
    </row>
    <row r="53230" spans="55:55" hidden="1" x14ac:dyDescent="0.2">
      <c r="BC53230" s="6"/>
    </row>
    <row r="53231" spans="55:55" hidden="1" x14ac:dyDescent="0.2">
      <c r="BC53231" s="6"/>
    </row>
    <row r="53232" spans="55:55" hidden="1" x14ac:dyDescent="0.2">
      <c r="BC53232" s="6"/>
    </row>
    <row r="53233" spans="55:55" hidden="1" x14ac:dyDescent="0.2">
      <c r="BC53233" s="6"/>
    </row>
    <row r="53234" spans="55:55" hidden="1" x14ac:dyDescent="0.2">
      <c r="BC53234" s="6"/>
    </row>
    <row r="53235" spans="55:55" hidden="1" x14ac:dyDescent="0.2">
      <c r="BC53235" s="6"/>
    </row>
    <row r="53236" spans="55:55" hidden="1" x14ac:dyDescent="0.2">
      <c r="BC53236" s="6"/>
    </row>
    <row r="53237" spans="55:55" hidden="1" x14ac:dyDescent="0.2">
      <c r="BC53237" s="6"/>
    </row>
    <row r="53238" spans="55:55" hidden="1" x14ac:dyDescent="0.2">
      <c r="BC53238" s="6"/>
    </row>
    <row r="53239" spans="55:55" hidden="1" x14ac:dyDescent="0.2">
      <c r="BC53239" s="6"/>
    </row>
    <row r="53240" spans="55:55" hidden="1" x14ac:dyDescent="0.2">
      <c r="BC53240" s="6"/>
    </row>
    <row r="53241" spans="55:55" hidden="1" x14ac:dyDescent="0.2">
      <c r="BC53241" s="6"/>
    </row>
    <row r="53242" spans="55:55" hidden="1" x14ac:dyDescent="0.2">
      <c r="BC53242" s="6"/>
    </row>
    <row r="53243" spans="55:55" hidden="1" x14ac:dyDescent="0.2">
      <c r="BC53243" s="6"/>
    </row>
    <row r="53244" spans="55:55" hidden="1" x14ac:dyDescent="0.2">
      <c r="BC53244" s="6"/>
    </row>
    <row r="53245" spans="55:55" hidden="1" x14ac:dyDescent="0.2">
      <c r="BC53245" s="6"/>
    </row>
    <row r="53246" spans="55:55" hidden="1" x14ac:dyDescent="0.2">
      <c r="BC53246" s="6"/>
    </row>
    <row r="53247" spans="55:55" hidden="1" x14ac:dyDescent="0.2">
      <c r="BC53247" s="6"/>
    </row>
    <row r="53248" spans="55:55" hidden="1" x14ac:dyDescent="0.2">
      <c r="BC53248" s="6"/>
    </row>
    <row r="53249" spans="55:55" hidden="1" x14ac:dyDescent="0.2">
      <c r="BC53249" s="6"/>
    </row>
    <row r="53250" spans="55:55" hidden="1" x14ac:dyDescent="0.2">
      <c r="BC53250" s="6"/>
    </row>
    <row r="53251" spans="55:55" hidden="1" x14ac:dyDescent="0.2">
      <c r="BC53251" s="6"/>
    </row>
    <row r="53252" spans="55:55" hidden="1" x14ac:dyDescent="0.2">
      <c r="BC53252" s="6"/>
    </row>
    <row r="53253" spans="55:55" hidden="1" x14ac:dyDescent="0.2">
      <c r="BC53253" s="6"/>
    </row>
    <row r="53254" spans="55:55" hidden="1" x14ac:dyDescent="0.2">
      <c r="BC53254" s="6"/>
    </row>
    <row r="53255" spans="55:55" hidden="1" x14ac:dyDescent="0.2">
      <c r="BC53255" s="6"/>
    </row>
    <row r="53256" spans="55:55" hidden="1" x14ac:dyDescent="0.2">
      <c r="BC53256" s="6"/>
    </row>
    <row r="53257" spans="55:55" hidden="1" x14ac:dyDescent="0.2">
      <c r="BC53257" s="6"/>
    </row>
    <row r="53258" spans="55:55" hidden="1" x14ac:dyDescent="0.2">
      <c r="BC53258" s="6"/>
    </row>
    <row r="53259" spans="55:55" hidden="1" x14ac:dyDescent="0.2">
      <c r="BC53259" s="6"/>
    </row>
    <row r="53260" spans="55:55" hidden="1" x14ac:dyDescent="0.2">
      <c r="BC53260" s="6"/>
    </row>
    <row r="53261" spans="55:55" hidden="1" x14ac:dyDescent="0.2">
      <c r="BC53261" s="6"/>
    </row>
    <row r="53262" spans="55:55" hidden="1" x14ac:dyDescent="0.2">
      <c r="BC53262" s="6"/>
    </row>
    <row r="53263" spans="55:55" hidden="1" x14ac:dyDescent="0.2">
      <c r="BC53263" s="6"/>
    </row>
    <row r="53264" spans="55:55" hidden="1" x14ac:dyDescent="0.2">
      <c r="BC53264" s="6"/>
    </row>
    <row r="53265" spans="55:55" hidden="1" x14ac:dyDescent="0.2">
      <c r="BC53265" s="6"/>
    </row>
    <row r="53266" spans="55:55" hidden="1" x14ac:dyDescent="0.2">
      <c r="BC53266" s="6"/>
    </row>
    <row r="53267" spans="55:55" hidden="1" x14ac:dyDescent="0.2">
      <c r="BC53267" s="6"/>
    </row>
    <row r="53268" spans="55:55" hidden="1" x14ac:dyDescent="0.2">
      <c r="BC53268" s="6"/>
    </row>
    <row r="53269" spans="55:55" hidden="1" x14ac:dyDescent="0.2">
      <c r="BC53269" s="6"/>
    </row>
    <row r="53270" spans="55:55" hidden="1" x14ac:dyDescent="0.2">
      <c r="BC53270" s="6"/>
    </row>
    <row r="53271" spans="55:55" hidden="1" x14ac:dyDescent="0.2">
      <c r="BC53271" s="6"/>
    </row>
    <row r="53272" spans="55:55" hidden="1" x14ac:dyDescent="0.2">
      <c r="BC53272" s="6"/>
    </row>
    <row r="53273" spans="55:55" hidden="1" x14ac:dyDescent="0.2">
      <c r="BC53273" s="6"/>
    </row>
    <row r="53274" spans="55:55" hidden="1" x14ac:dyDescent="0.2">
      <c r="BC53274" s="6"/>
    </row>
    <row r="53275" spans="55:55" hidden="1" x14ac:dyDescent="0.2">
      <c r="BC53275" s="6"/>
    </row>
    <row r="53276" spans="55:55" hidden="1" x14ac:dyDescent="0.2">
      <c r="BC53276" s="6"/>
    </row>
    <row r="53277" spans="55:55" hidden="1" x14ac:dyDescent="0.2">
      <c r="BC53277" s="6"/>
    </row>
    <row r="53278" spans="55:55" hidden="1" x14ac:dyDescent="0.2">
      <c r="BC53278" s="6"/>
    </row>
    <row r="53279" spans="55:55" hidden="1" x14ac:dyDescent="0.2">
      <c r="BC53279" s="6"/>
    </row>
    <row r="53280" spans="55:55" hidden="1" x14ac:dyDescent="0.2">
      <c r="BC53280" s="6"/>
    </row>
    <row r="53281" spans="55:55" hidden="1" x14ac:dyDescent="0.2">
      <c r="BC53281" s="6"/>
    </row>
    <row r="53282" spans="55:55" hidden="1" x14ac:dyDescent="0.2">
      <c r="BC53282" s="6"/>
    </row>
    <row r="53283" spans="55:55" hidden="1" x14ac:dyDescent="0.2">
      <c r="BC53283" s="6"/>
    </row>
    <row r="53284" spans="55:55" hidden="1" x14ac:dyDescent="0.2">
      <c r="BC53284" s="6"/>
    </row>
    <row r="53285" spans="55:55" hidden="1" x14ac:dyDescent="0.2">
      <c r="BC53285" s="6"/>
    </row>
    <row r="53286" spans="55:55" hidden="1" x14ac:dyDescent="0.2">
      <c r="BC53286" s="6"/>
    </row>
    <row r="53287" spans="55:55" hidden="1" x14ac:dyDescent="0.2">
      <c r="BC53287" s="6"/>
    </row>
    <row r="53288" spans="55:55" hidden="1" x14ac:dyDescent="0.2">
      <c r="BC53288" s="6"/>
    </row>
    <row r="53289" spans="55:55" hidden="1" x14ac:dyDescent="0.2">
      <c r="BC53289" s="6"/>
    </row>
    <row r="53290" spans="55:55" hidden="1" x14ac:dyDescent="0.2">
      <c r="BC53290" s="6"/>
    </row>
    <row r="53291" spans="55:55" hidden="1" x14ac:dyDescent="0.2">
      <c r="BC53291" s="6"/>
    </row>
    <row r="53292" spans="55:55" hidden="1" x14ac:dyDescent="0.2">
      <c r="BC53292" s="6"/>
    </row>
    <row r="53293" spans="55:55" hidden="1" x14ac:dyDescent="0.2">
      <c r="BC53293" s="6"/>
    </row>
    <row r="53294" spans="55:55" hidden="1" x14ac:dyDescent="0.2">
      <c r="BC53294" s="6"/>
    </row>
    <row r="53295" spans="55:55" hidden="1" x14ac:dyDescent="0.2">
      <c r="BC53295" s="6"/>
    </row>
    <row r="53296" spans="55:55" hidden="1" x14ac:dyDescent="0.2">
      <c r="BC53296" s="6"/>
    </row>
    <row r="53297" spans="55:55" hidden="1" x14ac:dyDescent="0.2">
      <c r="BC53297" s="6"/>
    </row>
    <row r="53298" spans="55:55" hidden="1" x14ac:dyDescent="0.2">
      <c r="BC53298" s="6"/>
    </row>
    <row r="53299" spans="55:55" hidden="1" x14ac:dyDescent="0.2">
      <c r="BC53299" s="6"/>
    </row>
    <row r="53300" spans="55:55" hidden="1" x14ac:dyDescent="0.2">
      <c r="BC53300" s="6"/>
    </row>
    <row r="53301" spans="55:55" hidden="1" x14ac:dyDescent="0.2">
      <c r="BC53301" s="6"/>
    </row>
    <row r="53302" spans="55:55" hidden="1" x14ac:dyDescent="0.2">
      <c r="BC53302" s="6"/>
    </row>
    <row r="53303" spans="55:55" hidden="1" x14ac:dyDescent="0.2">
      <c r="BC53303" s="6"/>
    </row>
    <row r="53304" spans="55:55" hidden="1" x14ac:dyDescent="0.2">
      <c r="BC53304" s="6"/>
    </row>
    <row r="53305" spans="55:55" hidden="1" x14ac:dyDescent="0.2">
      <c r="BC53305" s="6"/>
    </row>
    <row r="53306" spans="55:55" hidden="1" x14ac:dyDescent="0.2">
      <c r="BC53306" s="6"/>
    </row>
    <row r="53307" spans="55:55" hidden="1" x14ac:dyDescent="0.2">
      <c r="BC53307" s="6"/>
    </row>
    <row r="53308" spans="55:55" hidden="1" x14ac:dyDescent="0.2">
      <c r="BC53308" s="6"/>
    </row>
    <row r="53309" spans="55:55" hidden="1" x14ac:dyDescent="0.2">
      <c r="BC53309" s="6"/>
    </row>
    <row r="53310" spans="55:55" hidden="1" x14ac:dyDescent="0.2">
      <c r="BC53310" s="6"/>
    </row>
    <row r="53311" spans="55:55" hidden="1" x14ac:dyDescent="0.2">
      <c r="BC53311" s="6"/>
    </row>
    <row r="53312" spans="55:55" hidden="1" x14ac:dyDescent="0.2">
      <c r="BC53312" s="6"/>
    </row>
    <row r="53313" spans="55:55" hidden="1" x14ac:dyDescent="0.2">
      <c r="BC53313" s="6"/>
    </row>
    <row r="53314" spans="55:55" hidden="1" x14ac:dyDescent="0.2">
      <c r="BC53314" s="6"/>
    </row>
    <row r="53315" spans="55:55" hidden="1" x14ac:dyDescent="0.2">
      <c r="BC53315" s="6"/>
    </row>
    <row r="53316" spans="55:55" hidden="1" x14ac:dyDescent="0.2">
      <c r="BC53316" s="6"/>
    </row>
    <row r="53317" spans="55:55" hidden="1" x14ac:dyDescent="0.2">
      <c r="BC53317" s="6"/>
    </row>
    <row r="53318" spans="55:55" hidden="1" x14ac:dyDescent="0.2">
      <c r="BC53318" s="6"/>
    </row>
    <row r="53319" spans="55:55" hidden="1" x14ac:dyDescent="0.2">
      <c r="BC53319" s="6"/>
    </row>
    <row r="53320" spans="55:55" hidden="1" x14ac:dyDescent="0.2">
      <c r="BC53320" s="6"/>
    </row>
    <row r="53321" spans="55:55" hidden="1" x14ac:dyDescent="0.2">
      <c r="BC53321" s="6"/>
    </row>
    <row r="53322" spans="55:55" hidden="1" x14ac:dyDescent="0.2">
      <c r="BC53322" s="6"/>
    </row>
    <row r="53323" spans="55:55" hidden="1" x14ac:dyDescent="0.2">
      <c r="BC53323" s="6"/>
    </row>
    <row r="53324" spans="55:55" hidden="1" x14ac:dyDescent="0.2">
      <c r="BC53324" s="6"/>
    </row>
    <row r="53325" spans="55:55" hidden="1" x14ac:dyDescent="0.2">
      <c r="BC53325" s="6"/>
    </row>
    <row r="53326" spans="55:55" hidden="1" x14ac:dyDescent="0.2">
      <c r="BC53326" s="6"/>
    </row>
    <row r="53327" spans="55:55" hidden="1" x14ac:dyDescent="0.2">
      <c r="BC53327" s="6"/>
    </row>
    <row r="53328" spans="55:55" hidden="1" x14ac:dyDescent="0.2">
      <c r="BC53328" s="6"/>
    </row>
    <row r="53329" spans="55:55" hidden="1" x14ac:dyDescent="0.2">
      <c r="BC53329" s="6"/>
    </row>
    <row r="53330" spans="55:55" hidden="1" x14ac:dyDescent="0.2">
      <c r="BC53330" s="6"/>
    </row>
    <row r="53331" spans="55:55" hidden="1" x14ac:dyDescent="0.2">
      <c r="BC53331" s="6"/>
    </row>
    <row r="53332" spans="55:55" hidden="1" x14ac:dyDescent="0.2">
      <c r="BC53332" s="6"/>
    </row>
    <row r="53333" spans="55:55" hidden="1" x14ac:dyDescent="0.2">
      <c r="BC53333" s="6"/>
    </row>
    <row r="53334" spans="55:55" hidden="1" x14ac:dyDescent="0.2">
      <c r="BC53334" s="6"/>
    </row>
    <row r="53335" spans="55:55" hidden="1" x14ac:dyDescent="0.2">
      <c r="BC53335" s="6"/>
    </row>
    <row r="53336" spans="55:55" hidden="1" x14ac:dyDescent="0.2">
      <c r="BC53336" s="6"/>
    </row>
    <row r="53337" spans="55:55" hidden="1" x14ac:dyDescent="0.2">
      <c r="BC53337" s="6"/>
    </row>
    <row r="53338" spans="55:55" hidden="1" x14ac:dyDescent="0.2">
      <c r="BC53338" s="6"/>
    </row>
    <row r="53339" spans="55:55" hidden="1" x14ac:dyDescent="0.2">
      <c r="BC53339" s="6"/>
    </row>
    <row r="53340" spans="55:55" hidden="1" x14ac:dyDescent="0.2">
      <c r="BC53340" s="6"/>
    </row>
    <row r="53341" spans="55:55" hidden="1" x14ac:dyDescent="0.2">
      <c r="BC53341" s="6"/>
    </row>
    <row r="53342" spans="55:55" hidden="1" x14ac:dyDescent="0.2">
      <c r="BC53342" s="6"/>
    </row>
    <row r="53343" spans="55:55" hidden="1" x14ac:dyDescent="0.2">
      <c r="BC53343" s="6"/>
    </row>
    <row r="53344" spans="55:55" hidden="1" x14ac:dyDescent="0.2">
      <c r="BC53344" s="6"/>
    </row>
    <row r="53345" spans="55:55" hidden="1" x14ac:dyDescent="0.2">
      <c r="BC53345" s="6"/>
    </row>
    <row r="53346" spans="55:55" hidden="1" x14ac:dyDescent="0.2">
      <c r="BC53346" s="6"/>
    </row>
    <row r="53347" spans="55:55" hidden="1" x14ac:dyDescent="0.2">
      <c r="BC53347" s="6"/>
    </row>
    <row r="53348" spans="55:55" hidden="1" x14ac:dyDescent="0.2">
      <c r="BC53348" s="6"/>
    </row>
    <row r="53349" spans="55:55" hidden="1" x14ac:dyDescent="0.2">
      <c r="BC53349" s="6"/>
    </row>
    <row r="53350" spans="55:55" hidden="1" x14ac:dyDescent="0.2">
      <c r="BC53350" s="6"/>
    </row>
    <row r="53351" spans="55:55" hidden="1" x14ac:dyDescent="0.2">
      <c r="BC53351" s="6"/>
    </row>
    <row r="53352" spans="55:55" hidden="1" x14ac:dyDescent="0.2">
      <c r="BC53352" s="6"/>
    </row>
    <row r="53353" spans="55:55" hidden="1" x14ac:dyDescent="0.2">
      <c r="BC53353" s="6"/>
    </row>
    <row r="53354" spans="55:55" hidden="1" x14ac:dyDescent="0.2">
      <c r="BC53354" s="6"/>
    </row>
    <row r="53355" spans="55:55" hidden="1" x14ac:dyDescent="0.2">
      <c r="BC53355" s="6"/>
    </row>
    <row r="53356" spans="55:55" hidden="1" x14ac:dyDescent="0.2">
      <c r="BC53356" s="6"/>
    </row>
    <row r="53357" spans="55:55" hidden="1" x14ac:dyDescent="0.2">
      <c r="BC53357" s="6"/>
    </row>
    <row r="53358" spans="55:55" hidden="1" x14ac:dyDescent="0.2">
      <c r="BC53358" s="6"/>
    </row>
    <row r="53359" spans="55:55" hidden="1" x14ac:dyDescent="0.2">
      <c r="BC53359" s="6"/>
    </row>
    <row r="53360" spans="55:55" hidden="1" x14ac:dyDescent="0.2">
      <c r="BC53360" s="6"/>
    </row>
    <row r="53361" spans="55:55" hidden="1" x14ac:dyDescent="0.2">
      <c r="BC53361" s="6"/>
    </row>
    <row r="53362" spans="55:55" hidden="1" x14ac:dyDescent="0.2">
      <c r="BC53362" s="6"/>
    </row>
    <row r="53363" spans="55:55" hidden="1" x14ac:dyDescent="0.2">
      <c r="BC53363" s="6"/>
    </row>
    <row r="53364" spans="55:55" hidden="1" x14ac:dyDescent="0.2">
      <c r="BC53364" s="6"/>
    </row>
    <row r="53365" spans="55:55" hidden="1" x14ac:dyDescent="0.2">
      <c r="BC53365" s="6"/>
    </row>
    <row r="53366" spans="55:55" hidden="1" x14ac:dyDescent="0.2">
      <c r="BC53366" s="6"/>
    </row>
    <row r="53367" spans="55:55" hidden="1" x14ac:dyDescent="0.2">
      <c r="BC53367" s="6"/>
    </row>
    <row r="53368" spans="55:55" hidden="1" x14ac:dyDescent="0.2">
      <c r="BC53368" s="6"/>
    </row>
    <row r="53369" spans="55:55" hidden="1" x14ac:dyDescent="0.2">
      <c r="BC53369" s="6"/>
    </row>
    <row r="53370" spans="55:55" hidden="1" x14ac:dyDescent="0.2">
      <c r="BC53370" s="6"/>
    </row>
    <row r="53371" spans="55:55" hidden="1" x14ac:dyDescent="0.2">
      <c r="BC53371" s="6"/>
    </row>
    <row r="53372" spans="55:55" hidden="1" x14ac:dyDescent="0.2">
      <c r="BC53372" s="6"/>
    </row>
    <row r="53373" spans="55:55" hidden="1" x14ac:dyDescent="0.2">
      <c r="BC53373" s="6"/>
    </row>
    <row r="53374" spans="55:55" hidden="1" x14ac:dyDescent="0.2">
      <c r="BC53374" s="6"/>
    </row>
    <row r="53375" spans="55:55" hidden="1" x14ac:dyDescent="0.2">
      <c r="BC53375" s="6"/>
    </row>
    <row r="53376" spans="55:55" hidden="1" x14ac:dyDescent="0.2">
      <c r="BC53376" s="6"/>
    </row>
    <row r="53377" spans="55:55" hidden="1" x14ac:dyDescent="0.2">
      <c r="BC53377" s="6"/>
    </row>
    <row r="53378" spans="55:55" hidden="1" x14ac:dyDescent="0.2">
      <c r="BC53378" s="6"/>
    </row>
    <row r="53379" spans="55:55" hidden="1" x14ac:dyDescent="0.2">
      <c r="BC53379" s="6"/>
    </row>
    <row r="53380" spans="55:55" hidden="1" x14ac:dyDescent="0.2">
      <c r="BC53380" s="6"/>
    </row>
    <row r="53381" spans="55:55" hidden="1" x14ac:dyDescent="0.2">
      <c r="BC53381" s="6"/>
    </row>
    <row r="53382" spans="55:55" hidden="1" x14ac:dyDescent="0.2">
      <c r="BC53382" s="6"/>
    </row>
    <row r="53383" spans="55:55" hidden="1" x14ac:dyDescent="0.2">
      <c r="BC53383" s="6"/>
    </row>
    <row r="53384" spans="55:55" hidden="1" x14ac:dyDescent="0.2">
      <c r="BC53384" s="6"/>
    </row>
    <row r="53385" spans="55:55" hidden="1" x14ac:dyDescent="0.2">
      <c r="BC53385" s="6"/>
    </row>
    <row r="53386" spans="55:55" hidden="1" x14ac:dyDescent="0.2">
      <c r="BC53386" s="6"/>
    </row>
    <row r="53387" spans="55:55" hidden="1" x14ac:dyDescent="0.2">
      <c r="BC53387" s="6"/>
    </row>
    <row r="53388" spans="55:55" hidden="1" x14ac:dyDescent="0.2">
      <c r="BC53388" s="6"/>
    </row>
    <row r="53389" spans="55:55" hidden="1" x14ac:dyDescent="0.2">
      <c r="BC53389" s="6"/>
    </row>
    <row r="53390" spans="55:55" hidden="1" x14ac:dyDescent="0.2">
      <c r="BC53390" s="6"/>
    </row>
    <row r="53391" spans="55:55" hidden="1" x14ac:dyDescent="0.2">
      <c r="BC53391" s="6"/>
    </row>
    <row r="53392" spans="55:55" hidden="1" x14ac:dyDescent="0.2">
      <c r="BC53392" s="6"/>
    </row>
    <row r="53393" spans="55:55" hidden="1" x14ac:dyDescent="0.2">
      <c r="BC53393" s="6"/>
    </row>
    <row r="53394" spans="55:55" hidden="1" x14ac:dyDescent="0.2">
      <c r="BC53394" s="6"/>
    </row>
    <row r="53395" spans="55:55" hidden="1" x14ac:dyDescent="0.2">
      <c r="BC53395" s="6"/>
    </row>
    <row r="53396" spans="55:55" hidden="1" x14ac:dyDescent="0.2">
      <c r="BC53396" s="6"/>
    </row>
    <row r="53397" spans="55:55" hidden="1" x14ac:dyDescent="0.2">
      <c r="BC53397" s="6"/>
    </row>
    <row r="53398" spans="55:55" hidden="1" x14ac:dyDescent="0.2">
      <c r="BC53398" s="6"/>
    </row>
    <row r="53399" spans="55:55" hidden="1" x14ac:dyDescent="0.2">
      <c r="BC53399" s="6"/>
    </row>
    <row r="53400" spans="55:55" hidden="1" x14ac:dyDescent="0.2">
      <c r="BC53400" s="6"/>
    </row>
    <row r="53401" spans="55:55" hidden="1" x14ac:dyDescent="0.2">
      <c r="BC53401" s="6"/>
    </row>
    <row r="53402" spans="55:55" hidden="1" x14ac:dyDescent="0.2">
      <c r="BC53402" s="6"/>
    </row>
    <row r="53403" spans="55:55" hidden="1" x14ac:dyDescent="0.2">
      <c r="BC53403" s="6"/>
    </row>
    <row r="53404" spans="55:55" hidden="1" x14ac:dyDescent="0.2">
      <c r="BC53404" s="6"/>
    </row>
    <row r="53405" spans="55:55" hidden="1" x14ac:dyDescent="0.2">
      <c r="BC53405" s="6"/>
    </row>
    <row r="53406" spans="55:55" hidden="1" x14ac:dyDescent="0.2">
      <c r="BC53406" s="6"/>
    </row>
    <row r="53407" spans="55:55" hidden="1" x14ac:dyDescent="0.2">
      <c r="BC53407" s="6"/>
    </row>
    <row r="53408" spans="55:55" hidden="1" x14ac:dyDescent="0.2">
      <c r="BC53408" s="6"/>
    </row>
    <row r="53409" spans="55:55" hidden="1" x14ac:dyDescent="0.2">
      <c r="BC53409" s="6"/>
    </row>
    <row r="53410" spans="55:55" hidden="1" x14ac:dyDescent="0.2">
      <c r="BC53410" s="6"/>
    </row>
    <row r="53411" spans="55:55" hidden="1" x14ac:dyDescent="0.2">
      <c r="BC53411" s="6"/>
    </row>
    <row r="53412" spans="55:55" hidden="1" x14ac:dyDescent="0.2">
      <c r="BC53412" s="6"/>
    </row>
    <row r="53413" spans="55:55" hidden="1" x14ac:dyDescent="0.2">
      <c r="BC53413" s="6"/>
    </row>
    <row r="53414" spans="55:55" hidden="1" x14ac:dyDescent="0.2">
      <c r="BC53414" s="6"/>
    </row>
    <row r="53415" spans="55:55" hidden="1" x14ac:dyDescent="0.2">
      <c r="BC53415" s="6"/>
    </row>
    <row r="53416" spans="55:55" hidden="1" x14ac:dyDescent="0.2">
      <c r="BC53416" s="6"/>
    </row>
    <row r="53417" spans="55:55" hidden="1" x14ac:dyDescent="0.2">
      <c r="BC53417" s="6"/>
    </row>
    <row r="53418" spans="55:55" hidden="1" x14ac:dyDescent="0.2">
      <c r="BC53418" s="6"/>
    </row>
    <row r="53419" spans="55:55" hidden="1" x14ac:dyDescent="0.2">
      <c r="BC53419" s="6"/>
    </row>
    <row r="53420" spans="55:55" hidden="1" x14ac:dyDescent="0.2">
      <c r="BC53420" s="6"/>
    </row>
    <row r="53421" spans="55:55" hidden="1" x14ac:dyDescent="0.2">
      <c r="BC53421" s="6"/>
    </row>
    <row r="53422" spans="55:55" hidden="1" x14ac:dyDescent="0.2">
      <c r="BC53422" s="6"/>
    </row>
    <row r="53423" spans="55:55" hidden="1" x14ac:dyDescent="0.2">
      <c r="BC53423" s="6"/>
    </row>
    <row r="53424" spans="55:55" hidden="1" x14ac:dyDescent="0.2">
      <c r="BC53424" s="6"/>
    </row>
    <row r="53425" spans="55:55" hidden="1" x14ac:dyDescent="0.2">
      <c r="BC53425" s="6"/>
    </row>
    <row r="53426" spans="55:55" hidden="1" x14ac:dyDescent="0.2">
      <c r="BC53426" s="6"/>
    </row>
    <row r="53427" spans="55:55" hidden="1" x14ac:dyDescent="0.2">
      <c r="BC53427" s="6"/>
    </row>
    <row r="53428" spans="55:55" hidden="1" x14ac:dyDescent="0.2">
      <c r="BC53428" s="6"/>
    </row>
    <row r="53429" spans="55:55" hidden="1" x14ac:dyDescent="0.2">
      <c r="BC53429" s="6"/>
    </row>
    <row r="53430" spans="55:55" hidden="1" x14ac:dyDescent="0.2">
      <c r="BC53430" s="6"/>
    </row>
    <row r="53431" spans="55:55" hidden="1" x14ac:dyDescent="0.2">
      <c r="BC53431" s="6"/>
    </row>
    <row r="53432" spans="55:55" hidden="1" x14ac:dyDescent="0.2">
      <c r="BC53432" s="6"/>
    </row>
    <row r="53433" spans="55:55" hidden="1" x14ac:dyDescent="0.2">
      <c r="BC53433" s="6"/>
    </row>
    <row r="53434" spans="55:55" hidden="1" x14ac:dyDescent="0.2">
      <c r="BC53434" s="6"/>
    </row>
    <row r="53435" spans="55:55" hidden="1" x14ac:dyDescent="0.2">
      <c r="BC53435" s="6"/>
    </row>
    <row r="53436" spans="55:55" hidden="1" x14ac:dyDescent="0.2">
      <c r="BC53436" s="6"/>
    </row>
    <row r="53437" spans="55:55" hidden="1" x14ac:dyDescent="0.2">
      <c r="BC53437" s="6"/>
    </row>
    <row r="53438" spans="55:55" hidden="1" x14ac:dyDescent="0.2">
      <c r="BC53438" s="6"/>
    </row>
    <row r="53439" spans="55:55" hidden="1" x14ac:dyDescent="0.2">
      <c r="BC53439" s="6"/>
    </row>
    <row r="53440" spans="55:55" hidden="1" x14ac:dyDescent="0.2">
      <c r="BC53440" s="6"/>
    </row>
    <row r="53441" spans="55:55" hidden="1" x14ac:dyDescent="0.2">
      <c r="BC53441" s="6"/>
    </row>
    <row r="53442" spans="55:55" hidden="1" x14ac:dyDescent="0.2">
      <c r="BC53442" s="6"/>
    </row>
    <row r="53443" spans="55:55" hidden="1" x14ac:dyDescent="0.2">
      <c r="BC53443" s="6"/>
    </row>
    <row r="53444" spans="55:55" hidden="1" x14ac:dyDescent="0.2">
      <c r="BC53444" s="6"/>
    </row>
    <row r="53445" spans="55:55" hidden="1" x14ac:dyDescent="0.2">
      <c r="BC53445" s="6"/>
    </row>
    <row r="53446" spans="55:55" hidden="1" x14ac:dyDescent="0.2">
      <c r="BC53446" s="6"/>
    </row>
    <row r="53447" spans="55:55" hidden="1" x14ac:dyDescent="0.2">
      <c r="BC53447" s="6"/>
    </row>
    <row r="53448" spans="55:55" hidden="1" x14ac:dyDescent="0.2">
      <c r="BC53448" s="6"/>
    </row>
    <row r="53449" spans="55:55" hidden="1" x14ac:dyDescent="0.2">
      <c r="BC53449" s="6"/>
    </row>
    <row r="53450" spans="55:55" hidden="1" x14ac:dyDescent="0.2">
      <c r="BC53450" s="6"/>
    </row>
    <row r="53451" spans="55:55" hidden="1" x14ac:dyDescent="0.2">
      <c r="BC53451" s="6"/>
    </row>
    <row r="53452" spans="55:55" hidden="1" x14ac:dyDescent="0.2">
      <c r="BC53452" s="6"/>
    </row>
    <row r="53453" spans="55:55" hidden="1" x14ac:dyDescent="0.2">
      <c r="BC53453" s="6"/>
    </row>
    <row r="53454" spans="55:55" hidden="1" x14ac:dyDescent="0.2">
      <c r="BC53454" s="6"/>
    </row>
    <row r="53455" spans="55:55" hidden="1" x14ac:dyDescent="0.2">
      <c r="BC53455" s="6"/>
    </row>
    <row r="53456" spans="55:55" hidden="1" x14ac:dyDescent="0.2">
      <c r="BC53456" s="6"/>
    </row>
    <row r="53457" spans="55:55" hidden="1" x14ac:dyDescent="0.2">
      <c r="BC53457" s="6"/>
    </row>
    <row r="53458" spans="55:55" hidden="1" x14ac:dyDescent="0.2">
      <c r="BC53458" s="6"/>
    </row>
    <row r="53459" spans="55:55" hidden="1" x14ac:dyDescent="0.2">
      <c r="BC53459" s="6"/>
    </row>
    <row r="53460" spans="55:55" hidden="1" x14ac:dyDescent="0.2">
      <c r="BC53460" s="6"/>
    </row>
    <row r="53461" spans="55:55" hidden="1" x14ac:dyDescent="0.2">
      <c r="BC53461" s="6"/>
    </row>
    <row r="53462" spans="55:55" hidden="1" x14ac:dyDescent="0.2">
      <c r="BC53462" s="6"/>
    </row>
    <row r="53463" spans="55:55" hidden="1" x14ac:dyDescent="0.2">
      <c r="BC53463" s="6"/>
    </row>
    <row r="53464" spans="55:55" hidden="1" x14ac:dyDescent="0.2">
      <c r="BC53464" s="6"/>
    </row>
    <row r="53465" spans="55:55" hidden="1" x14ac:dyDescent="0.2">
      <c r="BC53465" s="6"/>
    </row>
    <row r="53466" spans="55:55" hidden="1" x14ac:dyDescent="0.2">
      <c r="BC53466" s="6"/>
    </row>
    <row r="53467" spans="55:55" hidden="1" x14ac:dyDescent="0.2">
      <c r="BC53467" s="6"/>
    </row>
    <row r="53468" spans="55:55" hidden="1" x14ac:dyDescent="0.2">
      <c r="BC53468" s="6"/>
    </row>
    <row r="53469" spans="55:55" hidden="1" x14ac:dyDescent="0.2">
      <c r="BC53469" s="6"/>
    </row>
    <row r="53470" spans="55:55" hidden="1" x14ac:dyDescent="0.2">
      <c r="BC53470" s="6"/>
    </row>
    <row r="53471" spans="55:55" hidden="1" x14ac:dyDescent="0.2">
      <c r="BC53471" s="6"/>
    </row>
    <row r="53472" spans="55:55" hidden="1" x14ac:dyDescent="0.2">
      <c r="BC53472" s="6"/>
    </row>
    <row r="53473" spans="55:55" hidden="1" x14ac:dyDescent="0.2">
      <c r="BC53473" s="6"/>
    </row>
    <row r="53474" spans="55:55" hidden="1" x14ac:dyDescent="0.2">
      <c r="BC53474" s="6"/>
    </row>
    <row r="53475" spans="55:55" hidden="1" x14ac:dyDescent="0.2">
      <c r="BC53475" s="6"/>
    </row>
    <row r="53476" spans="55:55" hidden="1" x14ac:dyDescent="0.2">
      <c r="BC53476" s="6"/>
    </row>
    <row r="53477" spans="55:55" hidden="1" x14ac:dyDescent="0.2">
      <c r="BC53477" s="6"/>
    </row>
    <row r="53478" spans="55:55" hidden="1" x14ac:dyDescent="0.2">
      <c r="BC53478" s="6"/>
    </row>
    <row r="53479" spans="55:55" hidden="1" x14ac:dyDescent="0.2">
      <c r="BC53479" s="6"/>
    </row>
    <row r="53480" spans="55:55" hidden="1" x14ac:dyDescent="0.2">
      <c r="BC53480" s="6"/>
    </row>
    <row r="53481" spans="55:55" hidden="1" x14ac:dyDescent="0.2">
      <c r="BC53481" s="6"/>
    </row>
    <row r="53482" spans="55:55" hidden="1" x14ac:dyDescent="0.2">
      <c r="BC53482" s="6"/>
    </row>
    <row r="53483" spans="55:55" hidden="1" x14ac:dyDescent="0.2">
      <c r="BC53483" s="6"/>
    </row>
    <row r="53484" spans="55:55" hidden="1" x14ac:dyDescent="0.2">
      <c r="BC53484" s="6"/>
    </row>
    <row r="53485" spans="55:55" hidden="1" x14ac:dyDescent="0.2">
      <c r="BC53485" s="6"/>
    </row>
    <row r="53486" spans="55:55" hidden="1" x14ac:dyDescent="0.2">
      <c r="BC53486" s="6"/>
    </row>
    <row r="53487" spans="55:55" hidden="1" x14ac:dyDescent="0.2">
      <c r="BC53487" s="6"/>
    </row>
    <row r="53488" spans="55:55" hidden="1" x14ac:dyDescent="0.2">
      <c r="BC53488" s="6"/>
    </row>
    <row r="53489" spans="55:55" hidden="1" x14ac:dyDescent="0.2">
      <c r="BC53489" s="6"/>
    </row>
    <row r="53490" spans="55:55" hidden="1" x14ac:dyDescent="0.2">
      <c r="BC53490" s="6"/>
    </row>
    <row r="53491" spans="55:55" hidden="1" x14ac:dyDescent="0.2">
      <c r="BC53491" s="6"/>
    </row>
    <row r="53492" spans="55:55" hidden="1" x14ac:dyDescent="0.2">
      <c r="BC53492" s="6"/>
    </row>
    <row r="53493" spans="55:55" hidden="1" x14ac:dyDescent="0.2">
      <c r="BC53493" s="6"/>
    </row>
    <row r="53494" spans="55:55" hidden="1" x14ac:dyDescent="0.2">
      <c r="BC53494" s="6"/>
    </row>
    <row r="53495" spans="55:55" hidden="1" x14ac:dyDescent="0.2">
      <c r="BC53495" s="6"/>
    </row>
    <row r="53496" spans="55:55" hidden="1" x14ac:dyDescent="0.2">
      <c r="BC53496" s="6"/>
    </row>
    <row r="53497" spans="55:55" hidden="1" x14ac:dyDescent="0.2">
      <c r="BC53497" s="6"/>
    </row>
    <row r="53498" spans="55:55" hidden="1" x14ac:dyDescent="0.2">
      <c r="BC53498" s="6"/>
    </row>
    <row r="53499" spans="55:55" hidden="1" x14ac:dyDescent="0.2">
      <c r="BC53499" s="6"/>
    </row>
    <row r="53500" spans="55:55" hidden="1" x14ac:dyDescent="0.2">
      <c r="BC53500" s="6"/>
    </row>
    <row r="53501" spans="55:55" hidden="1" x14ac:dyDescent="0.2">
      <c r="BC53501" s="6"/>
    </row>
    <row r="53502" spans="55:55" hidden="1" x14ac:dyDescent="0.2">
      <c r="BC53502" s="6"/>
    </row>
    <row r="53503" spans="55:55" hidden="1" x14ac:dyDescent="0.2">
      <c r="BC53503" s="6"/>
    </row>
    <row r="53504" spans="55:55" hidden="1" x14ac:dyDescent="0.2">
      <c r="BC53504" s="6"/>
    </row>
    <row r="53505" spans="55:55" hidden="1" x14ac:dyDescent="0.2">
      <c r="BC53505" s="6"/>
    </row>
    <row r="53506" spans="55:55" hidden="1" x14ac:dyDescent="0.2">
      <c r="BC53506" s="6"/>
    </row>
    <row r="53507" spans="55:55" hidden="1" x14ac:dyDescent="0.2">
      <c r="BC53507" s="6"/>
    </row>
    <row r="53508" spans="55:55" hidden="1" x14ac:dyDescent="0.2">
      <c r="BC53508" s="6"/>
    </row>
    <row r="53509" spans="55:55" hidden="1" x14ac:dyDescent="0.2">
      <c r="BC53509" s="6"/>
    </row>
    <row r="53510" spans="55:55" hidden="1" x14ac:dyDescent="0.2">
      <c r="BC53510" s="6"/>
    </row>
    <row r="53511" spans="55:55" hidden="1" x14ac:dyDescent="0.2">
      <c r="BC53511" s="6"/>
    </row>
    <row r="53512" spans="55:55" hidden="1" x14ac:dyDescent="0.2">
      <c r="BC53512" s="6"/>
    </row>
    <row r="53513" spans="55:55" hidden="1" x14ac:dyDescent="0.2">
      <c r="BC53513" s="6"/>
    </row>
    <row r="53514" spans="55:55" hidden="1" x14ac:dyDescent="0.2">
      <c r="BC53514" s="6"/>
    </row>
    <row r="53515" spans="55:55" hidden="1" x14ac:dyDescent="0.2">
      <c r="BC53515" s="6"/>
    </row>
    <row r="53516" spans="55:55" hidden="1" x14ac:dyDescent="0.2">
      <c r="BC53516" s="6"/>
    </row>
    <row r="53517" spans="55:55" hidden="1" x14ac:dyDescent="0.2">
      <c r="BC53517" s="6"/>
    </row>
    <row r="53518" spans="55:55" hidden="1" x14ac:dyDescent="0.2">
      <c r="BC53518" s="6"/>
    </row>
    <row r="53519" spans="55:55" hidden="1" x14ac:dyDescent="0.2">
      <c r="BC53519" s="6"/>
    </row>
    <row r="53520" spans="55:55" hidden="1" x14ac:dyDescent="0.2">
      <c r="BC53520" s="6"/>
    </row>
    <row r="53521" spans="55:55" hidden="1" x14ac:dyDescent="0.2">
      <c r="BC53521" s="6"/>
    </row>
    <row r="53522" spans="55:55" hidden="1" x14ac:dyDescent="0.2">
      <c r="BC53522" s="6"/>
    </row>
    <row r="53523" spans="55:55" hidden="1" x14ac:dyDescent="0.2">
      <c r="BC53523" s="6"/>
    </row>
    <row r="53524" spans="55:55" hidden="1" x14ac:dyDescent="0.2">
      <c r="BC53524" s="6"/>
    </row>
    <row r="53525" spans="55:55" hidden="1" x14ac:dyDescent="0.2">
      <c r="BC53525" s="6"/>
    </row>
    <row r="53526" spans="55:55" hidden="1" x14ac:dyDescent="0.2">
      <c r="BC53526" s="6"/>
    </row>
    <row r="53527" spans="55:55" hidden="1" x14ac:dyDescent="0.2">
      <c r="BC53527" s="6"/>
    </row>
    <row r="53528" spans="55:55" hidden="1" x14ac:dyDescent="0.2">
      <c r="BC53528" s="6"/>
    </row>
    <row r="53529" spans="55:55" hidden="1" x14ac:dyDescent="0.2">
      <c r="BC53529" s="6"/>
    </row>
    <row r="53530" spans="55:55" hidden="1" x14ac:dyDescent="0.2">
      <c r="BC53530" s="6"/>
    </row>
    <row r="53531" spans="55:55" hidden="1" x14ac:dyDescent="0.2">
      <c r="BC53531" s="6"/>
    </row>
    <row r="53532" spans="55:55" hidden="1" x14ac:dyDescent="0.2">
      <c r="BC53532" s="6"/>
    </row>
    <row r="53533" spans="55:55" hidden="1" x14ac:dyDescent="0.2">
      <c r="BC53533" s="6"/>
    </row>
    <row r="53534" spans="55:55" hidden="1" x14ac:dyDescent="0.2">
      <c r="BC53534" s="6"/>
    </row>
    <row r="53535" spans="55:55" hidden="1" x14ac:dyDescent="0.2">
      <c r="BC53535" s="6"/>
    </row>
    <row r="53536" spans="55:55" hidden="1" x14ac:dyDescent="0.2">
      <c r="BC53536" s="6"/>
    </row>
    <row r="53537" spans="55:55" hidden="1" x14ac:dyDescent="0.2">
      <c r="BC53537" s="6"/>
    </row>
    <row r="53538" spans="55:55" hidden="1" x14ac:dyDescent="0.2">
      <c r="BC53538" s="6"/>
    </row>
    <row r="53539" spans="55:55" hidden="1" x14ac:dyDescent="0.2">
      <c r="BC53539" s="6"/>
    </row>
    <row r="53540" spans="55:55" hidden="1" x14ac:dyDescent="0.2">
      <c r="BC53540" s="6"/>
    </row>
    <row r="53541" spans="55:55" hidden="1" x14ac:dyDescent="0.2">
      <c r="BC53541" s="6"/>
    </row>
    <row r="53542" spans="55:55" hidden="1" x14ac:dyDescent="0.2">
      <c r="BC53542" s="6"/>
    </row>
    <row r="53543" spans="55:55" hidden="1" x14ac:dyDescent="0.2">
      <c r="BC53543" s="6"/>
    </row>
    <row r="53544" spans="55:55" hidden="1" x14ac:dyDescent="0.2">
      <c r="BC53544" s="6"/>
    </row>
    <row r="53545" spans="55:55" hidden="1" x14ac:dyDescent="0.2">
      <c r="BC53545" s="6"/>
    </row>
    <row r="53546" spans="55:55" hidden="1" x14ac:dyDescent="0.2">
      <c r="BC53546" s="6"/>
    </row>
    <row r="53547" spans="55:55" hidden="1" x14ac:dyDescent="0.2">
      <c r="BC53547" s="6"/>
    </row>
    <row r="53548" spans="55:55" hidden="1" x14ac:dyDescent="0.2">
      <c r="BC53548" s="6"/>
    </row>
    <row r="53549" spans="55:55" hidden="1" x14ac:dyDescent="0.2">
      <c r="BC53549" s="6"/>
    </row>
    <row r="53550" spans="55:55" hidden="1" x14ac:dyDescent="0.2">
      <c r="BC53550" s="6"/>
    </row>
    <row r="53551" spans="55:55" hidden="1" x14ac:dyDescent="0.2">
      <c r="BC53551" s="6"/>
    </row>
    <row r="53552" spans="55:55" hidden="1" x14ac:dyDescent="0.2">
      <c r="BC53552" s="6"/>
    </row>
    <row r="53553" spans="55:55" hidden="1" x14ac:dyDescent="0.2">
      <c r="BC53553" s="6"/>
    </row>
    <row r="53554" spans="55:55" hidden="1" x14ac:dyDescent="0.2">
      <c r="BC53554" s="6"/>
    </row>
    <row r="53555" spans="55:55" hidden="1" x14ac:dyDescent="0.2">
      <c r="BC53555" s="6"/>
    </row>
    <row r="53556" spans="55:55" hidden="1" x14ac:dyDescent="0.2">
      <c r="BC53556" s="6"/>
    </row>
    <row r="53557" spans="55:55" hidden="1" x14ac:dyDescent="0.2">
      <c r="BC53557" s="6"/>
    </row>
    <row r="53558" spans="55:55" hidden="1" x14ac:dyDescent="0.2">
      <c r="BC53558" s="6"/>
    </row>
    <row r="53559" spans="55:55" hidden="1" x14ac:dyDescent="0.2">
      <c r="BC53559" s="6"/>
    </row>
    <row r="53560" spans="55:55" hidden="1" x14ac:dyDescent="0.2">
      <c r="BC53560" s="6"/>
    </row>
    <row r="53561" spans="55:55" hidden="1" x14ac:dyDescent="0.2">
      <c r="BC53561" s="6"/>
    </row>
    <row r="53562" spans="55:55" hidden="1" x14ac:dyDescent="0.2">
      <c r="BC53562" s="6"/>
    </row>
    <row r="53563" spans="55:55" hidden="1" x14ac:dyDescent="0.2">
      <c r="BC53563" s="6"/>
    </row>
    <row r="53564" spans="55:55" hidden="1" x14ac:dyDescent="0.2">
      <c r="BC53564" s="6"/>
    </row>
    <row r="53565" spans="55:55" hidden="1" x14ac:dyDescent="0.2">
      <c r="BC53565" s="6"/>
    </row>
    <row r="53566" spans="55:55" hidden="1" x14ac:dyDescent="0.2">
      <c r="BC53566" s="6"/>
    </row>
    <row r="53567" spans="55:55" hidden="1" x14ac:dyDescent="0.2">
      <c r="BC53567" s="6"/>
    </row>
    <row r="53568" spans="55:55" hidden="1" x14ac:dyDescent="0.2">
      <c r="BC53568" s="6"/>
    </row>
    <row r="53569" spans="55:55" hidden="1" x14ac:dyDescent="0.2">
      <c r="BC53569" s="6"/>
    </row>
    <row r="53570" spans="55:55" hidden="1" x14ac:dyDescent="0.2">
      <c r="BC53570" s="6"/>
    </row>
    <row r="53571" spans="55:55" hidden="1" x14ac:dyDescent="0.2">
      <c r="BC53571" s="6"/>
    </row>
    <row r="53572" spans="55:55" hidden="1" x14ac:dyDescent="0.2">
      <c r="BC53572" s="6"/>
    </row>
    <row r="53573" spans="55:55" hidden="1" x14ac:dyDescent="0.2">
      <c r="BC53573" s="6"/>
    </row>
    <row r="53574" spans="55:55" hidden="1" x14ac:dyDescent="0.2">
      <c r="BC53574" s="6"/>
    </row>
    <row r="53575" spans="55:55" hidden="1" x14ac:dyDescent="0.2">
      <c r="BC53575" s="6"/>
    </row>
    <row r="53576" spans="55:55" hidden="1" x14ac:dyDescent="0.2">
      <c r="BC53576" s="6"/>
    </row>
    <row r="53577" spans="55:55" hidden="1" x14ac:dyDescent="0.2">
      <c r="BC53577" s="6"/>
    </row>
    <row r="53578" spans="55:55" hidden="1" x14ac:dyDescent="0.2">
      <c r="BC53578" s="6"/>
    </row>
    <row r="53579" spans="55:55" hidden="1" x14ac:dyDescent="0.2">
      <c r="BC53579" s="6"/>
    </row>
    <row r="53580" spans="55:55" hidden="1" x14ac:dyDescent="0.2">
      <c r="BC53580" s="6"/>
    </row>
    <row r="53581" spans="55:55" hidden="1" x14ac:dyDescent="0.2">
      <c r="BC53581" s="6"/>
    </row>
    <row r="53582" spans="55:55" hidden="1" x14ac:dyDescent="0.2">
      <c r="BC53582" s="6"/>
    </row>
    <row r="53583" spans="55:55" hidden="1" x14ac:dyDescent="0.2">
      <c r="BC53583" s="6"/>
    </row>
    <row r="53584" spans="55:55" hidden="1" x14ac:dyDescent="0.2">
      <c r="BC53584" s="6"/>
    </row>
    <row r="53585" spans="55:55" hidden="1" x14ac:dyDescent="0.2">
      <c r="BC53585" s="6"/>
    </row>
    <row r="53586" spans="55:55" hidden="1" x14ac:dyDescent="0.2">
      <c r="BC53586" s="6"/>
    </row>
    <row r="53587" spans="55:55" hidden="1" x14ac:dyDescent="0.2">
      <c r="BC53587" s="6"/>
    </row>
    <row r="53588" spans="55:55" hidden="1" x14ac:dyDescent="0.2">
      <c r="BC53588" s="6"/>
    </row>
    <row r="53589" spans="55:55" hidden="1" x14ac:dyDescent="0.2">
      <c r="BC53589" s="6"/>
    </row>
    <row r="53590" spans="55:55" hidden="1" x14ac:dyDescent="0.2">
      <c r="BC53590" s="6"/>
    </row>
    <row r="53591" spans="55:55" hidden="1" x14ac:dyDescent="0.2">
      <c r="BC53591" s="6"/>
    </row>
    <row r="53592" spans="55:55" hidden="1" x14ac:dyDescent="0.2">
      <c r="BC53592" s="6"/>
    </row>
    <row r="53593" spans="55:55" hidden="1" x14ac:dyDescent="0.2">
      <c r="BC53593" s="6"/>
    </row>
    <row r="53594" spans="55:55" hidden="1" x14ac:dyDescent="0.2">
      <c r="BC53594" s="6"/>
    </row>
    <row r="53595" spans="55:55" hidden="1" x14ac:dyDescent="0.2">
      <c r="BC53595" s="6"/>
    </row>
    <row r="53596" spans="55:55" hidden="1" x14ac:dyDescent="0.2">
      <c r="BC53596" s="6"/>
    </row>
    <row r="53597" spans="55:55" hidden="1" x14ac:dyDescent="0.2">
      <c r="BC53597" s="6"/>
    </row>
    <row r="53598" spans="55:55" hidden="1" x14ac:dyDescent="0.2">
      <c r="BC53598" s="6"/>
    </row>
    <row r="53599" spans="55:55" hidden="1" x14ac:dyDescent="0.2">
      <c r="BC53599" s="6"/>
    </row>
    <row r="53600" spans="55:55" hidden="1" x14ac:dyDescent="0.2">
      <c r="BC53600" s="6"/>
    </row>
    <row r="53601" spans="55:55" hidden="1" x14ac:dyDescent="0.2">
      <c r="BC53601" s="6"/>
    </row>
    <row r="53602" spans="55:55" hidden="1" x14ac:dyDescent="0.2">
      <c r="BC53602" s="6"/>
    </row>
    <row r="53603" spans="55:55" hidden="1" x14ac:dyDescent="0.2">
      <c r="BC53603" s="6"/>
    </row>
    <row r="53604" spans="55:55" hidden="1" x14ac:dyDescent="0.2">
      <c r="BC53604" s="6"/>
    </row>
    <row r="53605" spans="55:55" hidden="1" x14ac:dyDescent="0.2">
      <c r="BC53605" s="6"/>
    </row>
    <row r="53606" spans="55:55" hidden="1" x14ac:dyDescent="0.2">
      <c r="BC53606" s="6"/>
    </row>
    <row r="53607" spans="55:55" hidden="1" x14ac:dyDescent="0.2">
      <c r="BC53607" s="6"/>
    </row>
    <row r="53608" spans="55:55" hidden="1" x14ac:dyDescent="0.2">
      <c r="BC53608" s="6"/>
    </row>
    <row r="53609" spans="55:55" hidden="1" x14ac:dyDescent="0.2">
      <c r="BC53609" s="6"/>
    </row>
    <row r="53610" spans="55:55" hidden="1" x14ac:dyDescent="0.2">
      <c r="BC53610" s="6"/>
    </row>
    <row r="53611" spans="55:55" hidden="1" x14ac:dyDescent="0.2">
      <c r="BC53611" s="6"/>
    </row>
    <row r="53612" spans="55:55" hidden="1" x14ac:dyDescent="0.2">
      <c r="BC53612" s="6"/>
    </row>
    <row r="53613" spans="55:55" hidden="1" x14ac:dyDescent="0.2">
      <c r="BC53613" s="6"/>
    </row>
    <row r="53614" spans="55:55" hidden="1" x14ac:dyDescent="0.2">
      <c r="BC53614" s="6"/>
    </row>
    <row r="53615" spans="55:55" hidden="1" x14ac:dyDescent="0.2">
      <c r="BC53615" s="6"/>
    </row>
    <row r="53616" spans="55:55" hidden="1" x14ac:dyDescent="0.2">
      <c r="BC53616" s="6"/>
    </row>
    <row r="53617" spans="55:55" hidden="1" x14ac:dyDescent="0.2">
      <c r="BC53617" s="6"/>
    </row>
    <row r="53618" spans="55:55" hidden="1" x14ac:dyDescent="0.2">
      <c r="BC53618" s="6"/>
    </row>
    <row r="53619" spans="55:55" hidden="1" x14ac:dyDescent="0.2">
      <c r="BC53619" s="6"/>
    </row>
    <row r="53620" spans="55:55" hidden="1" x14ac:dyDescent="0.2">
      <c r="BC53620" s="6"/>
    </row>
    <row r="53621" spans="55:55" hidden="1" x14ac:dyDescent="0.2">
      <c r="BC53621" s="6"/>
    </row>
    <row r="53622" spans="55:55" hidden="1" x14ac:dyDescent="0.2">
      <c r="BC53622" s="6"/>
    </row>
    <row r="53623" spans="55:55" hidden="1" x14ac:dyDescent="0.2">
      <c r="BC53623" s="6"/>
    </row>
    <row r="53624" spans="55:55" hidden="1" x14ac:dyDescent="0.2">
      <c r="BC53624" s="6"/>
    </row>
    <row r="53625" spans="55:55" hidden="1" x14ac:dyDescent="0.2">
      <c r="BC53625" s="6"/>
    </row>
    <row r="53626" spans="55:55" hidden="1" x14ac:dyDescent="0.2">
      <c r="BC53626" s="6"/>
    </row>
    <row r="53627" spans="55:55" hidden="1" x14ac:dyDescent="0.2">
      <c r="BC53627" s="6"/>
    </row>
    <row r="53628" spans="55:55" hidden="1" x14ac:dyDescent="0.2">
      <c r="BC53628" s="6"/>
    </row>
    <row r="53629" spans="55:55" hidden="1" x14ac:dyDescent="0.2">
      <c r="BC53629" s="6"/>
    </row>
    <row r="53630" spans="55:55" hidden="1" x14ac:dyDescent="0.2">
      <c r="BC53630" s="6"/>
    </row>
    <row r="53631" spans="55:55" hidden="1" x14ac:dyDescent="0.2">
      <c r="BC53631" s="6"/>
    </row>
    <row r="53632" spans="55:55" hidden="1" x14ac:dyDescent="0.2">
      <c r="BC53632" s="6"/>
    </row>
    <row r="53633" spans="55:55" hidden="1" x14ac:dyDescent="0.2">
      <c r="BC53633" s="6"/>
    </row>
    <row r="53634" spans="55:55" hidden="1" x14ac:dyDescent="0.2">
      <c r="BC53634" s="6"/>
    </row>
    <row r="53635" spans="55:55" hidden="1" x14ac:dyDescent="0.2">
      <c r="BC53635" s="6"/>
    </row>
    <row r="53636" spans="55:55" hidden="1" x14ac:dyDescent="0.2">
      <c r="BC53636" s="6"/>
    </row>
    <row r="53637" spans="55:55" hidden="1" x14ac:dyDescent="0.2">
      <c r="BC53637" s="6"/>
    </row>
    <row r="53638" spans="55:55" hidden="1" x14ac:dyDescent="0.2">
      <c r="BC53638" s="6"/>
    </row>
    <row r="53639" spans="55:55" hidden="1" x14ac:dyDescent="0.2">
      <c r="BC53639" s="6"/>
    </row>
    <row r="53640" spans="55:55" hidden="1" x14ac:dyDescent="0.2">
      <c r="BC53640" s="6"/>
    </row>
    <row r="53641" spans="55:55" hidden="1" x14ac:dyDescent="0.2">
      <c r="BC53641" s="6"/>
    </row>
    <row r="53642" spans="55:55" hidden="1" x14ac:dyDescent="0.2">
      <c r="BC53642" s="6"/>
    </row>
    <row r="53643" spans="55:55" hidden="1" x14ac:dyDescent="0.2">
      <c r="BC53643" s="6"/>
    </row>
    <row r="53644" spans="55:55" hidden="1" x14ac:dyDescent="0.2">
      <c r="BC53644" s="6"/>
    </row>
    <row r="53645" spans="55:55" hidden="1" x14ac:dyDescent="0.2">
      <c r="BC53645" s="6"/>
    </row>
    <row r="53646" spans="55:55" hidden="1" x14ac:dyDescent="0.2">
      <c r="BC53646" s="6"/>
    </row>
    <row r="53647" spans="55:55" hidden="1" x14ac:dyDescent="0.2">
      <c r="BC53647" s="6"/>
    </row>
    <row r="53648" spans="55:55" hidden="1" x14ac:dyDescent="0.2">
      <c r="BC53648" s="6"/>
    </row>
    <row r="53649" spans="55:55" hidden="1" x14ac:dyDescent="0.2">
      <c r="BC53649" s="6"/>
    </row>
    <row r="53650" spans="55:55" hidden="1" x14ac:dyDescent="0.2">
      <c r="BC53650" s="6"/>
    </row>
    <row r="53651" spans="55:55" hidden="1" x14ac:dyDescent="0.2">
      <c r="BC53651" s="6"/>
    </row>
    <row r="53652" spans="55:55" hidden="1" x14ac:dyDescent="0.2">
      <c r="BC53652" s="6"/>
    </row>
    <row r="53653" spans="55:55" hidden="1" x14ac:dyDescent="0.2">
      <c r="BC53653" s="6"/>
    </row>
    <row r="53654" spans="55:55" hidden="1" x14ac:dyDescent="0.2">
      <c r="BC53654" s="6"/>
    </row>
    <row r="53655" spans="55:55" hidden="1" x14ac:dyDescent="0.2">
      <c r="BC53655" s="6"/>
    </row>
    <row r="53656" spans="55:55" hidden="1" x14ac:dyDescent="0.2">
      <c r="BC53656" s="6"/>
    </row>
    <row r="53657" spans="55:55" hidden="1" x14ac:dyDescent="0.2">
      <c r="BC53657" s="6"/>
    </row>
    <row r="53658" spans="55:55" hidden="1" x14ac:dyDescent="0.2">
      <c r="BC53658" s="6"/>
    </row>
    <row r="53659" spans="55:55" hidden="1" x14ac:dyDescent="0.2">
      <c r="BC53659" s="6"/>
    </row>
    <row r="53660" spans="55:55" hidden="1" x14ac:dyDescent="0.2">
      <c r="BC53660" s="6"/>
    </row>
    <row r="53661" spans="55:55" hidden="1" x14ac:dyDescent="0.2">
      <c r="BC53661" s="6"/>
    </row>
    <row r="53662" spans="55:55" hidden="1" x14ac:dyDescent="0.2">
      <c r="BC53662" s="6"/>
    </row>
    <row r="53663" spans="55:55" hidden="1" x14ac:dyDescent="0.2">
      <c r="BC53663" s="6"/>
    </row>
    <row r="53664" spans="55:55" hidden="1" x14ac:dyDescent="0.2">
      <c r="BC53664" s="6"/>
    </row>
    <row r="53665" spans="55:55" hidden="1" x14ac:dyDescent="0.2">
      <c r="BC53665" s="6"/>
    </row>
    <row r="53666" spans="55:55" hidden="1" x14ac:dyDescent="0.2">
      <c r="BC53666" s="6"/>
    </row>
    <row r="53667" spans="55:55" hidden="1" x14ac:dyDescent="0.2">
      <c r="BC53667" s="6"/>
    </row>
    <row r="53668" spans="55:55" hidden="1" x14ac:dyDescent="0.2">
      <c r="BC53668" s="6"/>
    </row>
    <row r="53669" spans="55:55" hidden="1" x14ac:dyDescent="0.2">
      <c r="BC53669" s="6"/>
    </row>
    <row r="53670" spans="55:55" hidden="1" x14ac:dyDescent="0.2">
      <c r="BC53670" s="6"/>
    </row>
    <row r="53671" spans="55:55" hidden="1" x14ac:dyDescent="0.2">
      <c r="BC53671" s="6"/>
    </row>
    <row r="53672" spans="55:55" hidden="1" x14ac:dyDescent="0.2">
      <c r="BC53672" s="6"/>
    </row>
    <row r="53673" spans="55:55" hidden="1" x14ac:dyDescent="0.2">
      <c r="BC53673" s="6"/>
    </row>
    <row r="53674" spans="55:55" hidden="1" x14ac:dyDescent="0.2">
      <c r="BC53674" s="6"/>
    </row>
    <row r="53675" spans="55:55" hidden="1" x14ac:dyDescent="0.2">
      <c r="BC53675" s="6"/>
    </row>
    <row r="53676" spans="55:55" hidden="1" x14ac:dyDescent="0.2">
      <c r="BC53676" s="6"/>
    </row>
    <row r="53677" spans="55:55" hidden="1" x14ac:dyDescent="0.2">
      <c r="BC53677" s="6"/>
    </row>
    <row r="53678" spans="55:55" hidden="1" x14ac:dyDescent="0.2">
      <c r="BC53678" s="6"/>
    </row>
    <row r="53679" spans="55:55" hidden="1" x14ac:dyDescent="0.2">
      <c r="BC53679" s="6"/>
    </row>
    <row r="53680" spans="55:55" hidden="1" x14ac:dyDescent="0.2">
      <c r="BC53680" s="6"/>
    </row>
    <row r="53681" spans="55:55" hidden="1" x14ac:dyDescent="0.2">
      <c r="BC53681" s="6"/>
    </row>
    <row r="53682" spans="55:55" hidden="1" x14ac:dyDescent="0.2">
      <c r="BC53682" s="6"/>
    </row>
    <row r="53683" spans="55:55" hidden="1" x14ac:dyDescent="0.2">
      <c r="BC53683" s="6"/>
    </row>
    <row r="53684" spans="55:55" hidden="1" x14ac:dyDescent="0.2">
      <c r="BC53684" s="6"/>
    </row>
    <row r="53685" spans="55:55" hidden="1" x14ac:dyDescent="0.2">
      <c r="BC53685" s="6"/>
    </row>
    <row r="53686" spans="55:55" hidden="1" x14ac:dyDescent="0.2">
      <c r="BC53686" s="6"/>
    </row>
    <row r="53687" spans="55:55" hidden="1" x14ac:dyDescent="0.2">
      <c r="BC53687" s="6"/>
    </row>
    <row r="53688" spans="55:55" hidden="1" x14ac:dyDescent="0.2">
      <c r="BC53688" s="6"/>
    </row>
    <row r="53689" spans="55:55" hidden="1" x14ac:dyDescent="0.2">
      <c r="BC53689" s="6"/>
    </row>
    <row r="53690" spans="55:55" hidden="1" x14ac:dyDescent="0.2">
      <c r="BC53690" s="6"/>
    </row>
    <row r="53691" spans="55:55" hidden="1" x14ac:dyDescent="0.2">
      <c r="BC53691" s="6"/>
    </row>
    <row r="53692" spans="55:55" hidden="1" x14ac:dyDescent="0.2">
      <c r="BC53692" s="6"/>
    </row>
    <row r="53693" spans="55:55" hidden="1" x14ac:dyDescent="0.2">
      <c r="BC53693" s="6"/>
    </row>
    <row r="53694" spans="55:55" hidden="1" x14ac:dyDescent="0.2">
      <c r="BC53694" s="6"/>
    </row>
    <row r="53695" spans="55:55" hidden="1" x14ac:dyDescent="0.2">
      <c r="BC53695" s="6"/>
    </row>
    <row r="53696" spans="55:55" hidden="1" x14ac:dyDescent="0.2">
      <c r="BC53696" s="6"/>
    </row>
    <row r="53697" spans="55:55" hidden="1" x14ac:dyDescent="0.2">
      <c r="BC53697" s="6"/>
    </row>
    <row r="53698" spans="55:55" hidden="1" x14ac:dyDescent="0.2">
      <c r="BC53698" s="6"/>
    </row>
    <row r="53699" spans="55:55" hidden="1" x14ac:dyDescent="0.2">
      <c r="BC53699" s="6"/>
    </row>
    <row r="53700" spans="55:55" hidden="1" x14ac:dyDescent="0.2">
      <c r="BC53700" s="6"/>
    </row>
    <row r="53701" spans="55:55" hidden="1" x14ac:dyDescent="0.2">
      <c r="BC53701" s="6"/>
    </row>
    <row r="53702" spans="55:55" hidden="1" x14ac:dyDescent="0.2">
      <c r="BC53702" s="6"/>
    </row>
    <row r="53703" spans="55:55" hidden="1" x14ac:dyDescent="0.2">
      <c r="BC53703" s="6"/>
    </row>
    <row r="53704" spans="55:55" hidden="1" x14ac:dyDescent="0.2">
      <c r="BC53704" s="6"/>
    </row>
    <row r="53705" spans="55:55" hidden="1" x14ac:dyDescent="0.2">
      <c r="BC53705" s="6"/>
    </row>
    <row r="53706" spans="55:55" hidden="1" x14ac:dyDescent="0.2">
      <c r="BC53706" s="6"/>
    </row>
    <row r="53707" spans="55:55" hidden="1" x14ac:dyDescent="0.2">
      <c r="BC53707" s="6"/>
    </row>
    <row r="53708" spans="55:55" hidden="1" x14ac:dyDescent="0.2">
      <c r="BC53708" s="6"/>
    </row>
    <row r="53709" spans="55:55" hidden="1" x14ac:dyDescent="0.2">
      <c r="BC53709" s="6"/>
    </row>
    <row r="53710" spans="55:55" hidden="1" x14ac:dyDescent="0.2">
      <c r="BC53710" s="6"/>
    </row>
    <row r="53711" spans="55:55" hidden="1" x14ac:dyDescent="0.2">
      <c r="BC53711" s="6"/>
    </row>
    <row r="53712" spans="55:55" hidden="1" x14ac:dyDescent="0.2">
      <c r="BC53712" s="6"/>
    </row>
    <row r="53713" spans="55:55" hidden="1" x14ac:dyDescent="0.2">
      <c r="BC53713" s="6"/>
    </row>
    <row r="53714" spans="55:55" hidden="1" x14ac:dyDescent="0.2">
      <c r="BC53714" s="6"/>
    </row>
    <row r="53715" spans="55:55" hidden="1" x14ac:dyDescent="0.2">
      <c r="BC53715" s="6"/>
    </row>
    <row r="53716" spans="55:55" hidden="1" x14ac:dyDescent="0.2">
      <c r="BC53716" s="6"/>
    </row>
    <row r="53717" spans="55:55" hidden="1" x14ac:dyDescent="0.2">
      <c r="BC53717" s="6"/>
    </row>
    <row r="53718" spans="55:55" hidden="1" x14ac:dyDescent="0.2">
      <c r="BC53718" s="6"/>
    </row>
    <row r="53719" spans="55:55" hidden="1" x14ac:dyDescent="0.2">
      <c r="BC53719" s="6"/>
    </row>
    <row r="53720" spans="55:55" hidden="1" x14ac:dyDescent="0.2">
      <c r="BC53720" s="6"/>
    </row>
    <row r="53721" spans="55:55" hidden="1" x14ac:dyDescent="0.2">
      <c r="BC53721" s="6"/>
    </row>
    <row r="53722" spans="55:55" hidden="1" x14ac:dyDescent="0.2">
      <c r="BC53722" s="6"/>
    </row>
    <row r="53723" spans="55:55" hidden="1" x14ac:dyDescent="0.2">
      <c r="BC53723" s="6"/>
    </row>
    <row r="53724" spans="55:55" hidden="1" x14ac:dyDescent="0.2">
      <c r="BC53724" s="6"/>
    </row>
    <row r="53725" spans="55:55" hidden="1" x14ac:dyDescent="0.2">
      <c r="BC53725" s="6"/>
    </row>
    <row r="53726" spans="55:55" hidden="1" x14ac:dyDescent="0.2">
      <c r="BC53726" s="6"/>
    </row>
    <row r="53727" spans="55:55" hidden="1" x14ac:dyDescent="0.2">
      <c r="BC53727" s="6"/>
    </row>
    <row r="53728" spans="55:55" hidden="1" x14ac:dyDescent="0.2">
      <c r="BC53728" s="6"/>
    </row>
    <row r="53729" spans="55:55" hidden="1" x14ac:dyDescent="0.2">
      <c r="BC53729" s="6"/>
    </row>
    <row r="53730" spans="55:55" hidden="1" x14ac:dyDescent="0.2">
      <c r="BC53730" s="6"/>
    </row>
    <row r="53731" spans="55:55" hidden="1" x14ac:dyDescent="0.2">
      <c r="BC53731" s="6"/>
    </row>
    <row r="53732" spans="55:55" hidden="1" x14ac:dyDescent="0.2">
      <c r="BC53732" s="6"/>
    </row>
    <row r="53733" spans="55:55" hidden="1" x14ac:dyDescent="0.2">
      <c r="BC53733" s="6"/>
    </row>
    <row r="53734" spans="55:55" hidden="1" x14ac:dyDescent="0.2">
      <c r="BC53734" s="6"/>
    </row>
    <row r="53735" spans="55:55" hidden="1" x14ac:dyDescent="0.2">
      <c r="BC53735" s="6"/>
    </row>
    <row r="53736" spans="55:55" hidden="1" x14ac:dyDescent="0.2">
      <c r="BC53736" s="6"/>
    </row>
    <row r="53737" spans="55:55" hidden="1" x14ac:dyDescent="0.2">
      <c r="BC53737" s="6"/>
    </row>
    <row r="53738" spans="55:55" hidden="1" x14ac:dyDescent="0.2">
      <c r="BC53738" s="6"/>
    </row>
    <row r="53739" spans="55:55" hidden="1" x14ac:dyDescent="0.2">
      <c r="BC53739" s="6"/>
    </row>
    <row r="53740" spans="55:55" hidden="1" x14ac:dyDescent="0.2">
      <c r="BC53740" s="6"/>
    </row>
    <row r="53741" spans="55:55" hidden="1" x14ac:dyDescent="0.2">
      <c r="BC53741" s="6"/>
    </row>
    <row r="53742" spans="55:55" hidden="1" x14ac:dyDescent="0.2">
      <c r="BC53742" s="6"/>
    </row>
    <row r="53743" spans="55:55" hidden="1" x14ac:dyDescent="0.2">
      <c r="BC53743" s="6"/>
    </row>
    <row r="53744" spans="55:55" hidden="1" x14ac:dyDescent="0.2">
      <c r="BC53744" s="6"/>
    </row>
    <row r="53745" spans="55:55" hidden="1" x14ac:dyDescent="0.2">
      <c r="BC53745" s="6"/>
    </row>
    <row r="53746" spans="55:55" hidden="1" x14ac:dyDescent="0.2">
      <c r="BC53746" s="6"/>
    </row>
    <row r="53747" spans="55:55" hidden="1" x14ac:dyDescent="0.2">
      <c r="BC53747" s="6"/>
    </row>
    <row r="53748" spans="55:55" hidden="1" x14ac:dyDescent="0.2">
      <c r="BC53748" s="6"/>
    </row>
    <row r="53749" spans="55:55" hidden="1" x14ac:dyDescent="0.2">
      <c r="BC53749" s="6"/>
    </row>
    <row r="53750" spans="55:55" hidden="1" x14ac:dyDescent="0.2">
      <c r="BC53750" s="6"/>
    </row>
    <row r="53751" spans="55:55" hidden="1" x14ac:dyDescent="0.2">
      <c r="BC53751" s="6"/>
    </row>
    <row r="53752" spans="55:55" hidden="1" x14ac:dyDescent="0.2">
      <c r="BC53752" s="6"/>
    </row>
    <row r="53753" spans="55:55" hidden="1" x14ac:dyDescent="0.2">
      <c r="BC53753" s="6"/>
    </row>
    <row r="53754" spans="55:55" hidden="1" x14ac:dyDescent="0.2">
      <c r="BC53754" s="6"/>
    </row>
    <row r="53755" spans="55:55" hidden="1" x14ac:dyDescent="0.2">
      <c r="BC53755" s="6"/>
    </row>
    <row r="53756" spans="55:55" hidden="1" x14ac:dyDescent="0.2">
      <c r="BC53756" s="6"/>
    </row>
    <row r="53757" spans="55:55" hidden="1" x14ac:dyDescent="0.2">
      <c r="BC53757" s="6"/>
    </row>
    <row r="53758" spans="55:55" hidden="1" x14ac:dyDescent="0.2">
      <c r="BC53758" s="6"/>
    </row>
    <row r="53759" spans="55:55" hidden="1" x14ac:dyDescent="0.2">
      <c r="BC53759" s="6"/>
    </row>
    <row r="53760" spans="55:55" hidden="1" x14ac:dyDescent="0.2">
      <c r="BC53760" s="6"/>
    </row>
    <row r="53761" spans="55:55" hidden="1" x14ac:dyDescent="0.2">
      <c r="BC53761" s="6"/>
    </row>
    <row r="53762" spans="55:55" hidden="1" x14ac:dyDescent="0.2">
      <c r="BC53762" s="6"/>
    </row>
    <row r="53763" spans="55:55" hidden="1" x14ac:dyDescent="0.2">
      <c r="BC53763" s="6"/>
    </row>
    <row r="53764" spans="55:55" hidden="1" x14ac:dyDescent="0.2">
      <c r="BC53764" s="6"/>
    </row>
    <row r="53765" spans="55:55" hidden="1" x14ac:dyDescent="0.2">
      <c r="BC53765" s="6"/>
    </row>
    <row r="53766" spans="55:55" hidden="1" x14ac:dyDescent="0.2">
      <c r="BC53766" s="6"/>
    </row>
    <row r="53767" spans="55:55" hidden="1" x14ac:dyDescent="0.2">
      <c r="BC53767" s="6"/>
    </row>
    <row r="53768" spans="55:55" hidden="1" x14ac:dyDescent="0.2">
      <c r="BC53768" s="6"/>
    </row>
    <row r="53769" spans="55:55" hidden="1" x14ac:dyDescent="0.2">
      <c r="BC53769" s="6"/>
    </row>
    <row r="53770" spans="55:55" hidden="1" x14ac:dyDescent="0.2">
      <c r="BC53770" s="6"/>
    </row>
    <row r="53771" spans="55:55" hidden="1" x14ac:dyDescent="0.2">
      <c r="BC53771" s="6"/>
    </row>
    <row r="53772" spans="55:55" hidden="1" x14ac:dyDescent="0.2">
      <c r="BC53772" s="6"/>
    </row>
    <row r="53773" spans="55:55" hidden="1" x14ac:dyDescent="0.2">
      <c r="BC53773" s="6"/>
    </row>
    <row r="53774" spans="55:55" hidden="1" x14ac:dyDescent="0.2">
      <c r="BC53774" s="6"/>
    </row>
    <row r="53775" spans="55:55" hidden="1" x14ac:dyDescent="0.2">
      <c r="BC53775" s="6"/>
    </row>
    <row r="53776" spans="55:55" hidden="1" x14ac:dyDescent="0.2">
      <c r="BC53776" s="6"/>
    </row>
    <row r="53777" spans="55:55" hidden="1" x14ac:dyDescent="0.2">
      <c r="BC53777" s="6"/>
    </row>
    <row r="53778" spans="55:55" hidden="1" x14ac:dyDescent="0.2">
      <c r="BC53778" s="6"/>
    </row>
    <row r="53779" spans="55:55" hidden="1" x14ac:dyDescent="0.2">
      <c r="BC53779" s="6"/>
    </row>
    <row r="53780" spans="55:55" hidden="1" x14ac:dyDescent="0.2">
      <c r="BC53780" s="6"/>
    </row>
    <row r="53781" spans="55:55" hidden="1" x14ac:dyDescent="0.2">
      <c r="BC53781" s="6"/>
    </row>
    <row r="53782" spans="55:55" hidden="1" x14ac:dyDescent="0.2">
      <c r="BC53782" s="6"/>
    </row>
    <row r="53783" spans="55:55" hidden="1" x14ac:dyDescent="0.2">
      <c r="BC53783" s="6"/>
    </row>
    <row r="53784" spans="55:55" hidden="1" x14ac:dyDescent="0.2">
      <c r="BC53784" s="6"/>
    </row>
    <row r="53785" spans="55:55" hidden="1" x14ac:dyDescent="0.2">
      <c r="BC53785" s="6"/>
    </row>
    <row r="53786" spans="55:55" hidden="1" x14ac:dyDescent="0.2">
      <c r="BC53786" s="6"/>
    </row>
    <row r="53787" spans="55:55" hidden="1" x14ac:dyDescent="0.2">
      <c r="BC53787" s="6"/>
    </row>
    <row r="53788" spans="55:55" hidden="1" x14ac:dyDescent="0.2">
      <c r="BC53788" s="6"/>
    </row>
    <row r="53789" spans="55:55" hidden="1" x14ac:dyDescent="0.2">
      <c r="BC53789" s="6"/>
    </row>
    <row r="53790" spans="55:55" hidden="1" x14ac:dyDescent="0.2">
      <c r="BC53790" s="6"/>
    </row>
    <row r="53791" spans="55:55" hidden="1" x14ac:dyDescent="0.2">
      <c r="BC53791" s="6"/>
    </row>
    <row r="53792" spans="55:55" hidden="1" x14ac:dyDescent="0.2">
      <c r="BC53792" s="6"/>
    </row>
    <row r="53793" spans="55:55" hidden="1" x14ac:dyDescent="0.2">
      <c r="BC53793" s="6"/>
    </row>
    <row r="53794" spans="55:55" hidden="1" x14ac:dyDescent="0.2">
      <c r="BC53794" s="6"/>
    </row>
    <row r="53795" spans="55:55" hidden="1" x14ac:dyDescent="0.2">
      <c r="BC53795" s="6"/>
    </row>
    <row r="53796" spans="55:55" hidden="1" x14ac:dyDescent="0.2">
      <c r="BC53796" s="6"/>
    </row>
    <row r="53797" spans="55:55" hidden="1" x14ac:dyDescent="0.2">
      <c r="BC53797" s="6"/>
    </row>
    <row r="53798" spans="55:55" hidden="1" x14ac:dyDescent="0.2">
      <c r="BC53798" s="6"/>
    </row>
    <row r="53799" spans="55:55" hidden="1" x14ac:dyDescent="0.2">
      <c r="BC53799" s="6"/>
    </row>
    <row r="53800" spans="55:55" hidden="1" x14ac:dyDescent="0.2">
      <c r="BC53800" s="6"/>
    </row>
    <row r="53801" spans="55:55" hidden="1" x14ac:dyDescent="0.2">
      <c r="BC53801" s="6"/>
    </row>
    <row r="53802" spans="55:55" hidden="1" x14ac:dyDescent="0.2">
      <c r="BC53802" s="6"/>
    </row>
    <row r="53803" spans="55:55" hidden="1" x14ac:dyDescent="0.2">
      <c r="BC53803" s="6"/>
    </row>
    <row r="53804" spans="55:55" hidden="1" x14ac:dyDescent="0.2">
      <c r="BC53804" s="6"/>
    </row>
    <row r="53805" spans="55:55" hidden="1" x14ac:dyDescent="0.2">
      <c r="BC53805" s="6"/>
    </row>
    <row r="53806" spans="55:55" hidden="1" x14ac:dyDescent="0.2">
      <c r="BC53806" s="6"/>
    </row>
    <row r="53807" spans="55:55" hidden="1" x14ac:dyDescent="0.2">
      <c r="BC53807" s="6"/>
    </row>
    <row r="53808" spans="55:55" hidden="1" x14ac:dyDescent="0.2">
      <c r="BC53808" s="6"/>
    </row>
    <row r="53809" spans="55:55" hidden="1" x14ac:dyDescent="0.2">
      <c r="BC53809" s="6"/>
    </row>
    <row r="53810" spans="55:55" hidden="1" x14ac:dyDescent="0.2">
      <c r="BC53810" s="6"/>
    </row>
    <row r="53811" spans="55:55" hidden="1" x14ac:dyDescent="0.2">
      <c r="BC53811" s="6"/>
    </row>
    <row r="53812" spans="55:55" hidden="1" x14ac:dyDescent="0.2">
      <c r="BC53812" s="6"/>
    </row>
    <row r="53813" spans="55:55" hidden="1" x14ac:dyDescent="0.2">
      <c r="BC53813" s="6"/>
    </row>
    <row r="53814" spans="55:55" hidden="1" x14ac:dyDescent="0.2">
      <c r="BC53814" s="6"/>
    </row>
    <row r="53815" spans="55:55" hidden="1" x14ac:dyDescent="0.2">
      <c r="BC53815" s="6"/>
    </row>
    <row r="53816" spans="55:55" hidden="1" x14ac:dyDescent="0.2">
      <c r="BC53816" s="6"/>
    </row>
    <row r="53817" spans="55:55" hidden="1" x14ac:dyDescent="0.2">
      <c r="BC53817" s="6"/>
    </row>
    <row r="53818" spans="55:55" hidden="1" x14ac:dyDescent="0.2">
      <c r="BC53818" s="6"/>
    </row>
    <row r="53819" spans="55:55" hidden="1" x14ac:dyDescent="0.2">
      <c r="BC53819" s="6"/>
    </row>
    <row r="53820" spans="55:55" hidden="1" x14ac:dyDescent="0.2">
      <c r="BC53820" s="6"/>
    </row>
    <row r="53821" spans="55:55" hidden="1" x14ac:dyDescent="0.2">
      <c r="BC53821" s="6"/>
    </row>
    <row r="53822" spans="55:55" hidden="1" x14ac:dyDescent="0.2">
      <c r="BC53822" s="6"/>
    </row>
    <row r="53823" spans="55:55" hidden="1" x14ac:dyDescent="0.2">
      <c r="BC53823" s="6"/>
    </row>
    <row r="53824" spans="55:55" hidden="1" x14ac:dyDescent="0.2">
      <c r="BC53824" s="6"/>
    </row>
    <row r="53825" spans="55:55" hidden="1" x14ac:dyDescent="0.2">
      <c r="BC53825" s="6"/>
    </row>
    <row r="53826" spans="55:55" hidden="1" x14ac:dyDescent="0.2">
      <c r="BC53826" s="6"/>
    </row>
    <row r="53827" spans="55:55" hidden="1" x14ac:dyDescent="0.2">
      <c r="BC53827" s="6"/>
    </row>
    <row r="53828" spans="55:55" hidden="1" x14ac:dyDescent="0.2">
      <c r="BC53828" s="6"/>
    </row>
    <row r="53829" spans="55:55" hidden="1" x14ac:dyDescent="0.2">
      <c r="BC53829" s="6"/>
    </row>
    <row r="53830" spans="55:55" hidden="1" x14ac:dyDescent="0.2">
      <c r="BC53830" s="6"/>
    </row>
    <row r="53831" spans="55:55" hidden="1" x14ac:dyDescent="0.2">
      <c r="BC53831" s="6"/>
    </row>
    <row r="53832" spans="55:55" hidden="1" x14ac:dyDescent="0.2">
      <c r="BC53832" s="6"/>
    </row>
    <row r="53833" spans="55:55" hidden="1" x14ac:dyDescent="0.2">
      <c r="BC53833" s="6"/>
    </row>
    <row r="53834" spans="55:55" hidden="1" x14ac:dyDescent="0.2">
      <c r="BC53834" s="6"/>
    </row>
    <row r="53835" spans="55:55" hidden="1" x14ac:dyDescent="0.2">
      <c r="BC53835" s="6"/>
    </row>
    <row r="53836" spans="55:55" hidden="1" x14ac:dyDescent="0.2">
      <c r="BC53836" s="6"/>
    </row>
    <row r="53837" spans="55:55" hidden="1" x14ac:dyDescent="0.2">
      <c r="BC53837" s="6"/>
    </row>
    <row r="53838" spans="55:55" hidden="1" x14ac:dyDescent="0.2">
      <c r="BC53838" s="6"/>
    </row>
    <row r="53839" spans="55:55" hidden="1" x14ac:dyDescent="0.2">
      <c r="BC53839" s="6"/>
    </row>
    <row r="53840" spans="55:55" hidden="1" x14ac:dyDescent="0.2">
      <c r="BC53840" s="6"/>
    </row>
    <row r="53841" spans="55:55" hidden="1" x14ac:dyDescent="0.2">
      <c r="BC53841" s="6"/>
    </row>
    <row r="53842" spans="55:55" hidden="1" x14ac:dyDescent="0.2">
      <c r="BC53842" s="6"/>
    </row>
    <row r="53843" spans="55:55" hidden="1" x14ac:dyDescent="0.2">
      <c r="BC53843" s="6"/>
    </row>
    <row r="53844" spans="55:55" hidden="1" x14ac:dyDescent="0.2">
      <c r="BC53844" s="6"/>
    </row>
    <row r="53845" spans="55:55" hidden="1" x14ac:dyDescent="0.2">
      <c r="BC53845" s="6"/>
    </row>
    <row r="53846" spans="55:55" hidden="1" x14ac:dyDescent="0.2">
      <c r="BC53846" s="6"/>
    </row>
    <row r="53847" spans="55:55" hidden="1" x14ac:dyDescent="0.2">
      <c r="BC53847" s="6"/>
    </row>
    <row r="53848" spans="55:55" hidden="1" x14ac:dyDescent="0.2">
      <c r="BC53848" s="6"/>
    </row>
    <row r="53849" spans="55:55" hidden="1" x14ac:dyDescent="0.2">
      <c r="BC53849" s="6"/>
    </row>
    <row r="53850" spans="55:55" hidden="1" x14ac:dyDescent="0.2">
      <c r="BC53850" s="6"/>
    </row>
    <row r="53851" spans="55:55" hidden="1" x14ac:dyDescent="0.2">
      <c r="BC53851" s="6"/>
    </row>
    <row r="53852" spans="55:55" hidden="1" x14ac:dyDescent="0.2">
      <c r="BC53852" s="6"/>
    </row>
    <row r="53853" spans="55:55" hidden="1" x14ac:dyDescent="0.2">
      <c r="BC53853" s="6"/>
    </row>
    <row r="53854" spans="55:55" hidden="1" x14ac:dyDescent="0.2">
      <c r="BC53854" s="6"/>
    </row>
    <row r="53855" spans="55:55" hidden="1" x14ac:dyDescent="0.2">
      <c r="BC53855" s="6"/>
    </row>
    <row r="53856" spans="55:55" hidden="1" x14ac:dyDescent="0.2">
      <c r="BC53856" s="6"/>
    </row>
    <row r="53857" spans="55:55" hidden="1" x14ac:dyDescent="0.2">
      <c r="BC53857" s="6"/>
    </row>
    <row r="53858" spans="55:55" hidden="1" x14ac:dyDescent="0.2">
      <c r="BC53858" s="6"/>
    </row>
    <row r="53859" spans="55:55" hidden="1" x14ac:dyDescent="0.2">
      <c r="BC53859" s="6"/>
    </row>
    <row r="53860" spans="55:55" hidden="1" x14ac:dyDescent="0.2">
      <c r="BC53860" s="6"/>
    </row>
    <row r="53861" spans="55:55" hidden="1" x14ac:dyDescent="0.2">
      <c r="BC53861" s="6"/>
    </row>
    <row r="53862" spans="55:55" hidden="1" x14ac:dyDescent="0.2">
      <c r="BC53862" s="6"/>
    </row>
    <row r="53863" spans="55:55" hidden="1" x14ac:dyDescent="0.2">
      <c r="BC53863" s="6"/>
    </row>
    <row r="53864" spans="55:55" hidden="1" x14ac:dyDescent="0.2">
      <c r="BC53864" s="6"/>
    </row>
    <row r="53865" spans="55:55" hidden="1" x14ac:dyDescent="0.2">
      <c r="BC53865" s="6"/>
    </row>
    <row r="53866" spans="55:55" hidden="1" x14ac:dyDescent="0.2">
      <c r="BC53866" s="6"/>
    </row>
    <row r="53867" spans="55:55" hidden="1" x14ac:dyDescent="0.2">
      <c r="BC53867" s="6"/>
    </row>
    <row r="53868" spans="55:55" hidden="1" x14ac:dyDescent="0.2">
      <c r="BC53868" s="6"/>
    </row>
    <row r="53869" spans="55:55" hidden="1" x14ac:dyDescent="0.2">
      <c r="BC53869" s="6"/>
    </row>
    <row r="53870" spans="55:55" hidden="1" x14ac:dyDescent="0.2">
      <c r="BC53870" s="6"/>
    </row>
    <row r="53871" spans="55:55" hidden="1" x14ac:dyDescent="0.2">
      <c r="BC53871" s="6"/>
    </row>
    <row r="53872" spans="55:55" hidden="1" x14ac:dyDescent="0.2">
      <c r="BC53872" s="6"/>
    </row>
    <row r="53873" spans="55:55" hidden="1" x14ac:dyDescent="0.2">
      <c r="BC53873" s="6"/>
    </row>
    <row r="53874" spans="55:55" hidden="1" x14ac:dyDescent="0.2">
      <c r="BC53874" s="6"/>
    </row>
    <row r="53875" spans="55:55" hidden="1" x14ac:dyDescent="0.2">
      <c r="BC53875" s="6"/>
    </row>
    <row r="53876" spans="55:55" hidden="1" x14ac:dyDescent="0.2">
      <c r="BC53876" s="6"/>
    </row>
    <row r="53877" spans="55:55" hidden="1" x14ac:dyDescent="0.2">
      <c r="BC53877" s="6"/>
    </row>
    <row r="53878" spans="55:55" hidden="1" x14ac:dyDescent="0.2">
      <c r="BC53878" s="6"/>
    </row>
    <row r="53879" spans="55:55" hidden="1" x14ac:dyDescent="0.2">
      <c r="BC53879" s="6"/>
    </row>
    <row r="53880" spans="55:55" hidden="1" x14ac:dyDescent="0.2">
      <c r="BC53880" s="6"/>
    </row>
    <row r="53881" spans="55:55" hidden="1" x14ac:dyDescent="0.2">
      <c r="BC53881" s="6"/>
    </row>
    <row r="53882" spans="55:55" hidden="1" x14ac:dyDescent="0.2">
      <c r="BC53882" s="6"/>
    </row>
    <row r="53883" spans="55:55" hidden="1" x14ac:dyDescent="0.2">
      <c r="BC53883" s="6"/>
    </row>
    <row r="53884" spans="55:55" hidden="1" x14ac:dyDescent="0.2">
      <c r="BC53884" s="6"/>
    </row>
    <row r="53885" spans="55:55" hidden="1" x14ac:dyDescent="0.2">
      <c r="BC53885" s="6"/>
    </row>
    <row r="53886" spans="55:55" hidden="1" x14ac:dyDescent="0.2">
      <c r="BC53886" s="6"/>
    </row>
    <row r="53887" spans="55:55" hidden="1" x14ac:dyDescent="0.2">
      <c r="BC53887" s="6"/>
    </row>
    <row r="53888" spans="55:55" hidden="1" x14ac:dyDescent="0.2">
      <c r="BC53888" s="6"/>
    </row>
    <row r="53889" spans="55:55" hidden="1" x14ac:dyDescent="0.2">
      <c r="BC53889" s="6"/>
    </row>
    <row r="53890" spans="55:55" hidden="1" x14ac:dyDescent="0.2">
      <c r="BC53890" s="6"/>
    </row>
    <row r="53891" spans="55:55" hidden="1" x14ac:dyDescent="0.2">
      <c r="BC53891" s="6"/>
    </row>
    <row r="53892" spans="55:55" hidden="1" x14ac:dyDescent="0.2">
      <c r="BC53892" s="6"/>
    </row>
    <row r="53893" spans="55:55" hidden="1" x14ac:dyDescent="0.2">
      <c r="BC53893" s="6"/>
    </row>
    <row r="53894" spans="55:55" hidden="1" x14ac:dyDescent="0.2">
      <c r="BC53894" s="6"/>
    </row>
    <row r="53895" spans="55:55" hidden="1" x14ac:dyDescent="0.2">
      <c r="BC53895" s="6"/>
    </row>
    <row r="53896" spans="55:55" hidden="1" x14ac:dyDescent="0.2">
      <c r="BC53896" s="6"/>
    </row>
    <row r="53897" spans="55:55" hidden="1" x14ac:dyDescent="0.2">
      <c r="BC53897" s="6"/>
    </row>
    <row r="53898" spans="55:55" hidden="1" x14ac:dyDescent="0.2">
      <c r="BC53898" s="6"/>
    </row>
    <row r="53899" spans="55:55" hidden="1" x14ac:dyDescent="0.2">
      <c r="BC53899" s="6"/>
    </row>
    <row r="53900" spans="55:55" hidden="1" x14ac:dyDescent="0.2">
      <c r="BC53900" s="6"/>
    </row>
    <row r="53901" spans="55:55" hidden="1" x14ac:dyDescent="0.2">
      <c r="BC53901" s="6"/>
    </row>
    <row r="53902" spans="55:55" hidden="1" x14ac:dyDescent="0.2">
      <c r="BC53902" s="6"/>
    </row>
    <row r="53903" spans="55:55" hidden="1" x14ac:dyDescent="0.2">
      <c r="BC53903" s="6"/>
    </row>
    <row r="53904" spans="55:55" hidden="1" x14ac:dyDescent="0.2">
      <c r="BC53904" s="6"/>
    </row>
    <row r="53905" spans="55:55" hidden="1" x14ac:dyDescent="0.2">
      <c r="BC53905" s="6"/>
    </row>
    <row r="53906" spans="55:55" hidden="1" x14ac:dyDescent="0.2">
      <c r="BC53906" s="6"/>
    </row>
    <row r="53907" spans="55:55" hidden="1" x14ac:dyDescent="0.2">
      <c r="BC53907" s="6"/>
    </row>
    <row r="53908" spans="55:55" hidden="1" x14ac:dyDescent="0.2">
      <c r="BC53908" s="6"/>
    </row>
    <row r="53909" spans="55:55" hidden="1" x14ac:dyDescent="0.2">
      <c r="BC53909" s="6"/>
    </row>
    <row r="53910" spans="55:55" hidden="1" x14ac:dyDescent="0.2">
      <c r="BC53910" s="6"/>
    </row>
    <row r="53911" spans="55:55" hidden="1" x14ac:dyDescent="0.2">
      <c r="BC53911" s="6"/>
    </row>
    <row r="53912" spans="55:55" hidden="1" x14ac:dyDescent="0.2">
      <c r="BC53912" s="6"/>
    </row>
    <row r="53913" spans="55:55" hidden="1" x14ac:dyDescent="0.2">
      <c r="BC53913" s="6"/>
    </row>
    <row r="53914" spans="55:55" hidden="1" x14ac:dyDescent="0.2">
      <c r="BC53914" s="6"/>
    </row>
    <row r="53915" spans="55:55" hidden="1" x14ac:dyDescent="0.2">
      <c r="BC53915" s="6"/>
    </row>
    <row r="53916" spans="55:55" hidden="1" x14ac:dyDescent="0.2">
      <c r="BC53916" s="6"/>
    </row>
    <row r="53917" spans="55:55" hidden="1" x14ac:dyDescent="0.2">
      <c r="BC53917" s="6"/>
    </row>
    <row r="53918" spans="55:55" hidden="1" x14ac:dyDescent="0.2">
      <c r="BC53918" s="6"/>
    </row>
    <row r="53919" spans="55:55" hidden="1" x14ac:dyDescent="0.2">
      <c r="BC53919" s="6"/>
    </row>
    <row r="53920" spans="55:55" hidden="1" x14ac:dyDescent="0.2">
      <c r="BC53920" s="6"/>
    </row>
    <row r="53921" spans="55:55" hidden="1" x14ac:dyDescent="0.2">
      <c r="BC53921" s="6"/>
    </row>
    <row r="53922" spans="55:55" hidden="1" x14ac:dyDescent="0.2">
      <c r="BC53922" s="6"/>
    </row>
    <row r="53923" spans="55:55" hidden="1" x14ac:dyDescent="0.2">
      <c r="BC53923" s="6"/>
    </row>
    <row r="53924" spans="55:55" hidden="1" x14ac:dyDescent="0.2">
      <c r="BC53924" s="6"/>
    </row>
    <row r="53925" spans="55:55" hidden="1" x14ac:dyDescent="0.2">
      <c r="BC53925" s="6"/>
    </row>
    <row r="53926" spans="55:55" hidden="1" x14ac:dyDescent="0.2">
      <c r="BC53926" s="6"/>
    </row>
    <row r="53927" spans="55:55" hidden="1" x14ac:dyDescent="0.2">
      <c r="BC53927" s="6"/>
    </row>
    <row r="53928" spans="55:55" hidden="1" x14ac:dyDescent="0.2">
      <c r="BC53928" s="6"/>
    </row>
    <row r="53929" spans="55:55" hidden="1" x14ac:dyDescent="0.2">
      <c r="BC53929" s="6"/>
    </row>
    <row r="53930" spans="55:55" hidden="1" x14ac:dyDescent="0.2">
      <c r="BC53930" s="6"/>
    </row>
    <row r="53931" spans="55:55" hidden="1" x14ac:dyDescent="0.2">
      <c r="BC53931" s="6"/>
    </row>
    <row r="53932" spans="55:55" hidden="1" x14ac:dyDescent="0.2">
      <c r="BC53932" s="6"/>
    </row>
    <row r="53933" spans="55:55" hidden="1" x14ac:dyDescent="0.2">
      <c r="BC53933" s="6"/>
    </row>
    <row r="53934" spans="55:55" hidden="1" x14ac:dyDescent="0.2">
      <c r="BC53934" s="6"/>
    </row>
    <row r="53935" spans="55:55" hidden="1" x14ac:dyDescent="0.2">
      <c r="BC53935" s="6"/>
    </row>
    <row r="53936" spans="55:55" hidden="1" x14ac:dyDescent="0.2">
      <c r="BC53936" s="6"/>
    </row>
    <row r="53937" spans="55:55" hidden="1" x14ac:dyDescent="0.2">
      <c r="BC53937" s="6"/>
    </row>
    <row r="53938" spans="55:55" hidden="1" x14ac:dyDescent="0.2">
      <c r="BC53938" s="6"/>
    </row>
    <row r="53939" spans="55:55" hidden="1" x14ac:dyDescent="0.2">
      <c r="BC53939" s="6"/>
    </row>
    <row r="53940" spans="55:55" hidden="1" x14ac:dyDescent="0.2">
      <c r="BC53940" s="6"/>
    </row>
    <row r="53941" spans="55:55" hidden="1" x14ac:dyDescent="0.2">
      <c r="BC53941" s="6"/>
    </row>
    <row r="53942" spans="55:55" hidden="1" x14ac:dyDescent="0.2">
      <c r="BC53942" s="6"/>
    </row>
    <row r="53943" spans="55:55" hidden="1" x14ac:dyDescent="0.2">
      <c r="BC53943" s="6"/>
    </row>
    <row r="53944" spans="55:55" hidden="1" x14ac:dyDescent="0.2">
      <c r="BC53944" s="6"/>
    </row>
    <row r="53945" spans="55:55" hidden="1" x14ac:dyDescent="0.2">
      <c r="BC53945" s="6"/>
    </row>
    <row r="53946" spans="55:55" hidden="1" x14ac:dyDescent="0.2">
      <c r="BC53946" s="6"/>
    </row>
    <row r="53947" spans="55:55" hidden="1" x14ac:dyDescent="0.2">
      <c r="BC53947" s="6"/>
    </row>
    <row r="53948" spans="55:55" hidden="1" x14ac:dyDescent="0.2">
      <c r="BC53948" s="6"/>
    </row>
    <row r="53949" spans="55:55" hidden="1" x14ac:dyDescent="0.2">
      <c r="BC53949" s="6"/>
    </row>
    <row r="53950" spans="55:55" hidden="1" x14ac:dyDescent="0.2">
      <c r="BC53950" s="6"/>
    </row>
    <row r="53951" spans="55:55" hidden="1" x14ac:dyDescent="0.2">
      <c r="BC53951" s="6"/>
    </row>
    <row r="53952" spans="55:55" hidden="1" x14ac:dyDescent="0.2">
      <c r="BC53952" s="6"/>
    </row>
    <row r="53953" spans="55:55" hidden="1" x14ac:dyDescent="0.2">
      <c r="BC53953" s="6"/>
    </row>
    <row r="53954" spans="55:55" hidden="1" x14ac:dyDescent="0.2">
      <c r="BC53954" s="6"/>
    </row>
    <row r="53955" spans="55:55" hidden="1" x14ac:dyDescent="0.2">
      <c r="BC53955" s="6"/>
    </row>
    <row r="53956" spans="55:55" hidden="1" x14ac:dyDescent="0.2">
      <c r="BC53956" s="6"/>
    </row>
    <row r="53957" spans="55:55" hidden="1" x14ac:dyDescent="0.2">
      <c r="BC53957" s="6"/>
    </row>
    <row r="53958" spans="55:55" hidden="1" x14ac:dyDescent="0.2">
      <c r="BC53958" s="6"/>
    </row>
    <row r="53959" spans="55:55" hidden="1" x14ac:dyDescent="0.2">
      <c r="BC53959" s="6"/>
    </row>
    <row r="53960" spans="55:55" hidden="1" x14ac:dyDescent="0.2">
      <c r="BC53960" s="6"/>
    </row>
    <row r="53961" spans="55:55" hidden="1" x14ac:dyDescent="0.2">
      <c r="BC53961" s="6"/>
    </row>
    <row r="53962" spans="55:55" hidden="1" x14ac:dyDescent="0.2">
      <c r="BC53962" s="6"/>
    </row>
    <row r="53963" spans="55:55" hidden="1" x14ac:dyDescent="0.2">
      <c r="BC53963" s="6"/>
    </row>
    <row r="53964" spans="55:55" hidden="1" x14ac:dyDescent="0.2">
      <c r="BC53964" s="6"/>
    </row>
    <row r="53965" spans="55:55" hidden="1" x14ac:dyDescent="0.2">
      <c r="BC53965" s="6"/>
    </row>
    <row r="53966" spans="55:55" hidden="1" x14ac:dyDescent="0.2">
      <c r="BC53966" s="6"/>
    </row>
    <row r="53967" spans="55:55" hidden="1" x14ac:dyDescent="0.2">
      <c r="BC53967" s="6"/>
    </row>
    <row r="53968" spans="55:55" hidden="1" x14ac:dyDescent="0.2">
      <c r="BC53968" s="6"/>
    </row>
    <row r="53969" spans="55:55" hidden="1" x14ac:dyDescent="0.2">
      <c r="BC53969" s="6"/>
    </row>
    <row r="53970" spans="55:55" hidden="1" x14ac:dyDescent="0.2">
      <c r="BC53970" s="6"/>
    </row>
    <row r="53971" spans="55:55" hidden="1" x14ac:dyDescent="0.2">
      <c r="BC53971" s="6"/>
    </row>
    <row r="53972" spans="55:55" hidden="1" x14ac:dyDescent="0.2">
      <c r="BC53972" s="6"/>
    </row>
    <row r="53973" spans="55:55" hidden="1" x14ac:dyDescent="0.2">
      <c r="BC53973" s="6"/>
    </row>
    <row r="53974" spans="55:55" hidden="1" x14ac:dyDescent="0.2">
      <c r="BC53974" s="6"/>
    </row>
    <row r="53975" spans="55:55" hidden="1" x14ac:dyDescent="0.2">
      <c r="BC53975" s="6"/>
    </row>
    <row r="53976" spans="55:55" hidden="1" x14ac:dyDescent="0.2">
      <c r="BC53976" s="6"/>
    </row>
    <row r="53977" spans="55:55" hidden="1" x14ac:dyDescent="0.2">
      <c r="BC53977" s="6"/>
    </row>
    <row r="53978" spans="55:55" hidden="1" x14ac:dyDescent="0.2">
      <c r="BC53978" s="6"/>
    </row>
    <row r="53979" spans="55:55" hidden="1" x14ac:dyDescent="0.2">
      <c r="BC53979" s="6"/>
    </row>
    <row r="53980" spans="55:55" hidden="1" x14ac:dyDescent="0.2">
      <c r="BC53980" s="6"/>
    </row>
    <row r="53981" spans="55:55" hidden="1" x14ac:dyDescent="0.2">
      <c r="BC53981" s="6"/>
    </row>
    <row r="53982" spans="55:55" hidden="1" x14ac:dyDescent="0.2">
      <c r="BC53982" s="6"/>
    </row>
    <row r="53983" spans="55:55" hidden="1" x14ac:dyDescent="0.2">
      <c r="BC53983" s="6"/>
    </row>
    <row r="53984" spans="55:55" hidden="1" x14ac:dyDescent="0.2">
      <c r="BC53984" s="6"/>
    </row>
    <row r="53985" spans="55:55" hidden="1" x14ac:dyDescent="0.2">
      <c r="BC53985" s="6"/>
    </row>
    <row r="53986" spans="55:55" hidden="1" x14ac:dyDescent="0.2">
      <c r="BC53986" s="6"/>
    </row>
    <row r="53987" spans="55:55" hidden="1" x14ac:dyDescent="0.2">
      <c r="BC53987" s="6"/>
    </row>
    <row r="53988" spans="55:55" hidden="1" x14ac:dyDescent="0.2">
      <c r="BC53988" s="6"/>
    </row>
    <row r="53989" spans="55:55" hidden="1" x14ac:dyDescent="0.2">
      <c r="BC53989" s="6"/>
    </row>
    <row r="53990" spans="55:55" hidden="1" x14ac:dyDescent="0.2">
      <c r="BC53990" s="6"/>
    </row>
    <row r="53991" spans="55:55" hidden="1" x14ac:dyDescent="0.2">
      <c r="BC53991" s="6"/>
    </row>
    <row r="53992" spans="55:55" hidden="1" x14ac:dyDescent="0.2">
      <c r="BC53992" s="6"/>
    </row>
    <row r="53993" spans="55:55" hidden="1" x14ac:dyDescent="0.2">
      <c r="BC53993" s="6"/>
    </row>
    <row r="53994" spans="55:55" hidden="1" x14ac:dyDescent="0.2">
      <c r="BC53994" s="6"/>
    </row>
    <row r="53995" spans="55:55" hidden="1" x14ac:dyDescent="0.2">
      <c r="BC53995" s="6"/>
    </row>
    <row r="53996" spans="55:55" hidden="1" x14ac:dyDescent="0.2">
      <c r="BC53996" s="6"/>
    </row>
    <row r="53997" spans="55:55" hidden="1" x14ac:dyDescent="0.2">
      <c r="BC53997" s="6"/>
    </row>
    <row r="53998" spans="55:55" hidden="1" x14ac:dyDescent="0.2">
      <c r="BC53998" s="6"/>
    </row>
    <row r="53999" spans="55:55" hidden="1" x14ac:dyDescent="0.2">
      <c r="BC53999" s="6"/>
    </row>
    <row r="54000" spans="55:55" hidden="1" x14ac:dyDescent="0.2">
      <c r="BC54000" s="6"/>
    </row>
    <row r="54001" spans="55:55" hidden="1" x14ac:dyDescent="0.2">
      <c r="BC54001" s="6"/>
    </row>
    <row r="54002" spans="55:55" hidden="1" x14ac:dyDescent="0.2">
      <c r="BC54002" s="6"/>
    </row>
    <row r="54003" spans="55:55" hidden="1" x14ac:dyDescent="0.2">
      <c r="BC54003" s="6"/>
    </row>
    <row r="54004" spans="55:55" hidden="1" x14ac:dyDescent="0.2">
      <c r="BC54004" s="6"/>
    </row>
    <row r="54005" spans="55:55" hidden="1" x14ac:dyDescent="0.2">
      <c r="BC54005" s="6"/>
    </row>
    <row r="54006" spans="55:55" hidden="1" x14ac:dyDescent="0.2">
      <c r="BC54006" s="6"/>
    </row>
    <row r="54007" spans="55:55" hidden="1" x14ac:dyDescent="0.2">
      <c r="BC54007" s="6"/>
    </row>
    <row r="54008" spans="55:55" hidden="1" x14ac:dyDescent="0.2">
      <c r="BC54008" s="6"/>
    </row>
    <row r="54009" spans="55:55" hidden="1" x14ac:dyDescent="0.2">
      <c r="BC54009" s="6"/>
    </row>
    <row r="54010" spans="55:55" hidden="1" x14ac:dyDescent="0.2">
      <c r="BC54010" s="6"/>
    </row>
    <row r="54011" spans="55:55" hidden="1" x14ac:dyDescent="0.2">
      <c r="BC54011" s="6"/>
    </row>
    <row r="54012" spans="55:55" hidden="1" x14ac:dyDescent="0.2">
      <c r="BC54012" s="6"/>
    </row>
    <row r="54013" spans="55:55" hidden="1" x14ac:dyDescent="0.2">
      <c r="BC54013" s="6"/>
    </row>
    <row r="54014" spans="55:55" hidden="1" x14ac:dyDescent="0.2">
      <c r="BC54014" s="6"/>
    </row>
    <row r="54015" spans="55:55" hidden="1" x14ac:dyDescent="0.2">
      <c r="BC54015" s="6"/>
    </row>
    <row r="54016" spans="55:55" hidden="1" x14ac:dyDescent="0.2">
      <c r="BC54016" s="6"/>
    </row>
    <row r="54017" spans="55:55" hidden="1" x14ac:dyDescent="0.2">
      <c r="BC54017" s="6"/>
    </row>
    <row r="54018" spans="55:55" hidden="1" x14ac:dyDescent="0.2">
      <c r="BC54018" s="6"/>
    </row>
    <row r="54019" spans="55:55" hidden="1" x14ac:dyDescent="0.2">
      <c r="BC54019" s="6"/>
    </row>
    <row r="54020" spans="55:55" hidden="1" x14ac:dyDescent="0.2">
      <c r="BC54020" s="6"/>
    </row>
    <row r="54021" spans="55:55" hidden="1" x14ac:dyDescent="0.2">
      <c r="BC54021" s="6"/>
    </row>
    <row r="54022" spans="55:55" hidden="1" x14ac:dyDescent="0.2">
      <c r="BC54022" s="6"/>
    </row>
    <row r="54023" spans="55:55" hidden="1" x14ac:dyDescent="0.2">
      <c r="BC54023" s="6"/>
    </row>
    <row r="54024" spans="55:55" hidden="1" x14ac:dyDescent="0.2">
      <c r="BC54024" s="6"/>
    </row>
    <row r="54025" spans="55:55" hidden="1" x14ac:dyDescent="0.2">
      <c r="BC54025" s="6"/>
    </row>
    <row r="54026" spans="55:55" hidden="1" x14ac:dyDescent="0.2">
      <c r="BC54026" s="6"/>
    </row>
    <row r="54027" spans="55:55" hidden="1" x14ac:dyDescent="0.2">
      <c r="BC54027" s="6"/>
    </row>
    <row r="54028" spans="55:55" hidden="1" x14ac:dyDescent="0.2">
      <c r="BC54028" s="6"/>
    </row>
    <row r="54029" spans="55:55" hidden="1" x14ac:dyDescent="0.2">
      <c r="BC54029" s="6"/>
    </row>
    <row r="54030" spans="55:55" hidden="1" x14ac:dyDescent="0.2">
      <c r="BC54030" s="6"/>
    </row>
    <row r="54031" spans="55:55" hidden="1" x14ac:dyDescent="0.2">
      <c r="BC54031" s="6"/>
    </row>
    <row r="54032" spans="55:55" hidden="1" x14ac:dyDescent="0.2">
      <c r="BC54032" s="6"/>
    </row>
    <row r="54033" spans="55:55" hidden="1" x14ac:dyDescent="0.2">
      <c r="BC54033" s="6"/>
    </row>
    <row r="54034" spans="55:55" hidden="1" x14ac:dyDescent="0.2">
      <c r="BC54034" s="6"/>
    </row>
    <row r="54035" spans="55:55" hidden="1" x14ac:dyDescent="0.2">
      <c r="BC54035" s="6"/>
    </row>
    <row r="54036" spans="55:55" hidden="1" x14ac:dyDescent="0.2">
      <c r="BC54036" s="6"/>
    </row>
    <row r="54037" spans="55:55" hidden="1" x14ac:dyDescent="0.2">
      <c r="BC54037" s="6"/>
    </row>
    <row r="54038" spans="55:55" hidden="1" x14ac:dyDescent="0.2">
      <c r="BC54038" s="6"/>
    </row>
    <row r="54039" spans="55:55" hidden="1" x14ac:dyDescent="0.2">
      <c r="BC54039" s="6"/>
    </row>
    <row r="54040" spans="55:55" hidden="1" x14ac:dyDescent="0.2">
      <c r="BC54040" s="6"/>
    </row>
    <row r="54041" spans="55:55" hidden="1" x14ac:dyDescent="0.2">
      <c r="BC54041" s="6"/>
    </row>
    <row r="54042" spans="55:55" hidden="1" x14ac:dyDescent="0.2">
      <c r="BC54042" s="6"/>
    </row>
    <row r="54043" spans="55:55" hidden="1" x14ac:dyDescent="0.2">
      <c r="BC54043" s="6"/>
    </row>
    <row r="54044" spans="55:55" hidden="1" x14ac:dyDescent="0.2">
      <c r="BC54044" s="6"/>
    </row>
    <row r="54045" spans="55:55" hidden="1" x14ac:dyDescent="0.2">
      <c r="BC54045" s="6"/>
    </row>
    <row r="54046" spans="55:55" hidden="1" x14ac:dyDescent="0.2">
      <c r="BC54046" s="6"/>
    </row>
    <row r="54047" spans="55:55" hidden="1" x14ac:dyDescent="0.2">
      <c r="BC54047" s="6"/>
    </row>
    <row r="54048" spans="55:55" hidden="1" x14ac:dyDescent="0.2">
      <c r="BC54048" s="6"/>
    </row>
    <row r="54049" spans="55:55" hidden="1" x14ac:dyDescent="0.2">
      <c r="BC54049" s="6"/>
    </row>
    <row r="54050" spans="55:55" hidden="1" x14ac:dyDescent="0.2">
      <c r="BC54050" s="6"/>
    </row>
    <row r="54051" spans="55:55" hidden="1" x14ac:dyDescent="0.2">
      <c r="BC54051" s="6"/>
    </row>
    <row r="54052" spans="55:55" hidden="1" x14ac:dyDescent="0.2">
      <c r="BC54052" s="6"/>
    </row>
    <row r="54053" spans="55:55" hidden="1" x14ac:dyDescent="0.2">
      <c r="BC54053" s="6"/>
    </row>
    <row r="54054" spans="55:55" hidden="1" x14ac:dyDescent="0.2">
      <c r="BC54054" s="6"/>
    </row>
    <row r="54055" spans="55:55" hidden="1" x14ac:dyDescent="0.2">
      <c r="BC54055" s="6"/>
    </row>
    <row r="54056" spans="55:55" hidden="1" x14ac:dyDescent="0.2">
      <c r="BC54056" s="6"/>
    </row>
    <row r="54057" spans="55:55" hidden="1" x14ac:dyDescent="0.2">
      <c r="BC54057" s="6"/>
    </row>
    <row r="54058" spans="55:55" hidden="1" x14ac:dyDescent="0.2">
      <c r="BC54058" s="6"/>
    </row>
    <row r="54059" spans="55:55" hidden="1" x14ac:dyDescent="0.2">
      <c r="BC54059" s="6"/>
    </row>
    <row r="54060" spans="55:55" hidden="1" x14ac:dyDescent="0.2">
      <c r="BC54060" s="6"/>
    </row>
    <row r="54061" spans="55:55" hidden="1" x14ac:dyDescent="0.2">
      <c r="BC54061" s="6"/>
    </row>
    <row r="54062" spans="55:55" hidden="1" x14ac:dyDescent="0.2">
      <c r="BC54062" s="6"/>
    </row>
    <row r="54063" spans="55:55" hidden="1" x14ac:dyDescent="0.2">
      <c r="BC54063" s="6"/>
    </row>
    <row r="54064" spans="55:55" hidden="1" x14ac:dyDescent="0.2">
      <c r="BC54064" s="6"/>
    </row>
    <row r="54065" spans="55:55" hidden="1" x14ac:dyDescent="0.2">
      <c r="BC54065" s="6"/>
    </row>
    <row r="54066" spans="55:55" hidden="1" x14ac:dyDescent="0.2">
      <c r="BC54066" s="6"/>
    </row>
    <row r="54067" spans="55:55" hidden="1" x14ac:dyDescent="0.2">
      <c r="BC54067" s="6"/>
    </row>
    <row r="54068" spans="55:55" hidden="1" x14ac:dyDescent="0.2">
      <c r="BC54068" s="6"/>
    </row>
    <row r="54069" spans="55:55" hidden="1" x14ac:dyDescent="0.2">
      <c r="BC54069" s="6"/>
    </row>
    <row r="54070" spans="55:55" hidden="1" x14ac:dyDescent="0.2">
      <c r="BC54070" s="6"/>
    </row>
    <row r="54071" spans="55:55" hidden="1" x14ac:dyDescent="0.2">
      <c r="BC54071" s="6"/>
    </row>
    <row r="54072" spans="55:55" hidden="1" x14ac:dyDescent="0.2">
      <c r="BC54072" s="6"/>
    </row>
    <row r="54073" spans="55:55" hidden="1" x14ac:dyDescent="0.2">
      <c r="BC54073" s="6"/>
    </row>
    <row r="54074" spans="55:55" hidden="1" x14ac:dyDescent="0.2">
      <c r="BC54074" s="6"/>
    </row>
    <row r="54075" spans="55:55" hidden="1" x14ac:dyDescent="0.2">
      <c r="BC54075" s="6"/>
    </row>
    <row r="54076" spans="55:55" hidden="1" x14ac:dyDescent="0.2">
      <c r="BC54076" s="6"/>
    </row>
    <row r="54077" spans="55:55" hidden="1" x14ac:dyDescent="0.2">
      <c r="BC54077" s="6"/>
    </row>
    <row r="54078" spans="55:55" hidden="1" x14ac:dyDescent="0.2">
      <c r="BC54078" s="6"/>
    </row>
    <row r="54079" spans="55:55" hidden="1" x14ac:dyDescent="0.2">
      <c r="BC54079" s="6"/>
    </row>
    <row r="54080" spans="55:55" hidden="1" x14ac:dyDescent="0.2">
      <c r="BC54080" s="6"/>
    </row>
    <row r="54081" spans="55:55" hidden="1" x14ac:dyDescent="0.2">
      <c r="BC54081" s="6"/>
    </row>
    <row r="54082" spans="55:55" hidden="1" x14ac:dyDescent="0.2">
      <c r="BC54082" s="6"/>
    </row>
    <row r="54083" spans="55:55" hidden="1" x14ac:dyDescent="0.2">
      <c r="BC54083" s="6"/>
    </row>
    <row r="54084" spans="55:55" hidden="1" x14ac:dyDescent="0.2">
      <c r="BC54084" s="6"/>
    </row>
    <row r="54085" spans="55:55" hidden="1" x14ac:dyDescent="0.2">
      <c r="BC54085" s="6"/>
    </row>
    <row r="54086" spans="55:55" hidden="1" x14ac:dyDescent="0.2">
      <c r="BC54086" s="6"/>
    </row>
    <row r="54087" spans="55:55" hidden="1" x14ac:dyDescent="0.2">
      <c r="BC54087" s="6"/>
    </row>
    <row r="54088" spans="55:55" hidden="1" x14ac:dyDescent="0.2">
      <c r="BC54088" s="6"/>
    </row>
    <row r="54089" spans="55:55" hidden="1" x14ac:dyDescent="0.2">
      <c r="BC54089" s="6"/>
    </row>
    <row r="54090" spans="55:55" hidden="1" x14ac:dyDescent="0.2">
      <c r="BC54090" s="6"/>
    </row>
    <row r="54091" spans="55:55" hidden="1" x14ac:dyDescent="0.2">
      <c r="BC54091" s="6"/>
    </row>
    <row r="54092" spans="55:55" hidden="1" x14ac:dyDescent="0.2">
      <c r="BC54092" s="6"/>
    </row>
    <row r="54093" spans="55:55" hidden="1" x14ac:dyDescent="0.2">
      <c r="BC54093" s="6"/>
    </row>
    <row r="54094" spans="55:55" hidden="1" x14ac:dyDescent="0.2">
      <c r="BC54094" s="6"/>
    </row>
    <row r="54095" spans="55:55" hidden="1" x14ac:dyDescent="0.2">
      <c r="BC54095" s="6"/>
    </row>
    <row r="54096" spans="55:55" hidden="1" x14ac:dyDescent="0.2">
      <c r="BC54096" s="6"/>
    </row>
    <row r="54097" spans="55:55" hidden="1" x14ac:dyDescent="0.2">
      <c r="BC54097" s="6"/>
    </row>
    <row r="54098" spans="55:55" hidden="1" x14ac:dyDescent="0.2">
      <c r="BC54098" s="6"/>
    </row>
    <row r="54099" spans="55:55" hidden="1" x14ac:dyDescent="0.2">
      <c r="BC54099" s="6"/>
    </row>
    <row r="54100" spans="55:55" hidden="1" x14ac:dyDescent="0.2">
      <c r="BC54100" s="6"/>
    </row>
    <row r="54101" spans="55:55" hidden="1" x14ac:dyDescent="0.2">
      <c r="BC54101" s="6"/>
    </row>
    <row r="54102" spans="55:55" hidden="1" x14ac:dyDescent="0.2">
      <c r="BC54102" s="6"/>
    </row>
    <row r="54103" spans="55:55" hidden="1" x14ac:dyDescent="0.2">
      <c r="BC54103" s="6"/>
    </row>
    <row r="54104" spans="55:55" hidden="1" x14ac:dyDescent="0.2">
      <c r="BC54104" s="6"/>
    </row>
    <row r="54105" spans="55:55" hidden="1" x14ac:dyDescent="0.2">
      <c r="BC54105" s="6"/>
    </row>
    <row r="54106" spans="55:55" hidden="1" x14ac:dyDescent="0.2">
      <c r="BC54106" s="6"/>
    </row>
    <row r="54107" spans="55:55" hidden="1" x14ac:dyDescent="0.2">
      <c r="BC54107" s="6"/>
    </row>
    <row r="54108" spans="55:55" hidden="1" x14ac:dyDescent="0.2">
      <c r="BC54108" s="6"/>
    </row>
    <row r="54109" spans="55:55" hidden="1" x14ac:dyDescent="0.2">
      <c r="BC54109" s="6"/>
    </row>
    <row r="54110" spans="55:55" hidden="1" x14ac:dyDescent="0.2">
      <c r="BC54110" s="6"/>
    </row>
    <row r="54111" spans="55:55" hidden="1" x14ac:dyDescent="0.2">
      <c r="BC54111" s="6"/>
    </row>
    <row r="54112" spans="55:55" hidden="1" x14ac:dyDescent="0.2">
      <c r="BC54112" s="6"/>
    </row>
    <row r="54113" spans="55:55" hidden="1" x14ac:dyDescent="0.2">
      <c r="BC54113" s="6"/>
    </row>
    <row r="54114" spans="55:55" hidden="1" x14ac:dyDescent="0.2">
      <c r="BC54114" s="6"/>
    </row>
    <row r="54115" spans="55:55" hidden="1" x14ac:dyDescent="0.2">
      <c r="BC54115" s="6"/>
    </row>
    <row r="54116" spans="55:55" hidden="1" x14ac:dyDescent="0.2">
      <c r="BC54116" s="6"/>
    </row>
    <row r="54117" spans="55:55" hidden="1" x14ac:dyDescent="0.2">
      <c r="BC54117" s="6"/>
    </row>
    <row r="54118" spans="55:55" hidden="1" x14ac:dyDescent="0.2">
      <c r="BC54118" s="6"/>
    </row>
    <row r="54119" spans="55:55" hidden="1" x14ac:dyDescent="0.2">
      <c r="BC54119" s="6"/>
    </row>
    <row r="54120" spans="55:55" hidden="1" x14ac:dyDescent="0.2">
      <c r="BC54120" s="6"/>
    </row>
    <row r="54121" spans="55:55" hidden="1" x14ac:dyDescent="0.2">
      <c r="BC54121" s="6"/>
    </row>
    <row r="54122" spans="55:55" hidden="1" x14ac:dyDescent="0.2">
      <c r="BC54122" s="6"/>
    </row>
    <row r="54123" spans="55:55" hidden="1" x14ac:dyDescent="0.2">
      <c r="BC54123" s="6"/>
    </row>
    <row r="54124" spans="55:55" hidden="1" x14ac:dyDescent="0.2">
      <c r="BC54124" s="6"/>
    </row>
    <row r="54125" spans="55:55" hidden="1" x14ac:dyDescent="0.2">
      <c r="BC54125" s="6"/>
    </row>
    <row r="54126" spans="55:55" hidden="1" x14ac:dyDescent="0.2">
      <c r="BC54126" s="6"/>
    </row>
    <row r="54127" spans="55:55" hidden="1" x14ac:dyDescent="0.2">
      <c r="BC54127" s="6"/>
    </row>
    <row r="54128" spans="55:55" hidden="1" x14ac:dyDescent="0.2">
      <c r="BC54128" s="6"/>
    </row>
    <row r="54129" spans="55:55" hidden="1" x14ac:dyDescent="0.2">
      <c r="BC54129" s="6"/>
    </row>
    <row r="54130" spans="55:55" hidden="1" x14ac:dyDescent="0.2">
      <c r="BC54130" s="6"/>
    </row>
    <row r="54131" spans="55:55" hidden="1" x14ac:dyDescent="0.2">
      <c r="BC54131" s="6"/>
    </row>
    <row r="54132" spans="55:55" hidden="1" x14ac:dyDescent="0.2">
      <c r="BC54132" s="6"/>
    </row>
    <row r="54133" spans="55:55" hidden="1" x14ac:dyDescent="0.2">
      <c r="BC54133" s="6"/>
    </row>
    <row r="54134" spans="55:55" hidden="1" x14ac:dyDescent="0.2">
      <c r="BC54134" s="6"/>
    </row>
    <row r="54135" spans="55:55" hidden="1" x14ac:dyDescent="0.2">
      <c r="BC54135" s="6"/>
    </row>
    <row r="54136" spans="55:55" hidden="1" x14ac:dyDescent="0.2">
      <c r="BC54136" s="6"/>
    </row>
    <row r="54137" spans="55:55" hidden="1" x14ac:dyDescent="0.2">
      <c r="BC54137" s="6"/>
    </row>
    <row r="54138" spans="55:55" hidden="1" x14ac:dyDescent="0.2">
      <c r="BC54138" s="6"/>
    </row>
    <row r="54139" spans="55:55" hidden="1" x14ac:dyDescent="0.2">
      <c r="BC54139" s="6"/>
    </row>
    <row r="54140" spans="55:55" hidden="1" x14ac:dyDescent="0.2">
      <c r="BC54140" s="6"/>
    </row>
    <row r="54141" spans="55:55" hidden="1" x14ac:dyDescent="0.2">
      <c r="BC54141" s="6"/>
    </row>
    <row r="54142" spans="55:55" hidden="1" x14ac:dyDescent="0.2">
      <c r="BC54142" s="6"/>
    </row>
    <row r="54143" spans="55:55" hidden="1" x14ac:dyDescent="0.2">
      <c r="BC54143" s="6"/>
    </row>
    <row r="54144" spans="55:55" hidden="1" x14ac:dyDescent="0.2">
      <c r="BC54144" s="6"/>
    </row>
    <row r="54145" spans="55:55" hidden="1" x14ac:dyDescent="0.2">
      <c r="BC54145" s="6"/>
    </row>
    <row r="54146" spans="55:55" hidden="1" x14ac:dyDescent="0.2">
      <c r="BC54146" s="6"/>
    </row>
    <row r="54147" spans="55:55" hidden="1" x14ac:dyDescent="0.2">
      <c r="BC54147" s="6"/>
    </row>
    <row r="54148" spans="55:55" hidden="1" x14ac:dyDescent="0.2">
      <c r="BC54148" s="6"/>
    </row>
    <row r="54149" spans="55:55" hidden="1" x14ac:dyDescent="0.2">
      <c r="BC54149" s="6"/>
    </row>
    <row r="54150" spans="55:55" hidden="1" x14ac:dyDescent="0.2">
      <c r="BC54150" s="6"/>
    </row>
    <row r="54151" spans="55:55" hidden="1" x14ac:dyDescent="0.2">
      <c r="BC54151" s="6"/>
    </row>
    <row r="54152" spans="55:55" hidden="1" x14ac:dyDescent="0.2">
      <c r="BC54152" s="6"/>
    </row>
    <row r="54153" spans="55:55" hidden="1" x14ac:dyDescent="0.2">
      <c r="BC54153" s="6"/>
    </row>
    <row r="54154" spans="55:55" hidden="1" x14ac:dyDescent="0.2">
      <c r="BC54154" s="6"/>
    </row>
    <row r="54155" spans="55:55" hidden="1" x14ac:dyDescent="0.2">
      <c r="BC54155" s="6"/>
    </row>
    <row r="54156" spans="55:55" hidden="1" x14ac:dyDescent="0.2">
      <c r="BC54156" s="6"/>
    </row>
    <row r="54157" spans="55:55" hidden="1" x14ac:dyDescent="0.2">
      <c r="BC54157" s="6"/>
    </row>
    <row r="54158" spans="55:55" hidden="1" x14ac:dyDescent="0.2">
      <c r="BC54158" s="6"/>
    </row>
    <row r="54159" spans="55:55" hidden="1" x14ac:dyDescent="0.2">
      <c r="BC54159" s="6"/>
    </row>
    <row r="54160" spans="55:55" hidden="1" x14ac:dyDescent="0.2">
      <c r="BC54160" s="6"/>
    </row>
    <row r="54161" spans="55:55" hidden="1" x14ac:dyDescent="0.2">
      <c r="BC54161" s="6"/>
    </row>
    <row r="54162" spans="55:55" hidden="1" x14ac:dyDescent="0.2">
      <c r="BC54162" s="6"/>
    </row>
    <row r="54163" spans="55:55" hidden="1" x14ac:dyDescent="0.2">
      <c r="BC54163" s="6"/>
    </row>
    <row r="54164" spans="55:55" hidden="1" x14ac:dyDescent="0.2">
      <c r="BC54164" s="6"/>
    </row>
    <row r="54165" spans="55:55" hidden="1" x14ac:dyDescent="0.2">
      <c r="BC54165" s="6"/>
    </row>
    <row r="54166" spans="55:55" hidden="1" x14ac:dyDescent="0.2">
      <c r="BC54166" s="6"/>
    </row>
    <row r="54167" spans="55:55" hidden="1" x14ac:dyDescent="0.2">
      <c r="BC54167" s="6"/>
    </row>
    <row r="54168" spans="55:55" hidden="1" x14ac:dyDescent="0.2">
      <c r="BC54168" s="6"/>
    </row>
    <row r="54169" spans="55:55" hidden="1" x14ac:dyDescent="0.2">
      <c r="BC54169" s="6"/>
    </row>
    <row r="54170" spans="55:55" hidden="1" x14ac:dyDescent="0.2">
      <c r="BC54170" s="6"/>
    </row>
    <row r="54171" spans="55:55" hidden="1" x14ac:dyDescent="0.2">
      <c r="BC54171" s="6"/>
    </row>
    <row r="54172" spans="55:55" hidden="1" x14ac:dyDescent="0.2">
      <c r="BC54172" s="6"/>
    </row>
    <row r="54173" spans="55:55" hidden="1" x14ac:dyDescent="0.2">
      <c r="BC54173" s="6"/>
    </row>
    <row r="54174" spans="55:55" hidden="1" x14ac:dyDescent="0.2">
      <c r="BC54174" s="6"/>
    </row>
    <row r="54175" spans="55:55" hidden="1" x14ac:dyDescent="0.2">
      <c r="BC54175" s="6"/>
    </row>
    <row r="54176" spans="55:55" hidden="1" x14ac:dyDescent="0.2">
      <c r="BC54176" s="6"/>
    </row>
    <row r="54177" spans="55:55" hidden="1" x14ac:dyDescent="0.2">
      <c r="BC54177" s="6"/>
    </row>
    <row r="54178" spans="55:55" hidden="1" x14ac:dyDescent="0.2">
      <c r="BC54178" s="6"/>
    </row>
    <row r="54179" spans="55:55" hidden="1" x14ac:dyDescent="0.2">
      <c r="BC54179" s="6"/>
    </row>
    <row r="54180" spans="55:55" hidden="1" x14ac:dyDescent="0.2">
      <c r="BC54180" s="6"/>
    </row>
    <row r="54181" spans="55:55" hidden="1" x14ac:dyDescent="0.2">
      <c r="BC54181" s="6"/>
    </row>
    <row r="54182" spans="55:55" hidden="1" x14ac:dyDescent="0.2">
      <c r="BC54182" s="6"/>
    </row>
    <row r="54183" spans="55:55" hidden="1" x14ac:dyDescent="0.2">
      <c r="BC54183" s="6"/>
    </row>
    <row r="54184" spans="55:55" hidden="1" x14ac:dyDescent="0.2">
      <c r="BC54184" s="6"/>
    </row>
    <row r="54185" spans="55:55" hidden="1" x14ac:dyDescent="0.2">
      <c r="BC54185" s="6"/>
    </row>
    <row r="54186" spans="55:55" hidden="1" x14ac:dyDescent="0.2">
      <c r="BC54186" s="6"/>
    </row>
    <row r="54187" spans="55:55" hidden="1" x14ac:dyDescent="0.2">
      <c r="BC54187" s="6"/>
    </row>
    <row r="54188" spans="55:55" hidden="1" x14ac:dyDescent="0.2">
      <c r="BC54188" s="6"/>
    </row>
    <row r="54189" spans="55:55" hidden="1" x14ac:dyDescent="0.2">
      <c r="BC54189" s="6"/>
    </row>
    <row r="54190" spans="55:55" hidden="1" x14ac:dyDescent="0.2">
      <c r="BC54190" s="6"/>
    </row>
    <row r="54191" spans="55:55" hidden="1" x14ac:dyDescent="0.2">
      <c r="BC54191" s="6"/>
    </row>
    <row r="54192" spans="55:55" hidden="1" x14ac:dyDescent="0.2">
      <c r="BC54192" s="6"/>
    </row>
    <row r="54193" spans="55:55" hidden="1" x14ac:dyDescent="0.2">
      <c r="BC54193" s="6"/>
    </row>
    <row r="54194" spans="55:55" hidden="1" x14ac:dyDescent="0.2">
      <c r="BC54194" s="6"/>
    </row>
    <row r="54195" spans="55:55" hidden="1" x14ac:dyDescent="0.2">
      <c r="BC54195" s="6"/>
    </row>
    <row r="54196" spans="55:55" hidden="1" x14ac:dyDescent="0.2">
      <c r="BC54196" s="6"/>
    </row>
    <row r="54197" spans="55:55" hidden="1" x14ac:dyDescent="0.2">
      <c r="BC54197" s="6"/>
    </row>
    <row r="54198" spans="55:55" hidden="1" x14ac:dyDescent="0.2">
      <c r="BC54198" s="6"/>
    </row>
    <row r="54199" spans="55:55" hidden="1" x14ac:dyDescent="0.2">
      <c r="BC54199" s="6"/>
    </row>
    <row r="54200" spans="55:55" hidden="1" x14ac:dyDescent="0.2">
      <c r="BC54200" s="6"/>
    </row>
    <row r="54201" spans="55:55" hidden="1" x14ac:dyDescent="0.2">
      <c r="BC54201" s="6"/>
    </row>
    <row r="54202" spans="55:55" hidden="1" x14ac:dyDescent="0.2">
      <c r="BC54202" s="6"/>
    </row>
    <row r="54203" spans="55:55" hidden="1" x14ac:dyDescent="0.2">
      <c r="BC54203" s="6"/>
    </row>
    <row r="54204" spans="55:55" hidden="1" x14ac:dyDescent="0.2">
      <c r="BC54204" s="6"/>
    </row>
    <row r="54205" spans="55:55" hidden="1" x14ac:dyDescent="0.2">
      <c r="BC54205" s="6"/>
    </row>
    <row r="54206" spans="55:55" hidden="1" x14ac:dyDescent="0.2">
      <c r="BC54206" s="6"/>
    </row>
    <row r="54207" spans="55:55" hidden="1" x14ac:dyDescent="0.2">
      <c r="BC54207" s="6"/>
    </row>
    <row r="54208" spans="55:55" hidden="1" x14ac:dyDescent="0.2">
      <c r="BC54208" s="6"/>
    </row>
    <row r="54209" spans="55:55" hidden="1" x14ac:dyDescent="0.2">
      <c r="BC54209" s="6"/>
    </row>
    <row r="54210" spans="55:55" hidden="1" x14ac:dyDescent="0.2">
      <c r="BC54210" s="6"/>
    </row>
    <row r="54211" spans="55:55" hidden="1" x14ac:dyDescent="0.2">
      <c r="BC54211" s="6"/>
    </row>
    <row r="54212" spans="55:55" hidden="1" x14ac:dyDescent="0.2">
      <c r="BC54212" s="6"/>
    </row>
    <row r="54213" spans="55:55" hidden="1" x14ac:dyDescent="0.2">
      <c r="BC54213" s="6"/>
    </row>
    <row r="54214" spans="55:55" hidden="1" x14ac:dyDescent="0.2">
      <c r="BC54214" s="6"/>
    </row>
    <row r="54215" spans="55:55" hidden="1" x14ac:dyDescent="0.2">
      <c r="BC54215" s="6"/>
    </row>
    <row r="54216" spans="55:55" hidden="1" x14ac:dyDescent="0.2">
      <c r="BC54216" s="6"/>
    </row>
    <row r="54217" spans="55:55" hidden="1" x14ac:dyDescent="0.2">
      <c r="BC54217" s="6"/>
    </row>
    <row r="54218" spans="55:55" hidden="1" x14ac:dyDescent="0.2">
      <c r="BC54218" s="6"/>
    </row>
    <row r="54219" spans="55:55" hidden="1" x14ac:dyDescent="0.2">
      <c r="BC54219" s="6"/>
    </row>
    <row r="54220" spans="55:55" hidden="1" x14ac:dyDescent="0.2">
      <c r="BC54220" s="6"/>
    </row>
    <row r="54221" spans="55:55" hidden="1" x14ac:dyDescent="0.2">
      <c r="BC54221" s="6"/>
    </row>
    <row r="54222" spans="55:55" hidden="1" x14ac:dyDescent="0.2">
      <c r="BC54222" s="6"/>
    </row>
    <row r="54223" spans="55:55" hidden="1" x14ac:dyDescent="0.2">
      <c r="BC54223" s="6"/>
    </row>
    <row r="54224" spans="55:55" hidden="1" x14ac:dyDescent="0.2">
      <c r="BC54224" s="6"/>
    </row>
    <row r="54225" spans="55:55" hidden="1" x14ac:dyDescent="0.2">
      <c r="BC54225" s="6"/>
    </row>
    <row r="54226" spans="55:55" hidden="1" x14ac:dyDescent="0.2">
      <c r="BC54226" s="6"/>
    </row>
    <row r="54227" spans="55:55" hidden="1" x14ac:dyDescent="0.2">
      <c r="BC54227" s="6"/>
    </row>
    <row r="54228" spans="55:55" hidden="1" x14ac:dyDescent="0.2">
      <c r="BC54228" s="6"/>
    </row>
    <row r="54229" spans="55:55" hidden="1" x14ac:dyDescent="0.2">
      <c r="BC54229" s="6"/>
    </row>
    <row r="54230" spans="55:55" hidden="1" x14ac:dyDescent="0.2">
      <c r="BC54230" s="6"/>
    </row>
    <row r="54231" spans="55:55" hidden="1" x14ac:dyDescent="0.2">
      <c r="BC54231" s="6"/>
    </row>
    <row r="54232" spans="55:55" hidden="1" x14ac:dyDescent="0.2">
      <c r="BC54232" s="6"/>
    </row>
    <row r="54233" spans="55:55" hidden="1" x14ac:dyDescent="0.2">
      <c r="BC54233" s="6"/>
    </row>
    <row r="54234" spans="55:55" hidden="1" x14ac:dyDescent="0.2">
      <c r="BC54234" s="6"/>
    </row>
    <row r="54235" spans="55:55" hidden="1" x14ac:dyDescent="0.2">
      <c r="BC54235" s="6"/>
    </row>
    <row r="54236" spans="55:55" hidden="1" x14ac:dyDescent="0.2">
      <c r="BC54236" s="6"/>
    </row>
    <row r="54237" spans="55:55" hidden="1" x14ac:dyDescent="0.2">
      <c r="BC54237" s="6"/>
    </row>
    <row r="54238" spans="55:55" hidden="1" x14ac:dyDescent="0.2">
      <c r="BC54238" s="6"/>
    </row>
    <row r="54239" spans="55:55" hidden="1" x14ac:dyDescent="0.2">
      <c r="BC54239" s="6"/>
    </row>
    <row r="54240" spans="55:55" hidden="1" x14ac:dyDescent="0.2">
      <c r="BC54240" s="6"/>
    </row>
    <row r="54241" spans="55:55" hidden="1" x14ac:dyDescent="0.2">
      <c r="BC54241" s="6"/>
    </row>
    <row r="54242" spans="55:55" hidden="1" x14ac:dyDescent="0.2">
      <c r="BC54242" s="6"/>
    </row>
    <row r="54243" spans="55:55" hidden="1" x14ac:dyDescent="0.2">
      <c r="BC54243" s="6"/>
    </row>
    <row r="54244" spans="55:55" hidden="1" x14ac:dyDescent="0.2">
      <c r="BC54244" s="6"/>
    </row>
    <row r="54245" spans="55:55" hidden="1" x14ac:dyDescent="0.2">
      <c r="BC54245" s="6"/>
    </row>
    <row r="54246" spans="55:55" hidden="1" x14ac:dyDescent="0.2">
      <c r="BC54246" s="6"/>
    </row>
    <row r="54247" spans="55:55" hidden="1" x14ac:dyDescent="0.2">
      <c r="BC54247" s="6"/>
    </row>
    <row r="54248" spans="55:55" hidden="1" x14ac:dyDescent="0.2">
      <c r="BC54248" s="6"/>
    </row>
    <row r="54249" spans="55:55" hidden="1" x14ac:dyDescent="0.2">
      <c r="BC54249" s="6"/>
    </row>
    <row r="54250" spans="55:55" hidden="1" x14ac:dyDescent="0.2">
      <c r="BC54250" s="6"/>
    </row>
    <row r="54251" spans="55:55" hidden="1" x14ac:dyDescent="0.2">
      <c r="BC54251" s="6"/>
    </row>
    <row r="54252" spans="55:55" hidden="1" x14ac:dyDescent="0.2">
      <c r="BC54252" s="6"/>
    </row>
    <row r="54253" spans="55:55" hidden="1" x14ac:dyDescent="0.2">
      <c r="BC54253" s="6"/>
    </row>
    <row r="54254" spans="55:55" hidden="1" x14ac:dyDescent="0.2">
      <c r="BC54254" s="6"/>
    </row>
    <row r="54255" spans="55:55" hidden="1" x14ac:dyDescent="0.2">
      <c r="BC54255" s="6"/>
    </row>
    <row r="54256" spans="55:55" hidden="1" x14ac:dyDescent="0.2">
      <c r="BC54256" s="6"/>
    </row>
    <row r="54257" spans="55:55" hidden="1" x14ac:dyDescent="0.2">
      <c r="BC54257" s="6"/>
    </row>
    <row r="54258" spans="55:55" hidden="1" x14ac:dyDescent="0.2">
      <c r="BC54258" s="6"/>
    </row>
    <row r="54259" spans="55:55" hidden="1" x14ac:dyDescent="0.2">
      <c r="BC54259" s="6"/>
    </row>
    <row r="54260" spans="55:55" hidden="1" x14ac:dyDescent="0.2">
      <c r="BC54260" s="6"/>
    </row>
    <row r="54261" spans="55:55" hidden="1" x14ac:dyDescent="0.2">
      <c r="BC54261" s="6"/>
    </row>
    <row r="54262" spans="55:55" hidden="1" x14ac:dyDescent="0.2">
      <c r="BC54262" s="6"/>
    </row>
    <row r="54263" spans="55:55" hidden="1" x14ac:dyDescent="0.2">
      <c r="BC54263" s="6"/>
    </row>
    <row r="54264" spans="55:55" hidden="1" x14ac:dyDescent="0.2">
      <c r="BC54264" s="6"/>
    </row>
    <row r="54265" spans="55:55" hidden="1" x14ac:dyDescent="0.2">
      <c r="BC54265" s="6"/>
    </row>
    <row r="54266" spans="55:55" hidden="1" x14ac:dyDescent="0.2">
      <c r="BC54266" s="6"/>
    </row>
    <row r="54267" spans="55:55" hidden="1" x14ac:dyDescent="0.2">
      <c r="BC54267" s="6"/>
    </row>
    <row r="54268" spans="55:55" hidden="1" x14ac:dyDescent="0.2">
      <c r="BC54268" s="6"/>
    </row>
    <row r="54269" spans="55:55" hidden="1" x14ac:dyDescent="0.2">
      <c r="BC54269" s="6"/>
    </row>
    <row r="54270" spans="55:55" hidden="1" x14ac:dyDescent="0.2">
      <c r="BC54270" s="6"/>
    </row>
    <row r="54271" spans="55:55" hidden="1" x14ac:dyDescent="0.2">
      <c r="BC54271" s="6"/>
    </row>
    <row r="54272" spans="55:55" hidden="1" x14ac:dyDescent="0.2">
      <c r="BC54272" s="6"/>
    </row>
    <row r="54273" spans="55:55" hidden="1" x14ac:dyDescent="0.2">
      <c r="BC54273" s="6"/>
    </row>
    <row r="54274" spans="55:55" hidden="1" x14ac:dyDescent="0.2">
      <c r="BC54274" s="6"/>
    </row>
    <row r="54275" spans="55:55" hidden="1" x14ac:dyDescent="0.2">
      <c r="BC54275" s="6"/>
    </row>
    <row r="54276" spans="55:55" hidden="1" x14ac:dyDescent="0.2">
      <c r="BC54276" s="6"/>
    </row>
    <row r="54277" spans="55:55" hidden="1" x14ac:dyDescent="0.2">
      <c r="BC54277" s="6"/>
    </row>
    <row r="54278" spans="55:55" hidden="1" x14ac:dyDescent="0.2">
      <c r="BC54278" s="6"/>
    </row>
    <row r="54279" spans="55:55" hidden="1" x14ac:dyDescent="0.2">
      <c r="BC54279" s="6"/>
    </row>
    <row r="54280" spans="55:55" hidden="1" x14ac:dyDescent="0.2">
      <c r="BC54280" s="6"/>
    </row>
    <row r="54281" spans="55:55" hidden="1" x14ac:dyDescent="0.2">
      <c r="BC54281" s="6"/>
    </row>
    <row r="54282" spans="55:55" hidden="1" x14ac:dyDescent="0.2">
      <c r="BC54282" s="6"/>
    </row>
    <row r="54283" spans="55:55" hidden="1" x14ac:dyDescent="0.2">
      <c r="BC54283" s="6"/>
    </row>
    <row r="54284" spans="55:55" hidden="1" x14ac:dyDescent="0.2">
      <c r="BC54284" s="6"/>
    </row>
    <row r="54285" spans="55:55" hidden="1" x14ac:dyDescent="0.2">
      <c r="BC54285" s="6"/>
    </row>
    <row r="54286" spans="55:55" hidden="1" x14ac:dyDescent="0.2">
      <c r="BC54286" s="6"/>
    </row>
    <row r="54287" spans="55:55" hidden="1" x14ac:dyDescent="0.2">
      <c r="BC54287" s="6"/>
    </row>
    <row r="54288" spans="55:55" hidden="1" x14ac:dyDescent="0.2">
      <c r="BC54288" s="6"/>
    </row>
    <row r="54289" spans="55:55" hidden="1" x14ac:dyDescent="0.2">
      <c r="BC54289" s="6"/>
    </row>
    <row r="54290" spans="55:55" hidden="1" x14ac:dyDescent="0.2">
      <c r="BC54290" s="6"/>
    </row>
    <row r="54291" spans="55:55" hidden="1" x14ac:dyDescent="0.2">
      <c r="BC54291" s="6"/>
    </row>
    <row r="54292" spans="55:55" hidden="1" x14ac:dyDescent="0.2">
      <c r="BC54292" s="6"/>
    </row>
    <row r="54293" spans="55:55" hidden="1" x14ac:dyDescent="0.2">
      <c r="BC54293" s="6"/>
    </row>
    <row r="54294" spans="55:55" hidden="1" x14ac:dyDescent="0.2">
      <c r="BC54294" s="6"/>
    </row>
    <row r="54295" spans="55:55" hidden="1" x14ac:dyDescent="0.2">
      <c r="BC54295" s="6"/>
    </row>
    <row r="54296" spans="55:55" hidden="1" x14ac:dyDescent="0.2">
      <c r="BC54296" s="6"/>
    </row>
    <row r="54297" spans="55:55" hidden="1" x14ac:dyDescent="0.2">
      <c r="BC54297" s="6"/>
    </row>
    <row r="54298" spans="55:55" hidden="1" x14ac:dyDescent="0.2">
      <c r="BC54298" s="6"/>
    </row>
    <row r="54299" spans="55:55" hidden="1" x14ac:dyDescent="0.2">
      <c r="BC54299" s="6"/>
    </row>
    <row r="54300" spans="55:55" hidden="1" x14ac:dyDescent="0.2">
      <c r="BC54300" s="6"/>
    </row>
    <row r="54301" spans="55:55" hidden="1" x14ac:dyDescent="0.2">
      <c r="BC54301" s="6"/>
    </row>
    <row r="54302" spans="55:55" hidden="1" x14ac:dyDescent="0.2">
      <c r="BC54302" s="6"/>
    </row>
    <row r="54303" spans="55:55" hidden="1" x14ac:dyDescent="0.2">
      <c r="BC54303" s="6"/>
    </row>
    <row r="54304" spans="55:55" hidden="1" x14ac:dyDescent="0.2">
      <c r="BC54304" s="6"/>
    </row>
    <row r="54305" spans="55:55" hidden="1" x14ac:dyDescent="0.2">
      <c r="BC54305" s="6"/>
    </row>
    <row r="54306" spans="55:55" hidden="1" x14ac:dyDescent="0.2">
      <c r="BC54306" s="6"/>
    </row>
    <row r="54307" spans="55:55" hidden="1" x14ac:dyDescent="0.2">
      <c r="BC54307" s="6"/>
    </row>
    <row r="54308" spans="55:55" hidden="1" x14ac:dyDescent="0.2">
      <c r="BC54308" s="6"/>
    </row>
    <row r="54309" spans="55:55" hidden="1" x14ac:dyDescent="0.2">
      <c r="BC54309" s="6"/>
    </row>
    <row r="54310" spans="55:55" hidden="1" x14ac:dyDescent="0.2">
      <c r="BC54310" s="6"/>
    </row>
    <row r="54311" spans="55:55" hidden="1" x14ac:dyDescent="0.2">
      <c r="BC54311" s="6"/>
    </row>
    <row r="54312" spans="55:55" hidden="1" x14ac:dyDescent="0.2">
      <c r="BC54312" s="6"/>
    </row>
    <row r="54313" spans="55:55" hidden="1" x14ac:dyDescent="0.2">
      <c r="BC54313" s="6"/>
    </row>
    <row r="54314" spans="55:55" hidden="1" x14ac:dyDescent="0.2">
      <c r="BC54314" s="6"/>
    </row>
    <row r="54315" spans="55:55" hidden="1" x14ac:dyDescent="0.2">
      <c r="BC54315" s="6"/>
    </row>
    <row r="54316" spans="55:55" hidden="1" x14ac:dyDescent="0.2">
      <c r="BC54316" s="6"/>
    </row>
    <row r="54317" spans="55:55" hidden="1" x14ac:dyDescent="0.2">
      <c r="BC54317" s="6"/>
    </row>
    <row r="54318" spans="55:55" hidden="1" x14ac:dyDescent="0.2">
      <c r="BC54318" s="6"/>
    </row>
    <row r="54319" spans="55:55" hidden="1" x14ac:dyDescent="0.2">
      <c r="BC54319" s="6"/>
    </row>
    <row r="54320" spans="55:55" hidden="1" x14ac:dyDescent="0.2">
      <c r="BC54320" s="6"/>
    </row>
    <row r="54321" spans="55:55" hidden="1" x14ac:dyDescent="0.2">
      <c r="BC54321" s="6"/>
    </row>
    <row r="54322" spans="55:55" hidden="1" x14ac:dyDescent="0.2">
      <c r="BC54322" s="6"/>
    </row>
    <row r="54323" spans="55:55" hidden="1" x14ac:dyDescent="0.2">
      <c r="BC54323" s="6"/>
    </row>
    <row r="54324" spans="55:55" hidden="1" x14ac:dyDescent="0.2">
      <c r="BC54324" s="6"/>
    </row>
    <row r="54325" spans="55:55" hidden="1" x14ac:dyDescent="0.2">
      <c r="BC54325" s="6"/>
    </row>
    <row r="54326" spans="55:55" hidden="1" x14ac:dyDescent="0.2">
      <c r="BC54326" s="6"/>
    </row>
    <row r="54327" spans="55:55" hidden="1" x14ac:dyDescent="0.2">
      <c r="BC54327" s="6"/>
    </row>
    <row r="54328" spans="55:55" hidden="1" x14ac:dyDescent="0.2">
      <c r="BC54328" s="6"/>
    </row>
    <row r="54329" spans="55:55" hidden="1" x14ac:dyDescent="0.2">
      <c r="BC54329" s="6"/>
    </row>
    <row r="54330" spans="55:55" hidden="1" x14ac:dyDescent="0.2">
      <c r="BC54330" s="6"/>
    </row>
    <row r="54331" spans="55:55" hidden="1" x14ac:dyDescent="0.2">
      <c r="BC54331" s="6"/>
    </row>
    <row r="54332" spans="55:55" hidden="1" x14ac:dyDescent="0.2">
      <c r="BC54332" s="6"/>
    </row>
    <row r="54333" spans="55:55" hidden="1" x14ac:dyDescent="0.2">
      <c r="BC54333" s="6"/>
    </row>
    <row r="54334" spans="55:55" hidden="1" x14ac:dyDescent="0.2">
      <c r="BC54334" s="6"/>
    </row>
    <row r="54335" spans="55:55" hidden="1" x14ac:dyDescent="0.2">
      <c r="BC54335" s="6"/>
    </row>
    <row r="54336" spans="55:55" hidden="1" x14ac:dyDescent="0.2">
      <c r="BC54336" s="6"/>
    </row>
    <row r="54337" spans="55:55" hidden="1" x14ac:dyDescent="0.2">
      <c r="BC54337" s="6"/>
    </row>
    <row r="54338" spans="55:55" hidden="1" x14ac:dyDescent="0.2">
      <c r="BC54338" s="6"/>
    </row>
    <row r="54339" spans="55:55" hidden="1" x14ac:dyDescent="0.2">
      <c r="BC54339" s="6"/>
    </row>
    <row r="54340" spans="55:55" hidden="1" x14ac:dyDescent="0.2">
      <c r="BC54340" s="6"/>
    </row>
    <row r="54341" spans="55:55" hidden="1" x14ac:dyDescent="0.2">
      <c r="BC54341" s="6"/>
    </row>
    <row r="54342" spans="55:55" hidden="1" x14ac:dyDescent="0.2">
      <c r="BC54342" s="6"/>
    </row>
    <row r="54343" spans="55:55" hidden="1" x14ac:dyDescent="0.2">
      <c r="BC54343" s="6"/>
    </row>
    <row r="54344" spans="55:55" hidden="1" x14ac:dyDescent="0.2">
      <c r="BC54344" s="6"/>
    </row>
    <row r="54345" spans="55:55" hidden="1" x14ac:dyDescent="0.2">
      <c r="BC54345" s="6"/>
    </row>
    <row r="54346" spans="55:55" hidden="1" x14ac:dyDescent="0.2">
      <c r="BC54346" s="6"/>
    </row>
    <row r="54347" spans="55:55" hidden="1" x14ac:dyDescent="0.2">
      <c r="BC54347" s="6"/>
    </row>
    <row r="54348" spans="55:55" hidden="1" x14ac:dyDescent="0.2">
      <c r="BC54348" s="6"/>
    </row>
    <row r="54349" spans="55:55" hidden="1" x14ac:dyDescent="0.2">
      <c r="BC54349" s="6"/>
    </row>
    <row r="54350" spans="55:55" hidden="1" x14ac:dyDescent="0.2">
      <c r="BC54350" s="6"/>
    </row>
    <row r="54351" spans="55:55" hidden="1" x14ac:dyDescent="0.2">
      <c r="BC54351" s="6"/>
    </row>
    <row r="54352" spans="55:55" hidden="1" x14ac:dyDescent="0.2">
      <c r="BC54352" s="6"/>
    </row>
    <row r="54353" spans="55:55" hidden="1" x14ac:dyDescent="0.2">
      <c r="BC54353" s="6"/>
    </row>
    <row r="54354" spans="55:55" hidden="1" x14ac:dyDescent="0.2">
      <c r="BC54354" s="6"/>
    </row>
    <row r="54355" spans="55:55" hidden="1" x14ac:dyDescent="0.2">
      <c r="BC54355" s="6"/>
    </row>
    <row r="54356" spans="55:55" hidden="1" x14ac:dyDescent="0.2">
      <c r="BC54356" s="6"/>
    </row>
    <row r="54357" spans="55:55" hidden="1" x14ac:dyDescent="0.2">
      <c r="BC54357" s="6"/>
    </row>
    <row r="54358" spans="55:55" hidden="1" x14ac:dyDescent="0.2">
      <c r="BC54358" s="6"/>
    </row>
    <row r="54359" spans="55:55" hidden="1" x14ac:dyDescent="0.2">
      <c r="BC54359" s="6"/>
    </row>
    <row r="54360" spans="55:55" hidden="1" x14ac:dyDescent="0.2">
      <c r="BC54360" s="6"/>
    </row>
    <row r="54361" spans="55:55" hidden="1" x14ac:dyDescent="0.2">
      <c r="BC54361" s="6"/>
    </row>
    <row r="54362" spans="55:55" hidden="1" x14ac:dyDescent="0.2">
      <c r="BC54362" s="6"/>
    </row>
    <row r="54363" spans="55:55" hidden="1" x14ac:dyDescent="0.2">
      <c r="BC54363" s="6"/>
    </row>
    <row r="54364" spans="55:55" hidden="1" x14ac:dyDescent="0.2">
      <c r="BC54364" s="6"/>
    </row>
    <row r="54365" spans="55:55" hidden="1" x14ac:dyDescent="0.2">
      <c r="BC54365" s="6"/>
    </row>
    <row r="54366" spans="55:55" hidden="1" x14ac:dyDescent="0.2">
      <c r="BC54366" s="6"/>
    </row>
    <row r="54367" spans="55:55" hidden="1" x14ac:dyDescent="0.2">
      <c r="BC54367" s="6"/>
    </row>
    <row r="54368" spans="55:55" hidden="1" x14ac:dyDescent="0.2">
      <c r="BC54368" s="6"/>
    </row>
    <row r="54369" spans="55:55" hidden="1" x14ac:dyDescent="0.2">
      <c r="BC54369" s="6"/>
    </row>
    <row r="54370" spans="55:55" hidden="1" x14ac:dyDescent="0.2">
      <c r="BC54370" s="6"/>
    </row>
    <row r="54371" spans="55:55" hidden="1" x14ac:dyDescent="0.2">
      <c r="BC54371" s="6"/>
    </row>
    <row r="54372" spans="55:55" hidden="1" x14ac:dyDescent="0.2">
      <c r="BC54372" s="6"/>
    </row>
    <row r="54373" spans="55:55" hidden="1" x14ac:dyDescent="0.2">
      <c r="BC54373" s="6"/>
    </row>
    <row r="54374" spans="55:55" hidden="1" x14ac:dyDescent="0.2">
      <c r="BC54374" s="6"/>
    </row>
    <row r="54375" spans="55:55" hidden="1" x14ac:dyDescent="0.2">
      <c r="BC54375" s="6"/>
    </row>
    <row r="54376" spans="55:55" hidden="1" x14ac:dyDescent="0.2">
      <c r="BC54376" s="6"/>
    </row>
    <row r="54377" spans="55:55" hidden="1" x14ac:dyDescent="0.2">
      <c r="BC54377" s="6"/>
    </row>
    <row r="54378" spans="55:55" hidden="1" x14ac:dyDescent="0.2">
      <c r="BC54378" s="6"/>
    </row>
    <row r="54379" spans="55:55" hidden="1" x14ac:dyDescent="0.2">
      <c r="BC54379" s="6"/>
    </row>
    <row r="54380" spans="55:55" hidden="1" x14ac:dyDescent="0.2">
      <c r="BC54380" s="6"/>
    </row>
    <row r="54381" spans="55:55" hidden="1" x14ac:dyDescent="0.2">
      <c r="BC54381" s="6"/>
    </row>
    <row r="54382" spans="55:55" hidden="1" x14ac:dyDescent="0.2">
      <c r="BC54382" s="6"/>
    </row>
    <row r="54383" spans="55:55" hidden="1" x14ac:dyDescent="0.2">
      <c r="BC54383" s="6"/>
    </row>
    <row r="54384" spans="55:55" hidden="1" x14ac:dyDescent="0.2">
      <c r="BC54384" s="6"/>
    </row>
    <row r="54385" spans="55:55" hidden="1" x14ac:dyDescent="0.2">
      <c r="BC54385" s="6"/>
    </row>
    <row r="54386" spans="55:55" hidden="1" x14ac:dyDescent="0.2">
      <c r="BC54386" s="6"/>
    </row>
    <row r="54387" spans="55:55" hidden="1" x14ac:dyDescent="0.2">
      <c r="BC54387" s="6"/>
    </row>
    <row r="54388" spans="55:55" hidden="1" x14ac:dyDescent="0.2">
      <c r="BC54388" s="6"/>
    </row>
    <row r="54389" spans="55:55" hidden="1" x14ac:dyDescent="0.2">
      <c r="BC54389" s="6"/>
    </row>
    <row r="54390" spans="55:55" hidden="1" x14ac:dyDescent="0.2">
      <c r="BC54390" s="6"/>
    </row>
    <row r="54391" spans="55:55" hidden="1" x14ac:dyDescent="0.2">
      <c r="BC54391" s="6"/>
    </row>
    <row r="54392" spans="55:55" hidden="1" x14ac:dyDescent="0.2">
      <c r="BC54392" s="6"/>
    </row>
    <row r="54393" spans="55:55" hidden="1" x14ac:dyDescent="0.2">
      <c r="BC54393" s="6"/>
    </row>
    <row r="54394" spans="55:55" hidden="1" x14ac:dyDescent="0.2">
      <c r="BC54394" s="6"/>
    </row>
    <row r="54395" spans="55:55" hidden="1" x14ac:dyDescent="0.2">
      <c r="BC54395" s="6"/>
    </row>
    <row r="54396" spans="55:55" hidden="1" x14ac:dyDescent="0.2">
      <c r="BC54396" s="6"/>
    </row>
    <row r="54397" spans="55:55" hidden="1" x14ac:dyDescent="0.2">
      <c r="BC54397" s="6"/>
    </row>
    <row r="54398" spans="55:55" hidden="1" x14ac:dyDescent="0.2">
      <c r="BC54398" s="6"/>
    </row>
    <row r="54399" spans="55:55" hidden="1" x14ac:dyDescent="0.2">
      <c r="BC54399" s="6"/>
    </row>
    <row r="54400" spans="55:55" hidden="1" x14ac:dyDescent="0.2">
      <c r="BC54400" s="6"/>
    </row>
    <row r="54401" spans="55:55" hidden="1" x14ac:dyDescent="0.2">
      <c r="BC54401" s="6"/>
    </row>
    <row r="54402" spans="55:55" hidden="1" x14ac:dyDescent="0.2">
      <c r="BC54402" s="6"/>
    </row>
    <row r="54403" spans="55:55" hidden="1" x14ac:dyDescent="0.2">
      <c r="BC54403" s="6"/>
    </row>
    <row r="54404" spans="55:55" hidden="1" x14ac:dyDescent="0.2">
      <c r="BC54404" s="6"/>
    </row>
    <row r="54405" spans="55:55" hidden="1" x14ac:dyDescent="0.2">
      <c r="BC54405" s="6"/>
    </row>
    <row r="54406" spans="55:55" hidden="1" x14ac:dyDescent="0.2">
      <c r="BC54406" s="6"/>
    </row>
    <row r="54407" spans="55:55" hidden="1" x14ac:dyDescent="0.2">
      <c r="BC54407" s="6"/>
    </row>
    <row r="54408" spans="55:55" hidden="1" x14ac:dyDescent="0.2">
      <c r="BC54408" s="6"/>
    </row>
    <row r="54409" spans="55:55" hidden="1" x14ac:dyDescent="0.2">
      <c r="BC54409" s="6"/>
    </row>
    <row r="54410" spans="55:55" hidden="1" x14ac:dyDescent="0.2">
      <c r="BC54410" s="6"/>
    </row>
    <row r="54411" spans="55:55" hidden="1" x14ac:dyDescent="0.2">
      <c r="BC54411" s="6"/>
    </row>
    <row r="54412" spans="55:55" hidden="1" x14ac:dyDescent="0.2">
      <c r="BC54412" s="6"/>
    </row>
    <row r="54413" spans="55:55" hidden="1" x14ac:dyDescent="0.2">
      <c r="BC54413" s="6"/>
    </row>
    <row r="54414" spans="55:55" hidden="1" x14ac:dyDescent="0.2">
      <c r="BC54414" s="6"/>
    </row>
    <row r="54415" spans="55:55" hidden="1" x14ac:dyDescent="0.2">
      <c r="BC54415" s="6"/>
    </row>
    <row r="54416" spans="55:55" hidden="1" x14ac:dyDescent="0.2">
      <c r="BC54416" s="6"/>
    </row>
    <row r="54417" spans="55:55" hidden="1" x14ac:dyDescent="0.2">
      <c r="BC54417" s="6"/>
    </row>
    <row r="54418" spans="55:55" hidden="1" x14ac:dyDescent="0.2">
      <c r="BC54418" s="6"/>
    </row>
    <row r="54419" spans="55:55" hidden="1" x14ac:dyDescent="0.2">
      <c r="BC54419" s="6"/>
    </row>
    <row r="54420" spans="55:55" hidden="1" x14ac:dyDescent="0.2">
      <c r="BC54420" s="6"/>
    </row>
    <row r="54421" spans="55:55" hidden="1" x14ac:dyDescent="0.2">
      <c r="BC54421" s="6"/>
    </row>
    <row r="54422" spans="55:55" hidden="1" x14ac:dyDescent="0.2">
      <c r="BC54422" s="6"/>
    </row>
    <row r="54423" spans="55:55" hidden="1" x14ac:dyDescent="0.2">
      <c r="BC54423" s="6"/>
    </row>
    <row r="54424" spans="55:55" hidden="1" x14ac:dyDescent="0.2">
      <c r="BC54424" s="6"/>
    </row>
    <row r="54425" spans="55:55" hidden="1" x14ac:dyDescent="0.2">
      <c r="BC54425" s="6"/>
    </row>
    <row r="54426" spans="55:55" hidden="1" x14ac:dyDescent="0.2">
      <c r="BC54426" s="6"/>
    </row>
    <row r="54427" spans="55:55" hidden="1" x14ac:dyDescent="0.2">
      <c r="BC54427" s="6"/>
    </row>
    <row r="54428" spans="55:55" hidden="1" x14ac:dyDescent="0.2">
      <c r="BC54428" s="6"/>
    </row>
    <row r="54429" spans="55:55" hidden="1" x14ac:dyDescent="0.2">
      <c r="BC54429" s="6"/>
    </row>
    <row r="54430" spans="55:55" hidden="1" x14ac:dyDescent="0.2">
      <c r="BC54430" s="6"/>
    </row>
    <row r="54431" spans="55:55" hidden="1" x14ac:dyDescent="0.2">
      <c r="BC54431" s="6"/>
    </row>
    <row r="54432" spans="55:55" hidden="1" x14ac:dyDescent="0.2">
      <c r="BC54432" s="6"/>
    </row>
    <row r="54433" spans="55:55" hidden="1" x14ac:dyDescent="0.2">
      <c r="BC54433" s="6"/>
    </row>
    <row r="54434" spans="55:55" hidden="1" x14ac:dyDescent="0.2">
      <c r="BC54434" s="6"/>
    </row>
    <row r="54435" spans="55:55" hidden="1" x14ac:dyDescent="0.2">
      <c r="BC54435" s="6"/>
    </row>
    <row r="54436" spans="55:55" hidden="1" x14ac:dyDescent="0.2">
      <c r="BC54436" s="6"/>
    </row>
    <row r="54437" spans="55:55" hidden="1" x14ac:dyDescent="0.2">
      <c r="BC54437" s="6"/>
    </row>
    <row r="54438" spans="55:55" hidden="1" x14ac:dyDescent="0.2">
      <c r="BC54438" s="6"/>
    </row>
    <row r="54439" spans="55:55" hidden="1" x14ac:dyDescent="0.2">
      <c r="BC54439" s="6"/>
    </row>
    <row r="54440" spans="55:55" hidden="1" x14ac:dyDescent="0.2">
      <c r="BC54440" s="6"/>
    </row>
    <row r="54441" spans="55:55" hidden="1" x14ac:dyDescent="0.2">
      <c r="BC54441" s="6"/>
    </row>
    <row r="54442" spans="55:55" hidden="1" x14ac:dyDescent="0.2">
      <c r="BC54442" s="6"/>
    </row>
    <row r="54443" spans="55:55" hidden="1" x14ac:dyDescent="0.2">
      <c r="BC54443" s="6"/>
    </row>
    <row r="54444" spans="55:55" hidden="1" x14ac:dyDescent="0.2">
      <c r="BC54444" s="6"/>
    </row>
    <row r="54445" spans="55:55" hidden="1" x14ac:dyDescent="0.2">
      <c r="BC54445" s="6"/>
    </row>
    <row r="54446" spans="55:55" hidden="1" x14ac:dyDescent="0.2">
      <c r="BC54446" s="6"/>
    </row>
    <row r="54447" spans="55:55" hidden="1" x14ac:dyDescent="0.2">
      <c r="BC54447" s="6"/>
    </row>
    <row r="54448" spans="55:55" hidden="1" x14ac:dyDescent="0.2">
      <c r="BC54448" s="6"/>
    </row>
    <row r="54449" spans="55:55" hidden="1" x14ac:dyDescent="0.2">
      <c r="BC54449" s="6"/>
    </row>
    <row r="54450" spans="55:55" hidden="1" x14ac:dyDescent="0.2">
      <c r="BC54450" s="6"/>
    </row>
    <row r="54451" spans="55:55" hidden="1" x14ac:dyDescent="0.2">
      <c r="BC54451" s="6"/>
    </row>
    <row r="54452" spans="55:55" hidden="1" x14ac:dyDescent="0.2">
      <c r="BC54452" s="6"/>
    </row>
    <row r="54453" spans="55:55" hidden="1" x14ac:dyDescent="0.2">
      <c r="BC54453" s="6"/>
    </row>
    <row r="54454" spans="55:55" hidden="1" x14ac:dyDescent="0.2">
      <c r="BC54454" s="6"/>
    </row>
    <row r="54455" spans="55:55" hidden="1" x14ac:dyDescent="0.2">
      <c r="BC54455" s="6"/>
    </row>
    <row r="54456" spans="55:55" hidden="1" x14ac:dyDescent="0.2">
      <c r="BC54456" s="6"/>
    </row>
    <row r="54457" spans="55:55" hidden="1" x14ac:dyDescent="0.2">
      <c r="BC54457" s="6"/>
    </row>
    <row r="54458" spans="55:55" hidden="1" x14ac:dyDescent="0.2">
      <c r="BC54458" s="6"/>
    </row>
    <row r="54459" spans="55:55" hidden="1" x14ac:dyDescent="0.2">
      <c r="BC54459" s="6"/>
    </row>
    <row r="54460" spans="55:55" hidden="1" x14ac:dyDescent="0.2">
      <c r="BC54460" s="6"/>
    </row>
    <row r="54461" spans="55:55" hidden="1" x14ac:dyDescent="0.2">
      <c r="BC54461" s="6"/>
    </row>
    <row r="54462" spans="55:55" hidden="1" x14ac:dyDescent="0.2">
      <c r="BC54462" s="6"/>
    </row>
    <row r="54463" spans="55:55" hidden="1" x14ac:dyDescent="0.2">
      <c r="BC54463" s="6"/>
    </row>
    <row r="54464" spans="55:55" hidden="1" x14ac:dyDescent="0.2">
      <c r="BC54464" s="6"/>
    </row>
    <row r="54465" spans="55:55" hidden="1" x14ac:dyDescent="0.2">
      <c r="BC54465" s="6"/>
    </row>
    <row r="54466" spans="55:55" hidden="1" x14ac:dyDescent="0.2">
      <c r="BC54466" s="6"/>
    </row>
    <row r="54467" spans="55:55" hidden="1" x14ac:dyDescent="0.2">
      <c r="BC54467" s="6"/>
    </row>
    <row r="54468" spans="55:55" hidden="1" x14ac:dyDescent="0.2">
      <c r="BC54468" s="6"/>
    </row>
    <row r="54469" spans="55:55" hidden="1" x14ac:dyDescent="0.2">
      <c r="BC54469" s="6"/>
    </row>
    <row r="54470" spans="55:55" hidden="1" x14ac:dyDescent="0.2">
      <c r="BC54470" s="6"/>
    </row>
    <row r="54471" spans="55:55" hidden="1" x14ac:dyDescent="0.2">
      <c r="BC54471" s="6"/>
    </row>
    <row r="54472" spans="55:55" hidden="1" x14ac:dyDescent="0.2">
      <c r="BC54472" s="6"/>
    </row>
    <row r="54473" spans="55:55" hidden="1" x14ac:dyDescent="0.2">
      <c r="BC54473" s="6"/>
    </row>
    <row r="54474" spans="55:55" hidden="1" x14ac:dyDescent="0.2">
      <c r="BC54474" s="6"/>
    </row>
    <row r="54475" spans="55:55" hidden="1" x14ac:dyDescent="0.2">
      <c r="BC54475" s="6"/>
    </row>
    <row r="54476" spans="55:55" hidden="1" x14ac:dyDescent="0.2">
      <c r="BC54476" s="6"/>
    </row>
    <row r="54477" spans="55:55" hidden="1" x14ac:dyDescent="0.2">
      <c r="BC54477" s="6"/>
    </row>
    <row r="54478" spans="55:55" hidden="1" x14ac:dyDescent="0.2">
      <c r="BC54478" s="6"/>
    </row>
    <row r="54479" spans="55:55" hidden="1" x14ac:dyDescent="0.2">
      <c r="BC54479" s="6"/>
    </row>
    <row r="54480" spans="55:55" hidden="1" x14ac:dyDescent="0.2">
      <c r="BC54480" s="6"/>
    </row>
    <row r="54481" spans="55:55" hidden="1" x14ac:dyDescent="0.2">
      <c r="BC54481" s="6"/>
    </row>
    <row r="54482" spans="55:55" hidden="1" x14ac:dyDescent="0.2">
      <c r="BC54482" s="6"/>
    </row>
    <row r="54483" spans="55:55" hidden="1" x14ac:dyDescent="0.2">
      <c r="BC54483" s="6"/>
    </row>
    <row r="54484" spans="55:55" hidden="1" x14ac:dyDescent="0.2">
      <c r="BC54484" s="6"/>
    </row>
    <row r="54485" spans="55:55" hidden="1" x14ac:dyDescent="0.2">
      <c r="BC54485" s="6"/>
    </row>
    <row r="54486" spans="55:55" hidden="1" x14ac:dyDescent="0.2">
      <c r="BC54486" s="6"/>
    </row>
    <row r="54487" spans="55:55" hidden="1" x14ac:dyDescent="0.2">
      <c r="BC54487" s="6"/>
    </row>
    <row r="54488" spans="55:55" hidden="1" x14ac:dyDescent="0.2">
      <c r="BC54488" s="6"/>
    </row>
    <row r="54489" spans="55:55" hidden="1" x14ac:dyDescent="0.2">
      <c r="BC54489" s="6"/>
    </row>
    <row r="54490" spans="55:55" hidden="1" x14ac:dyDescent="0.2">
      <c r="BC54490" s="6"/>
    </row>
    <row r="54491" spans="55:55" hidden="1" x14ac:dyDescent="0.2">
      <c r="BC54491" s="6"/>
    </row>
    <row r="54492" spans="55:55" hidden="1" x14ac:dyDescent="0.2">
      <c r="BC54492" s="6"/>
    </row>
    <row r="54493" spans="55:55" hidden="1" x14ac:dyDescent="0.2">
      <c r="BC54493" s="6"/>
    </row>
    <row r="54494" spans="55:55" hidden="1" x14ac:dyDescent="0.2">
      <c r="BC54494" s="6"/>
    </row>
    <row r="54495" spans="55:55" hidden="1" x14ac:dyDescent="0.2">
      <c r="BC54495" s="6"/>
    </row>
    <row r="54496" spans="55:55" hidden="1" x14ac:dyDescent="0.2">
      <c r="BC54496" s="6"/>
    </row>
    <row r="54497" spans="55:55" hidden="1" x14ac:dyDescent="0.2">
      <c r="BC54497" s="6"/>
    </row>
    <row r="54498" spans="55:55" hidden="1" x14ac:dyDescent="0.2">
      <c r="BC54498" s="6"/>
    </row>
    <row r="54499" spans="55:55" hidden="1" x14ac:dyDescent="0.2">
      <c r="BC54499" s="6"/>
    </row>
    <row r="54500" spans="55:55" hidden="1" x14ac:dyDescent="0.2">
      <c r="BC54500" s="6"/>
    </row>
    <row r="54501" spans="55:55" hidden="1" x14ac:dyDescent="0.2">
      <c r="BC54501" s="6"/>
    </row>
    <row r="54502" spans="55:55" hidden="1" x14ac:dyDescent="0.2">
      <c r="BC54502" s="6"/>
    </row>
    <row r="54503" spans="55:55" hidden="1" x14ac:dyDescent="0.2">
      <c r="BC54503" s="6"/>
    </row>
    <row r="54504" spans="55:55" hidden="1" x14ac:dyDescent="0.2">
      <c r="BC54504" s="6"/>
    </row>
    <row r="54505" spans="55:55" hidden="1" x14ac:dyDescent="0.2">
      <c r="BC54505" s="6"/>
    </row>
    <row r="54506" spans="55:55" hidden="1" x14ac:dyDescent="0.2">
      <c r="BC54506" s="6"/>
    </row>
    <row r="54507" spans="55:55" hidden="1" x14ac:dyDescent="0.2">
      <c r="BC54507" s="6"/>
    </row>
    <row r="54508" spans="55:55" hidden="1" x14ac:dyDescent="0.2">
      <c r="BC54508" s="6"/>
    </row>
    <row r="54509" spans="55:55" hidden="1" x14ac:dyDescent="0.2">
      <c r="BC54509" s="6"/>
    </row>
    <row r="54510" spans="55:55" hidden="1" x14ac:dyDescent="0.2">
      <c r="BC54510" s="6"/>
    </row>
    <row r="54511" spans="55:55" hidden="1" x14ac:dyDescent="0.2">
      <c r="BC54511" s="6"/>
    </row>
    <row r="54512" spans="55:55" hidden="1" x14ac:dyDescent="0.2">
      <c r="BC54512" s="6"/>
    </row>
    <row r="54513" spans="55:55" hidden="1" x14ac:dyDescent="0.2">
      <c r="BC54513" s="6"/>
    </row>
    <row r="54514" spans="55:55" hidden="1" x14ac:dyDescent="0.2">
      <c r="BC54514" s="6"/>
    </row>
    <row r="54515" spans="55:55" hidden="1" x14ac:dyDescent="0.2">
      <c r="BC54515" s="6"/>
    </row>
    <row r="54516" spans="55:55" hidden="1" x14ac:dyDescent="0.2">
      <c r="BC54516" s="6"/>
    </row>
    <row r="54517" spans="55:55" hidden="1" x14ac:dyDescent="0.2">
      <c r="BC54517" s="6"/>
    </row>
    <row r="54518" spans="55:55" hidden="1" x14ac:dyDescent="0.2">
      <c r="BC54518" s="6"/>
    </row>
    <row r="54519" spans="55:55" hidden="1" x14ac:dyDescent="0.2">
      <c r="BC54519" s="6"/>
    </row>
    <row r="54520" spans="55:55" hidden="1" x14ac:dyDescent="0.2">
      <c r="BC54520" s="6"/>
    </row>
    <row r="54521" spans="55:55" hidden="1" x14ac:dyDescent="0.2">
      <c r="BC54521" s="6"/>
    </row>
    <row r="54522" spans="55:55" hidden="1" x14ac:dyDescent="0.2">
      <c r="BC54522" s="6"/>
    </row>
    <row r="54523" spans="55:55" hidden="1" x14ac:dyDescent="0.2">
      <c r="BC54523" s="6"/>
    </row>
    <row r="54524" spans="55:55" hidden="1" x14ac:dyDescent="0.2">
      <c r="BC54524" s="6"/>
    </row>
    <row r="54525" spans="55:55" hidden="1" x14ac:dyDescent="0.2">
      <c r="BC54525" s="6"/>
    </row>
    <row r="54526" spans="55:55" hidden="1" x14ac:dyDescent="0.2">
      <c r="BC54526" s="6"/>
    </row>
    <row r="54527" spans="55:55" hidden="1" x14ac:dyDescent="0.2">
      <c r="BC54527" s="6"/>
    </row>
    <row r="54528" spans="55:55" hidden="1" x14ac:dyDescent="0.2">
      <c r="BC54528" s="6"/>
    </row>
    <row r="54529" spans="55:55" hidden="1" x14ac:dyDescent="0.2">
      <c r="BC54529" s="6"/>
    </row>
    <row r="54530" spans="55:55" hidden="1" x14ac:dyDescent="0.2">
      <c r="BC54530" s="6"/>
    </row>
    <row r="54531" spans="55:55" hidden="1" x14ac:dyDescent="0.2">
      <c r="BC54531" s="6"/>
    </row>
    <row r="54532" spans="55:55" hidden="1" x14ac:dyDescent="0.2">
      <c r="BC54532" s="6"/>
    </row>
    <row r="54533" spans="55:55" hidden="1" x14ac:dyDescent="0.2">
      <c r="BC54533" s="6"/>
    </row>
    <row r="54534" spans="55:55" hidden="1" x14ac:dyDescent="0.2">
      <c r="BC54534" s="6"/>
    </row>
    <row r="54535" spans="55:55" hidden="1" x14ac:dyDescent="0.2">
      <c r="BC54535" s="6"/>
    </row>
    <row r="54536" spans="55:55" hidden="1" x14ac:dyDescent="0.2">
      <c r="BC54536" s="6"/>
    </row>
    <row r="54537" spans="55:55" hidden="1" x14ac:dyDescent="0.2">
      <c r="BC54537" s="6"/>
    </row>
    <row r="54538" spans="55:55" hidden="1" x14ac:dyDescent="0.2">
      <c r="BC54538" s="6"/>
    </row>
    <row r="54539" spans="55:55" hidden="1" x14ac:dyDescent="0.2">
      <c r="BC54539" s="6"/>
    </row>
    <row r="54540" spans="55:55" hidden="1" x14ac:dyDescent="0.2">
      <c r="BC54540" s="6"/>
    </row>
    <row r="54541" spans="55:55" hidden="1" x14ac:dyDescent="0.2">
      <c r="BC54541" s="6"/>
    </row>
    <row r="54542" spans="55:55" hidden="1" x14ac:dyDescent="0.2">
      <c r="BC54542" s="6"/>
    </row>
    <row r="54543" spans="55:55" hidden="1" x14ac:dyDescent="0.2">
      <c r="BC54543" s="6"/>
    </row>
    <row r="54544" spans="55:55" hidden="1" x14ac:dyDescent="0.2">
      <c r="BC54544" s="6"/>
    </row>
    <row r="54545" spans="55:55" hidden="1" x14ac:dyDescent="0.2">
      <c r="BC54545" s="6"/>
    </row>
    <row r="54546" spans="55:55" hidden="1" x14ac:dyDescent="0.2">
      <c r="BC54546" s="6"/>
    </row>
    <row r="54547" spans="55:55" hidden="1" x14ac:dyDescent="0.2">
      <c r="BC54547" s="6"/>
    </row>
    <row r="54548" spans="55:55" hidden="1" x14ac:dyDescent="0.2">
      <c r="BC54548" s="6"/>
    </row>
    <row r="54549" spans="55:55" hidden="1" x14ac:dyDescent="0.2">
      <c r="BC54549" s="6"/>
    </row>
    <row r="54550" spans="55:55" hidden="1" x14ac:dyDescent="0.2">
      <c r="BC54550" s="6"/>
    </row>
    <row r="54551" spans="55:55" hidden="1" x14ac:dyDescent="0.2">
      <c r="BC54551" s="6"/>
    </row>
    <row r="54552" spans="55:55" hidden="1" x14ac:dyDescent="0.2">
      <c r="BC54552" s="6"/>
    </row>
    <row r="54553" spans="55:55" hidden="1" x14ac:dyDescent="0.2">
      <c r="BC54553" s="6"/>
    </row>
    <row r="54554" spans="55:55" hidden="1" x14ac:dyDescent="0.2">
      <c r="BC54554" s="6"/>
    </row>
    <row r="54555" spans="55:55" hidden="1" x14ac:dyDescent="0.2">
      <c r="BC54555" s="6"/>
    </row>
    <row r="54556" spans="55:55" hidden="1" x14ac:dyDescent="0.2">
      <c r="BC54556" s="6"/>
    </row>
    <row r="54557" spans="55:55" hidden="1" x14ac:dyDescent="0.2">
      <c r="BC54557" s="6"/>
    </row>
    <row r="54558" spans="55:55" hidden="1" x14ac:dyDescent="0.2">
      <c r="BC54558" s="6"/>
    </row>
    <row r="54559" spans="55:55" hidden="1" x14ac:dyDescent="0.2">
      <c r="BC54559" s="6"/>
    </row>
    <row r="54560" spans="55:55" hidden="1" x14ac:dyDescent="0.2">
      <c r="BC54560" s="6"/>
    </row>
    <row r="54561" spans="55:55" hidden="1" x14ac:dyDescent="0.2">
      <c r="BC54561" s="6"/>
    </row>
    <row r="54562" spans="55:55" hidden="1" x14ac:dyDescent="0.2">
      <c r="BC54562" s="6"/>
    </row>
    <row r="54563" spans="55:55" hidden="1" x14ac:dyDescent="0.2">
      <c r="BC54563" s="6"/>
    </row>
    <row r="54564" spans="55:55" hidden="1" x14ac:dyDescent="0.2">
      <c r="BC54564" s="6"/>
    </row>
    <row r="54565" spans="55:55" hidden="1" x14ac:dyDescent="0.2">
      <c r="BC54565" s="6"/>
    </row>
    <row r="54566" spans="55:55" hidden="1" x14ac:dyDescent="0.2">
      <c r="BC54566" s="6"/>
    </row>
    <row r="54567" spans="55:55" hidden="1" x14ac:dyDescent="0.2">
      <c r="BC54567" s="6"/>
    </row>
    <row r="54568" spans="55:55" hidden="1" x14ac:dyDescent="0.2">
      <c r="BC54568" s="6"/>
    </row>
    <row r="54569" spans="55:55" hidden="1" x14ac:dyDescent="0.2">
      <c r="BC54569" s="6"/>
    </row>
    <row r="54570" spans="55:55" hidden="1" x14ac:dyDescent="0.2">
      <c r="BC54570" s="6"/>
    </row>
    <row r="54571" spans="55:55" hidden="1" x14ac:dyDescent="0.2">
      <c r="BC54571" s="6"/>
    </row>
    <row r="54572" spans="55:55" hidden="1" x14ac:dyDescent="0.2">
      <c r="BC54572" s="6"/>
    </row>
    <row r="54573" spans="55:55" hidden="1" x14ac:dyDescent="0.2">
      <c r="BC54573" s="6"/>
    </row>
    <row r="54574" spans="55:55" hidden="1" x14ac:dyDescent="0.2">
      <c r="BC54574" s="6"/>
    </row>
    <row r="54575" spans="55:55" hidden="1" x14ac:dyDescent="0.2">
      <c r="BC54575" s="6"/>
    </row>
    <row r="54576" spans="55:55" hidden="1" x14ac:dyDescent="0.2">
      <c r="BC54576" s="6"/>
    </row>
    <row r="54577" spans="55:55" hidden="1" x14ac:dyDescent="0.2">
      <c r="BC54577" s="6"/>
    </row>
    <row r="54578" spans="55:55" hidden="1" x14ac:dyDescent="0.2">
      <c r="BC54578" s="6"/>
    </row>
    <row r="54579" spans="55:55" hidden="1" x14ac:dyDescent="0.2">
      <c r="BC54579" s="6"/>
    </row>
    <row r="54580" spans="55:55" hidden="1" x14ac:dyDescent="0.2">
      <c r="BC54580" s="6"/>
    </row>
    <row r="54581" spans="55:55" hidden="1" x14ac:dyDescent="0.2">
      <c r="BC54581" s="6"/>
    </row>
    <row r="54582" spans="55:55" hidden="1" x14ac:dyDescent="0.2">
      <c r="BC54582" s="6"/>
    </row>
    <row r="54583" spans="55:55" hidden="1" x14ac:dyDescent="0.2">
      <c r="BC54583" s="6"/>
    </row>
    <row r="54584" spans="55:55" hidden="1" x14ac:dyDescent="0.2">
      <c r="BC54584" s="6"/>
    </row>
    <row r="54585" spans="55:55" hidden="1" x14ac:dyDescent="0.2">
      <c r="BC54585" s="6"/>
    </row>
    <row r="54586" spans="55:55" hidden="1" x14ac:dyDescent="0.2">
      <c r="BC54586" s="6"/>
    </row>
    <row r="54587" spans="55:55" hidden="1" x14ac:dyDescent="0.2">
      <c r="BC54587" s="6"/>
    </row>
    <row r="54588" spans="55:55" hidden="1" x14ac:dyDescent="0.2">
      <c r="BC54588" s="6"/>
    </row>
    <row r="54589" spans="55:55" hidden="1" x14ac:dyDescent="0.2">
      <c r="BC54589" s="6"/>
    </row>
    <row r="54590" spans="55:55" hidden="1" x14ac:dyDescent="0.2">
      <c r="BC54590" s="6"/>
    </row>
    <row r="54591" spans="55:55" hidden="1" x14ac:dyDescent="0.2">
      <c r="BC54591" s="6"/>
    </row>
    <row r="54592" spans="55:55" hidden="1" x14ac:dyDescent="0.2">
      <c r="BC54592" s="6"/>
    </row>
    <row r="54593" spans="55:55" hidden="1" x14ac:dyDescent="0.2">
      <c r="BC54593" s="6"/>
    </row>
    <row r="54594" spans="55:55" hidden="1" x14ac:dyDescent="0.2">
      <c r="BC54594" s="6"/>
    </row>
    <row r="54595" spans="55:55" hidden="1" x14ac:dyDescent="0.2">
      <c r="BC54595" s="6"/>
    </row>
    <row r="54596" spans="55:55" hidden="1" x14ac:dyDescent="0.2">
      <c r="BC54596" s="6"/>
    </row>
    <row r="54597" spans="55:55" hidden="1" x14ac:dyDescent="0.2">
      <c r="BC54597" s="6"/>
    </row>
    <row r="54598" spans="55:55" hidden="1" x14ac:dyDescent="0.2">
      <c r="BC54598" s="6"/>
    </row>
    <row r="54599" spans="55:55" hidden="1" x14ac:dyDescent="0.2">
      <c r="BC54599" s="6"/>
    </row>
    <row r="54600" spans="55:55" hidden="1" x14ac:dyDescent="0.2">
      <c r="BC54600" s="6"/>
    </row>
    <row r="54601" spans="55:55" hidden="1" x14ac:dyDescent="0.2">
      <c r="BC54601" s="6"/>
    </row>
    <row r="54602" spans="55:55" hidden="1" x14ac:dyDescent="0.2">
      <c r="BC54602" s="6"/>
    </row>
    <row r="54603" spans="55:55" hidden="1" x14ac:dyDescent="0.2">
      <c r="BC54603" s="6"/>
    </row>
    <row r="54604" spans="55:55" hidden="1" x14ac:dyDescent="0.2">
      <c r="BC54604" s="6"/>
    </row>
    <row r="54605" spans="55:55" hidden="1" x14ac:dyDescent="0.2">
      <c r="BC54605" s="6"/>
    </row>
    <row r="54606" spans="55:55" hidden="1" x14ac:dyDescent="0.2">
      <c r="BC54606" s="6"/>
    </row>
    <row r="54607" spans="55:55" hidden="1" x14ac:dyDescent="0.2">
      <c r="BC54607" s="6"/>
    </row>
    <row r="54608" spans="55:55" hidden="1" x14ac:dyDescent="0.2">
      <c r="BC54608" s="6"/>
    </row>
    <row r="54609" spans="55:55" hidden="1" x14ac:dyDescent="0.2">
      <c r="BC54609" s="6"/>
    </row>
    <row r="54610" spans="55:55" hidden="1" x14ac:dyDescent="0.2">
      <c r="BC54610" s="6"/>
    </row>
    <row r="54611" spans="55:55" hidden="1" x14ac:dyDescent="0.2">
      <c r="BC54611" s="6"/>
    </row>
    <row r="54612" spans="55:55" hidden="1" x14ac:dyDescent="0.2">
      <c r="BC54612" s="6"/>
    </row>
    <row r="54613" spans="55:55" hidden="1" x14ac:dyDescent="0.2">
      <c r="BC54613" s="6"/>
    </row>
    <row r="54614" spans="55:55" hidden="1" x14ac:dyDescent="0.2">
      <c r="BC54614" s="6"/>
    </row>
    <row r="54615" spans="55:55" hidden="1" x14ac:dyDescent="0.2">
      <c r="BC54615" s="6"/>
    </row>
    <row r="54616" spans="55:55" hidden="1" x14ac:dyDescent="0.2">
      <c r="BC54616" s="6"/>
    </row>
    <row r="54617" spans="55:55" hidden="1" x14ac:dyDescent="0.2">
      <c r="BC54617" s="6"/>
    </row>
    <row r="54618" spans="55:55" hidden="1" x14ac:dyDescent="0.2">
      <c r="BC54618" s="6"/>
    </row>
    <row r="54619" spans="55:55" hidden="1" x14ac:dyDescent="0.2">
      <c r="BC54619" s="6"/>
    </row>
    <row r="54620" spans="55:55" hidden="1" x14ac:dyDescent="0.2">
      <c r="BC54620" s="6"/>
    </row>
    <row r="54621" spans="55:55" hidden="1" x14ac:dyDescent="0.2">
      <c r="BC54621" s="6"/>
    </row>
    <row r="54622" spans="55:55" hidden="1" x14ac:dyDescent="0.2">
      <c r="BC54622" s="6"/>
    </row>
    <row r="54623" spans="55:55" hidden="1" x14ac:dyDescent="0.2">
      <c r="BC54623" s="6"/>
    </row>
    <row r="54624" spans="55:55" hidden="1" x14ac:dyDescent="0.2">
      <c r="BC54624" s="6"/>
    </row>
    <row r="54625" spans="55:55" hidden="1" x14ac:dyDescent="0.2">
      <c r="BC54625" s="6"/>
    </row>
    <row r="54626" spans="55:55" hidden="1" x14ac:dyDescent="0.2">
      <c r="BC54626" s="6"/>
    </row>
    <row r="54627" spans="55:55" hidden="1" x14ac:dyDescent="0.2">
      <c r="BC54627" s="6"/>
    </row>
    <row r="54628" spans="55:55" hidden="1" x14ac:dyDescent="0.2">
      <c r="BC54628" s="6"/>
    </row>
    <row r="54629" spans="55:55" hidden="1" x14ac:dyDescent="0.2">
      <c r="BC54629" s="6"/>
    </row>
    <row r="54630" spans="55:55" hidden="1" x14ac:dyDescent="0.2">
      <c r="BC54630" s="6"/>
    </row>
    <row r="54631" spans="55:55" hidden="1" x14ac:dyDescent="0.2">
      <c r="BC54631" s="6"/>
    </row>
    <row r="54632" spans="55:55" hidden="1" x14ac:dyDescent="0.2">
      <c r="BC54632" s="6"/>
    </row>
    <row r="54633" spans="55:55" hidden="1" x14ac:dyDescent="0.2">
      <c r="BC54633" s="6"/>
    </row>
    <row r="54634" spans="55:55" hidden="1" x14ac:dyDescent="0.2">
      <c r="BC54634" s="6"/>
    </row>
    <row r="54635" spans="55:55" hidden="1" x14ac:dyDescent="0.2">
      <c r="BC54635" s="6"/>
    </row>
    <row r="54636" spans="55:55" hidden="1" x14ac:dyDescent="0.2">
      <c r="BC54636" s="6"/>
    </row>
    <row r="54637" spans="55:55" hidden="1" x14ac:dyDescent="0.2">
      <c r="BC54637" s="6"/>
    </row>
    <row r="54638" spans="55:55" hidden="1" x14ac:dyDescent="0.2">
      <c r="BC54638" s="6"/>
    </row>
    <row r="54639" spans="55:55" hidden="1" x14ac:dyDescent="0.2">
      <c r="BC54639" s="6"/>
    </row>
    <row r="54640" spans="55:55" hidden="1" x14ac:dyDescent="0.2">
      <c r="BC54640" s="6"/>
    </row>
    <row r="54641" spans="55:55" hidden="1" x14ac:dyDescent="0.2">
      <c r="BC54641" s="6"/>
    </row>
    <row r="54642" spans="55:55" hidden="1" x14ac:dyDescent="0.2">
      <c r="BC54642" s="6"/>
    </row>
    <row r="54643" spans="55:55" hidden="1" x14ac:dyDescent="0.2">
      <c r="BC54643" s="6"/>
    </row>
    <row r="54644" spans="55:55" hidden="1" x14ac:dyDescent="0.2">
      <c r="BC54644" s="6"/>
    </row>
    <row r="54645" spans="55:55" hidden="1" x14ac:dyDescent="0.2">
      <c r="BC54645" s="6"/>
    </row>
    <row r="54646" spans="55:55" hidden="1" x14ac:dyDescent="0.2">
      <c r="BC54646" s="6"/>
    </row>
    <row r="54647" spans="55:55" hidden="1" x14ac:dyDescent="0.2">
      <c r="BC54647" s="6"/>
    </row>
    <row r="54648" spans="55:55" hidden="1" x14ac:dyDescent="0.2">
      <c r="BC54648" s="6"/>
    </row>
    <row r="54649" spans="55:55" hidden="1" x14ac:dyDescent="0.2">
      <c r="BC54649" s="6"/>
    </row>
    <row r="54650" spans="55:55" hidden="1" x14ac:dyDescent="0.2">
      <c r="BC54650" s="6"/>
    </row>
    <row r="54651" spans="55:55" hidden="1" x14ac:dyDescent="0.2">
      <c r="BC54651" s="6"/>
    </row>
    <row r="54652" spans="55:55" hidden="1" x14ac:dyDescent="0.2">
      <c r="BC54652" s="6"/>
    </row>
    <row r="54653" spans="55:55" hidden="1" x14ac:dyDescent="0.2">
      <c r="BC54653" s="6"/>
    </row>
    <row r="54654" spans="55:55" hidden="1" x14ac:dyDescent="0.2">
      <c r="BC54654" s="6"/>
    </row>
    <row r="54655" spans="55:55" hidden="1" x14ac:dyDescent="0.2">
      <c r="BC54655" s="6"/>
    </row>
    <row r="54656" spans="55:55" hidden="1" x14ac:dyDescent="0.2">
      <c r="BC54656" s="6"/>
    </row>
    <row r="54657" spans="55:55" hidden="1" x14ac:dyDescent="0.2">
      <c r="BC54657" s="6"/>
    </row>
    <row r="54658" spans="55:55" hidden="1" x14ac:dyDescent="0.2">
      <c r="BC54658" s="6"/>
    </row>
    <row r="54659" spans="55:55" hidden="1" x14ac:dyDescent="0.2">
      <c r="BC54659" s="6"/>
    </row>
    <row r="54660" spans="55:55" hidden="1" x14ac:dyDescent="0.2">
      <c r="BC54660" s="6"/>
    </row>
    <row r="54661" spans="55:55" hidden="1" x14ac:dyDescent="0.2">
      <c r="BC54661" s="6"/>
    </row>
    <row r="54662" spans="55:55" hidden="1" x14ac:dyDescent="0.2">
      <c r="BC54662" s="6"/>
    </row>
    <row r="54663" spans="55:55" hidden="1" x14ac:dyDescent="0.2">
      <c r="BC54663" s="6"/>
    </row>
    <row r="54664" spans="55:55" hidden="1" x14ac:dyDescent="0.2">
      <c r="BC54664" s="6"/>
    </row>
    <row r="54665" spans="55:55" hidden="1" x14ac:dyDescent="0.2">
      <c r="BC54665" s="6"/>
    </row>
    <row r="54666" spans="55:55" hidden="1" x14ac:dyDescent="0.2">
      <c r="BC54666" s="6"/>
    </row>
    <row r="54667" spans="55:55" hidden="1" x14ac:dyDescent="0.2">
      <c r="BC54667" s="6"/>
    </row>
    <row r="54668" spans="55:55" hidden="1" x14ac:dyDescent="0.2">
      <c r="BC54668" s="6"/>
    </row>
    <row r="54669" spans="55:55" hidden="1" x14ac:dyDescent="0.2">
      <c r="BC54669" s="6"/>
    </row>
    <row r="54670" spans="55:55" hidden="1" x14ac:dyDescent="0.2">
      <c r="BC54670" s="6"/>
    </row>
    <row r="54671" spans="55:55" hidden="1" x14ac:dyDescent="0.2">
      <c r="BC54671" s="6"/>
    </row>
    <row r="54672" spans="55:55" hidden="1" x14ac:dyDescent="0.2">
      <c r="BC54672" s="6"/>
    </row>
    <row r="54673" spans="55:55" hidden="1" x14ac:dyDescent="0.2">
      <c r="BC54673" s="6"/>
    </row>
    <row r="54674" spans="55:55" hidden="1" x14ac:dyDescent="0.2">
      <c r="BC54674" s="6"/>
    </row>
    <row r="54675" spans="55:55" hidden="1" x14ac:dyDescent="0.2">
      <c r="BC54675" s="6"/>
    </row>
    <row r="54676" spans="55:55" hidden="1" x14ac:dyDescent="0.2">
      <c r="BC54676" s="6"/>
    </row>
    <row r="54677" spans="55:55" hidden="1" x14ac:dyDescent="0.2">
      <c r="BC54677" s="6"/>
    </row>
    <row r="54678" spans="55:55" hidden="1" x14ac:dyDescent="0.2">
      <c r="BC54678" s="6"/>
    </row>
    <row r="54679" spans="55:55" hidden="1" x14ac:dyDescent="0.2">
      <c r="BC54679" s="6"/>
    </row>
    <row r="54680" spans="55:55" hidden="1" x14ac:dyDescent="0.2">
      <c r="BC54680" s="6"/>
    </row>
    <row r="54681" spans="55:55" hidden="1" x14ac:dyDescent="0.2">
      <c r="BC54681" s="6"/>
    </row>
    <row r="54682" spans="55:55" hidden="1" x14ac:dyDescent="0.2">
      <c r="BC54682" s="6"/>
    </row>
    <row r="54683" spans="55:55" hidden="1" x14ac:dyDescent="0.2">
      <c r="BC54683" s="6"/>
    </row>
    <row r="54684" spans="55:55" hidden="1" x14ac:dyDescent="0.2">
      <c r="BC54684" s="6"/>
    </row>
    <row r="54685" spans="55:55" hidden="1" x14ac:dyDescent="0.2">
      <c r="BC54685" s="6"/>
    </row>
    <row r="54686" spans="55:55" hidden="1" x14ac:dyDescent="0.2">
      <c r="BC54686" s="6"/>
    </row>
    <row r="54687" spans="55:55" hidden="1" x14ac:dyDescent="0.2">
      <c r="BC54687" s="6"/>
    </row>
    <row r="54688" spans="55:55" hidden="1" x14ac:dyDescent="0.2">
      <c r="BC54688" s="6"/>
    </row>
    <row r="54689" spans="55:55" hidden="1" x14ac:dyDescent="0.2">
      <c r="BC54689" s="6"/>
    </row>
    <row r="54690" spans="55:55" hidden="1" x14ac:dyDescent="0.2">
      <c r="BC54690" s="6"/>
    </row>
    <row r="54691" spans="55:55" hidden="1" x14ac:dyDescent="0.2">
      <c r="BC54691" s="6"/>
    </row>
    <row r="54692" spans="55:55" hidden="1" x14ac:dyDescent="0.2">
      <c r="BC54692" s="6"/>
    </row>
    <row r="54693" spans="55:55" hidden="1" x14ac:dyDescent="0.2">
      <c r="BC54693" s="6"/>
    </row>
    <row r="54694" spans="55:55" hidden="1" x14ac:dyDescent="0.2">
      <c r="BC54694" s="6"/>
    </row>
    <row r="54695" spans="55:55" hidden="1" x14ac:dyDescent="0.2">
      <c r="BC54695" s="6"/>
    </row>
    <row r="54696" spans="55:55" hidden="1" x14ac:dyDescent="0.2">
      <c r="BC54696" s="6"/>
    </row>
    <row r="54697" spans="55:55" hidden="1" x14ac:dyDescent="0.2">
      <c r="BC54697" s="6"/>
    </row>
    <row r="54698" spans="55:55" hidden="1" x14ac:dyDescent="0.2">
      <c r="BC54698" s="6"/>
    </row>
    <row r="54699" spans="55:55" hidden="1" x14ac:dyDescent="0.2">
      <c r="BC54699" s="6"/>
    </row>
    <row r="54700" spans="55:55" hidden="1" x14ac:dyDescent="0.2">
      <c r="BC54700" s="6"/>
    </row>
    <row r="54701" spans="55:55" hidden="1" x14ac:dyDescent="0.2">
      <c r="BC54701" s="6"/>
    </row>
    <row r="54702" spans="55:55" hidden="1" x14ac:dyDescent="0.2">
      <c r="BC54702" s="6"/>
    </row>
    <row r="54703" spans="55:55" hidden="1" x14ac:dyDescent="0.2">
      <c r="BC54703" s="6"/>
    </row>
    <row r="54704" spans="55:55" hidden="1" x14ac:dyDescent="0.2">
      <c r="BC54704" s="6"/>
    </row>
    <row r="54705" spans="55:55" hidden="1" x14ac:dyDescent="0.2">
      <c r="BC54705" s="6"/>
    </row>
    <row r="54706" spans="55:55" hidden="1" x14ac:dyDescent="0.2">
      <c r="BC54706" s="6"/>
    </row>
    <row r="54707" spans="55:55" hidden="1" x14ac:dyDescent="0.2">
      <c r="BC54707" s="6"/>
    </row>
    <row r="54708" spans="55:55" hidden="1" x14ac:dyDescent="0.2">
      <c r="BC54708" s="6"/>
    </row>
    <row r="54709" spans="55:55" hidden="1" x14ac:dyDescent="0.2">
      <c r="BC54709" s="6"/>
    </row>
    <row r="54710" spans="55:55" hidden="1" x14ac:dyDescent="0.2">
      <c r="BC54710" s="6"/>
    </row>
    <row r="54711" spans="55:55" hidden="1" x14ac:dyDescent="0.2">
      <c r="BC54711" s="6"/>
    </row>
    <row r="54712" spans="55:55" hidden="1" x14ac:dyDescent="0.2">
      <c r="BC54712" s="6"/>
    </row>
    <row r="54713" spans="55:55" hidden="1" x14ac:dyDescent="0.2">
      <c r="BC54713" s="6"/>
    </row>
    <row r="54714" spans="55:55" hidden="1" x14ac:dyDescent="0.2">
      <c r="BC54714" s="6"/>
    </row>
    <row r="54715" spans="55:55" hidden="1" x14ac:dyDescent="0.2">
      <c r="BC54715" s="6"/>
    </row>
    <row r="54716" spans="55:55" hidden="1" x14ac:dyDescent="0.2">
      <c r="BC54716" s="6"/>
    </row>
    <row r="54717" spans="55:55" hidden="1" x14ac:dyDescent="0.2">
      <c r="BC54717" s="6"/>
    </row>
    <row r="54718" spans="55:55" hidden="1" x14ac:dyDescent="0.2">
      <c r="BC54718" s="6"/>
    </row>
    <row r="54719" spans="55:55" hidden="1" x14ac:dyDescent="0.2">
      <c r="BC54719" s="6"/>
    </row>
    <row r="54720" spans="55:55" hidden="1" x14ac:dyDescent="0.2">
      <c r="BC54720" s="6"/>
    </row>
    <row r="54721" spans="55:55" hidden="1" x14ac:dyDescent="0.2">
      <c r="BC54721" s="6"/>
    </row>
    <row r="54722" spans="55:55" hidden="1" x14ac:dyDescent="0.2">
      <c r="BC54722" s="6"/>
    </row>
    <row r="54723" spans="55:55" hidden="1" x14ac:dyDescent="0.2">
      <c r="BC54723" s="6"/>
    </row>
    <row r="54724" spans="55:55" hidden="1" x14ac:dyDescent="0.2">
      <c r="BC54724" s="6"/>
    </row>
    <row r="54725" spans="55:55" hidden="1" x14ac:dyDescent="0.2">
      <c r="BC54725" s="6"/>
    </row>
    <row r="54726" spans="55:55" hidden="1" x14ac:dyDescent="0.2">
      <c r="BC54726" s="6"/>
    </row>
    <row r="54727" spans="55:55" hidden="1" x14ac:dyDescent="0.2">
      <c r="BC54727" s="6"/>
    </row>
    <row r="54728" spans="55:55" hidden="1" x14ac:dyDescent="0.2">
      <c r="BC54728" s="6"/>
    </row>
    <row r="54729" spans="55:55" hidden="1" x14ac:dyDescent="0.2">
      <c r="BC54729" s="6"/>
    </row>
    <row r="54730" spans="55:55" hidden="1" x14ac:dyDescent="0.2">
      <c r="BC54730" s="6"/>
    </row>
    <row r="54731" spans="55:55" hidden="1" x14ac:dyDescent="0.2">
      <c r="BC54731" s="6"/>
    </row>
    <row r="54732" spans="55:55" hidden="1" x14ac:dyDescent="0.2">
      <c r="BC54732" s="6"/>
    </row>
    <row r="54733" spans="55:55" hidden="1" x14ac:dyDescent="0.2">
      <c r="BC54733" s="6"/>
    </row>
    <row r="54734" spans="55:55" hidden="1" x14ac:dyDescent="0.2">
      <c r="BC54734" s="6"/>
    </row>
    <row r="54735" spans="55:55" hidden="1" x14ac:dyDescent="0.2">
      <c r="BC54735" s="6"/>
    </row>
    <row r="54736" spans="55:55" hidden="1" x14ac:dyDescent="0.2">
      <c r="BC54736" s="6"/>
    </row>
    <row r="54737" spans="55:55" hidden="1" x14ac:dyDescent="0.2">
      <c r="BC54737" s="6"/>
    </row>
    <row r="54738" spans="55:55" hidden="1" x14ac:dyDescent="0.2">
      <c r="BC54738" s="6"/>
    </row>
    <row r="54739" spans="55:55" hidden="1" x14ac:dyDescent="0.2">
      <c r="BC54739" s="6"/>
    </row>
    <row r="54740" spans="55:55" hidden="1" x14ac:dyDescent="0.2">
      <c r="BC54740" s="6"/>
    </row>
    <row r="54741" spans="55:55" hidden="1" x14ac:dyDescent="0.2">
      <c r="BC54741" s="6"/>
    </row>
    <row r="54742" spans="55:55" hidden="1" x14ac:dyDescent="0.2">
      <c r="BC54742" s="6"/>
    </row>
    <row r="54743" spans="55:55" hidden="1" x14ac:dyDescent="0.2">
      <c r="BC54743" s="6"/>
    </row>
    <row r="54744" spans="55:55" hidden="1" x14ac:dyDescent="0.2">
      <c r="BC54744" s="6"/>
    </row>
    <row r="54745" spans="55:55" hidden="1" x14ac:dyDescent="0.2">
      <c r="BC54745" s="6"/>
    </row>
    <row r="54746" spans="55:55" hidden="1" x14ac:dyDescent="0.2">
      <c r="BC54746" s="6"/>
    </row>
    <row r="54747" spans="55:55" hidden="1" x14ac:dyDescent="0.2">
      <c r="BC54747" s="6"/>
    </row>
    <row r="54748" spans="55:55" hidden="1" x14ac:dyDescent="0.2">
      <c r="BC54748" s="6"/>
    </row>
    <row r="54749" spans="55:55" hidden="1" x14ac:dyDescent="0.2">
      <c r="BC54749" s="6"/>
    </row>
    <row r="54750" spans="55:55" hidden="1" x14ac:dyDescent="0.2">
      <c r="BC54750" s="6"/>
    </row>
    <row r="54751" spans="55:55" hidden="1" x14ac:dyDescent="0.2">
      <c r="BC54751" s="6"/>
    </row>
    <row r="54752" spans="55:55" hidden="1" x14ac:dyDescent="0.2">
      <c r="BC54752" s="6"/>
    </row>
    <row r="54753" spans="55:55" hidden="1" x14ac:dyDescent="0.2">
      <c r="BC54753" s="6"/>
    </row>
    <row r="54754" spans="55:55" hidden="1" x14ac:dyDescent="0.2">
      <c r="BC54754" s="6"/>
    </row>
    <row r="54755" spans="55:55" hidden="1" x14ac:dyDescent="0.2">
      <c r="BC54755" s="6"/>
    </row>
    <row r="54756" spans="55:55" hidden="1" x14ac:dyDescent="0.2">
      <c r="BC54756" s="6"/>
    </row>
    <row r="54757" spans="55:55" hidden="1" x14ac:dyDescent="0.2">
      <c r="BC54757" s="6"/>
    </row>
    <row r="54758" spans="55:55" hidden="1" x14ac:dyDescent="0.2">
      <c r="BC54758" s="6"/>
    </row>
    <row r="54759" spans="55:55" hidden="1" x14ac:dyDescent="0.2">
      <c r="BC54759" s="6"/>
    </row>
    <row r="54760" spans="55:55" hidden="1" x14ac:dyDescent="0.2">
      <c r="BC54760" s="6"/>
    </row>
    <row r="54761" spans="55:55" hidden="1" x14ac:dyDescent="0.2">
      <c r="BC54761" s="6"/>
    </row>
    <row r="54762" spans="55:55" hidden="1" x14ac:dyDescent="0.2">
      <c r="BC54762" s="6"/>
    </row>
    <row r="54763" spans="55:55" hidden="1" x14ac:dyDescent="0.2">
      <c r="BC54763" s="6"/>
    </row>
    <row r="54764" spans="55:55" hidden="1" x14ac:dyDescent="0.2">
      <c r="BC54764" s="6"/>
    </row>
    <row r="54765" spans="55:55" hidden="1" x14ac:dyDescent="0.2">
      <c r="BC54765" s="6"/>
    </row>
    <row r="54766" spans="55:55" hidden="1" x14ac:dyDescent="0.2">
      <c r="BC54766" s="6"/>
    </row>
    <row r="54767" spans="55:55" hidden="1" x14ac:dyDescent="0.2">
      <c r="BC54767" s="6"/>
    </row>
    <row r="54768" spans="55:55" hidden="1" x14ac:dyDescent="0.2">
      <c r="BC54768" s="6"/>
    </row>
    <row r="54769" spans="55:55" hidden="1" x14ac:dyDescent="0.2">
      <c r="BC54769" s="6"/>
    </row>
    <row r="54770" spans="55:55" hidden="1" x14ac:dyDescent="0.2">
      <c r="BC54770" s="6"/>
    </row>
    <row r="54771" spans="55:55" hidden="1" x14ac:dyDescent="0.2">
      <c r="BC54771" s="6"/>
    </row>
    <row r="54772" spans="55:55" hidden="1" x14ac:dyDescent="0.2">
      <c r="BC54772" s="6"/>
    </row>
    <row r="54773" spans="55:55" hidden="1" x14ac:dyDescent="0.2">
      <c r="BC54773" s="6"/>
    </row>
    <row r="54774" spans="55:55" hidden="1" x14ac:dyDescent="0.2">
      <c r="BC54774" s="6"/>
    </row>
    <row r="54775" spans="55:55" hidden="1" x14ac:dyDescent="0.2">
      <c r="BC54775" s="6"/>
    </row>
    <row r="54776" spans="55:55" hidden="1" x14ac:dyDescent="0.2">
      <c r="BC54776" s="6"/>
    </row>
    <row r="54777" spans="55:55" hidden="1" x14ac:dyDescent="0.2">
      <c r="BC54777" s="6"/>
    </row>
    <row r="54778" spans="55:55" hidden="1" x14ac:dyDescent="0.2">
      <c r="BC54778" s="6"/>
    </row>
    <row r="54779" spans="55:55" hidden="1" x14ac:dyDescent="0.2">
      <c r="BC54779" s="6"/>
    </row>
    <row r="54780" spans="55:55" hidden="1" x14ac:dyDescent="0.2">
      <c r="BC54780" s="6"/>
    </row>
    <row r="54781" spans="55:55" hidden="1" x14ac:dyDescent="0.2">
      <c r="BC54781" s="6"/>
    </row>
    <row r="54782" spans="55:55" hidden="1" x14ac:dyDescent="0.2">
      <c r="BC54782" s="6"/>
    </row>
    <row r="54783" spans="55:55" hidden="1" x14ac:dyDescent="0.2">
      <c r="BC54783" s="6"/>
    </row>
    <row r="54784" spans="55:55" hidden="1" x14ac:dyDescent="0.2">
      <c r="BC54784" s="6"/>
    </row>
    <row r="54785" spans="55:55" hidden="1" x14ac:dyDescent="0.2">
      <c r="BC54785" s="6"/>
    </row>
    <row r="54786" spans="55:55" hidden="1" x14ac:dyDescent="0.2">
      <c r="BC54786" s="6"/>
    </row>
    <row r="54787" spans="55:55" hidden="1" x14ac:dyDescent="0.2">
      <c r="BC54787" s="6"/>
    </row>
    <row r="54788" spans="55:55" hidden="1" x14ac:dyDescent="0.2">
      <c r="BC54788" s="6"/>
    </row>
    <row r="54789" spans="55:55" hidden="1" x14ac:dyDescent="0.2">
      <c r="BC54789" s="6"/>
    </row>
    <row r="54790" spans="55:55" hidden="1" x14ac:dyDescent="0.2">
      <c r="BC54790" s="6"/>
    </row>
    <row r="54791" spans="55:55" hidden="1" x14ac:dyDescent="0.2">
      <c r="BC54791" s="6"/>
    </row>
    <row r="54792" spans="55:55" hidden="1" x14ac:dyDescent="0.2">
      <c r="BC54792" s="6"/>
    </row>
    <row r="54793" spans="55:55" hidden="1" x14ac:dyDescent="0.2">
      <c r="BC54793" s="6"/>
    </row>
    <row r="54794" spans="55:55" hidden="1" x14ac:dyDescent="0.2">
      <c r="BC54794" s="6"/>
    </row>
    <row r="54795" spans="55:55" hidden="1" x14ac:dyDescent="0.2">
      <c r="BC54795" s="6"/>
    </row>
    <row r="54796" spans="55:55" hidden="1" x14ac:dyDescent="0.2">
      <c r="BC54796" s="6"/>
    </row>
    <row r="54797" spans="55:55" hidden="1" x14ac:dyDescent="0.2">
      <c r="BC54797" s="6"/>
    </row>
    <row r="54798" spans="55:55" hidden="1" x14ac:dyDescent="0.2">
      <c r="BC54798" s="6"/>
    </row>
    <row r="54799" spans="55:55" hidden="1" x14ac:dyDescent="0.2">
      <c r="BC54799" s="6"/>
    </row>
    <row r="54800" spans="55:55" hidden="1" x14ac:dyDescent="0.2">
      <c r="BC54800" s="6"/>
    </row>
    <row r="54801" spans="55:55" hidden="1" x14ac:dyDescent="0.2">
      <c r="BC54801" s="6"/>
    </row>
    <row r="54802" spans="55:55" hidden="1" x14ac:dyDescent="0.2">
      <c r="BC54802" s="6"/>
    </row>
    <row r="54803" spans="55:55" hidden="1" x14ac:dyDescent="0.2">
      <c r="BC54803" s="6"/>
    </row>
    <row r="54804" spans="55:55" hidden="1" x14ac:dyDescent="0.2">
      <c r="BC54804" s="6"/>
    </row>
    <row r="54805" spans="55:55" hidden="1" x14ac:dyDescent="0.2">
      <c r="BC54805" s="6"/>
    </row>
    <row r="54806" spans="55:55" hidden="1" x14ac:dyDescent="0.2">
      <c r="BC54806" s="6"/>
    </row>
    <row r="54807" spans="55:55" hidden="1" x14ac:dyDescent="0.2">
      <c r="BC54807" s="6"/>
    </row>
    <row r="54808" spans="55:55" hidden="1" x14ac:dyDescent="0.2">
      <c r="BC54808" s="6"/>
    </row>
    <row r="54809" spans="55:55" hidden="1" x14ac:dyDescent="0.2">
      <c r="BC54809" s="6"/>
    </row>
    <row r="54810" spans="55:55" hidden="1" x14ac:dyDescent="0.2">
      <c r="BC54810" s="6"/>
    </row>
    <row r="54811" spans="55:55" hidden="1" x14ac:dyDescent="0.2">
      <c r="BC54811" s="6"/>
    </row>
    <row r="54812" spans="55:55" hidden="1" x14ac:dyDescent="0.2">
      <c r="BC54812" s="6"/>
    </row>
    <row r="54813" spans="55:55" hidden="1" x14ac:dyDescent="0.2">
      <c r="BC54813" s="6"/>
    </row>
    <row r="54814" spans="55:55" hidden="1" x14ac:dyDescent="0.2">
      <c r="BC54814" s="6"/>
    </row>
    <row r="54815" spans="55:55" hidden="1" x14ac:dyDescent="0.2">
      <c r="BC54815" s="6"/>
    </row>
    <row r="54816" spans="55:55" hidden="1" x14ac:dyDescent="0.2">
      <c r="BC54816" s="6"/>
    </row>
    <row r="54817" spans="55:55" hidden="1" x14ac:dyDescent="0.2">
      <c r="BC54817" s="6"/>
    </row>
    <row r="54818" spans="55:55" hidden="1" x14ac:dyDescent="0.2">
      <c r="BC54818" s="6"/>
    </row>
    <row r="54819" spans="55:55" hidden="1" x14ac:dyDescent="0.2">
      <c r="BC54819" s="6"/>
    </row>
    <row r="54820" spans="55:55" hidden="1" x14ac:dyDescent="0.2">
      <c r="BC54820" s="6"/>
    </row>
    <row r="54821" spans="55:55" hidden="1" x14ac:dyDescent="0.2">
      <c r="BC54821" s="6"/>
    </row>
    <row r="54822" spans="55:55" hidden="1" x14ac:dyDescent="0.2">
      <c r="BC54822" s="6"/>
    </row>
    <row r="54823" spans="55:55" hidden="1" x14ac:dyDescent="0.2">
      <c r="BC54823" s="6"/>
    </row>
    <row r="54824" spans="55:55" hidden="1" x14ac:dyDescent="0.2">
      <c r="BC54824" s="6"/>
    </row>
    <row r="54825" spans="55:55" hidden="1" x14ac:dyDescent="0.2">
      <c r="BC54825" s="6"/>
    </row>
    <row r="54826" spans="55:55" hidden="1" x14ac:dyDescent="0.2">
      <c r="BC54826" s="6"/>
    </row>
    <row r="54827" spans="55:55" hidden="1" x14ac:dyDescent="0.2">
      <c r="BC54827" s="6"/>
    </row>
    <row r="54828" spans="55:55" hidden="1" x14ac:dyDescent="0.2">
      <c r="BC54828" s="6"/>
    </row>
    <row r="54829" spans="55:55" hidden="1" x14ac:dyDescent="0.2">
      <c r="BC54829" s="6"/>
    </row>
    <row r="54830" spans="55:55" hidden="1" x14ac:dyDescent="0.2">
      <c r="BC54830" s="6"/>
    </row>
    <row r="54831" spans="55:55" hidden="1" x14ac:dyDescent="0.2">
      <c r="BC54831" s="6"/>
    </row>
    <row r="54832" spans="55:55" hidden="1" x14ac:dyDescent="0.2">
      <c r="BC54832" s="6"/>
    </row>
    <row r="54833" spans="55:55" hidden="1" x14ac:dyDescent="0.2">
      <c r="BC54833" s="6"/>
    </row>
    <row r="54834" spans="55:55" hidden="1" x14ac:dyDescent="0.2">
      <c r="BC54834" s="6"/>
    </row>
    <row r="54835" spans="55:55" hidden="1" x14ac:dyDescent="0.2">
      <c r="BC54835" s="6"/>
    </row>
    <row r="54836" spans="55:55" hidden="1" x14ac:dyDescent="0.2">
      <c r="BC54836" s="6"/>
    </row>
    <row r="54837" spans="55:55" hidden="1" x14ac:dyDescent="0.2">
      <c r="BC54837" s="6"/>
    </row>
    <row r="54838" spans="55:55" hidden="1" x14ac:dyDescent="0.2">
      <c r="BC54838" s="6"/>
    </row>
    <row r="54839" spans="55:55" hidden="1" x14ac:dyDescent="0.2">
      <c r="BC54839" s="6"/>
    </row>
    <row r="54840" spans="55:55" hidden="1" x14ac:dyDescent="0.2">
      <c r="BC54840" s="6"/>
    </row>
    <row r="54841" spans="55:55" hidden="1" x14ac:dyDescent="0.2">
      <c r="BC54841" s="6"/>
    </row>
    <row r="54842" spans="55:55" hidden="1" x14ac:dyDescent="0.2">
      <c r="BC54842" s="6"/>
    </row>
    <row r="54843" spans="55:55" hidden="1" x14ac:dyDescent="0.2">
      <c r="BC54843" s="6"/>
    </row>
    <row r="54844" spans="55:55" hidden="1" x14ac:dyDescent="0.2">
      <c r="BC54844" s="6"/>
    </row>
    <row r="54845" spans="55:55" hidden="1" x14ac:dyDescent="0.2">
      <c r="BC54845" s="6"/>
    </row>
    <row r="54846" spans="55:55" hidden="1" x14ac:dyDescent="0.2">
      <c r="BC54846" s="6"/>
    </row>
    <row r="54847" spans="55:55" hidden="1" x14ac:dyDescent="0.2">
      <c r="BC54847" s="6"/>
    </row>
    <row r="54848" spans="55:55" hidden="1" x14ac:dyDescent="0.2">
      <c r="BC54848" s="6"/>
    </row>
    <row r="54849" spans="55:55" hidden="1" x14ac:dyDescent="0.2">
      <c r="BC54849" s="6"/>
    </row>
    <row r="54850" spans="55:55" hidden="1" x14ac:dyDescent="0.2">
      <c r="BC54850" s="6"/>
    </row>
    <row r="54851" spans="55:55" hidden="1" x14ac:dyDescent="0.2">
      <c r="BC54851" s="6"/>
    </row>
    <row r="54852" spans="55:55" hidden="1" x14ac:dyDescent="0.2">
      <c r="BC54852" s="6"/>
    </row>
    <row r="54853" spans="55:55" hidden="1" x14ac:dyDescent="0.2">
      <c r="BC54853" s="6"/>
    </row>
    <row r="54854" spans="55:55" hidden="1" x14ac:dyDescent="0.2">
      <c r="BC54854" s="6"/>
    </row>
    <row r="54855" spans="55:55" hidden="1" x14ac:dyDescent="0.2">
      <c r="BC54855" s="6"/>
    </row>
    <row r="54856" spans="55:55" hidden="1" x14ac:dyDescent="0.2">
      <c r="BC54856" s="6"/>
    </row>
    <row r="54857" spans="55:55" hidden="1" x14ac:dyDescent="0.2">
      <c r="BC54857" s="6"/>
    </row>
    <row r="54858" spans="55:55" hidden="1" x14ac:dyDescent="0.2">
      <c r="BC54858" s="6"/>
    </row>
    <row r="54859" spans="55:55" hidden="1" x14ac:dyDescent="0.2">
      <c r="BC54859" s="6"/>
    </row>
    <row r="54860" spans="55:55" hidden="1" x14ac:dyDescent="0.2">
      <c r="BC54860" s="6"/>
    </row>
    <row r="54861" spans="55:55" hidden="1" x14ac:dyDescent="0.2">
      <c r="BC54861" s="6"/>
    </row>
    <row r="54862" spans="55:55" hidden="1" x14ac:dyDescent="0.2">
      <c r="BC54862" s="6"/>
    </row>
    <row r="54863" spans="55:55" hidden="1" x14ac:dyDescent="0.2">
      <c r="BC54863" s="6"/>
    </row>
    <row r="54864" spans="55:55" hidden="1" x14ac:dyDescent="0.2">
      <c r="BC54864" s="6"/>
    </row>
    <row r="54865" spans="55:55" hidden="1" x14ac:dyDescent="0.2">
      <c r="BC54865" s="6"/>
    </row>
    <row r="54866" spans="55:55" hidden="1" x14ac:dyDescent="0.2">
      <c r="BC54866" s="6"/>
    </row>
    <row r="54867" spans="55:55" hidden="1" x14ac:dyDescent="0.2">
      <c r="BC54867" s="6"/>
    </row>
    <row r="54868" spans="55:55" hidden="1" x14ac:dyDescent="0.2">
      <c r="BC54868" s="6"/>
    </row>
    <row r="54869" spans="55:55" hidden="1" x14ac:dyDescent="0.2">
      <c r="BC54869" s="6"/>
    </row>
    <row r="54870" spans="55:55" hidden="1" x14ac:dyDescent="0.2">
      <c r="BC54870" s="6"/>
    </row>
    <row r="54871" spans="55:55" hidden="1" x14ac:dyDescent="0.2">
      <c r="BC54871" s="6"/>
    </row>
    <row r="54872" spans="55:55" hidden="1" x14ac:dyDescent="0.2">
      <c r="BC54872" s="6"/>
    </row>
    <row r="54873" spans="55:55" hidden="1" x14ac:dyDescent="0.2">
      <c r="BC54873" s="6"/>
    </row>
    <row r="54874" spans="55:55" hidden="1" x14ac:dyDescent="0.2">
      <c r="BC54874" s="6"/>
    </row>
    <row r="54875" spans="55:55" hidden="1" x14ac:dyDescent="0.2">
      <c r="BC54875" s="6"/>
    </row>
    <row r="54876" spans="55:55" hidden="1" x14ac:dyDescent="0.2">
      <c r="BC54876" s="6"/>
    </row>
    <row r="54877" spans="55:55" hidden="1" x14ac:dyDescent="0.2">
      <c r="BC54877" s="6"/>
    </row>
    <row r="54878" spans="55:55" hidden="1" x14ac:dyDescent="0.2">
      <c r="BC54878" s="6"/>
    </row>
    <row r="54879" spans="55:55" hidden="1" x14ac:dyDescent="0.2">
      <c r="BC54879" s="6"/>
    </row>
    <row r="54880" spans="55:55" hidden="1" x14ac:dyDescent="0.2">
      <c r="BC54880" s="6"/>
    </row>
    <row r="54881" spans="55:55" hidden="1" x14ac:dyDescent="0.2">
      <c r="BC54881" s="6"/>
    </row>
    <row r="54882" spans="55:55" hidden="1" x14ac:dyDescent="0.2">
      <c r="BC54882" s="6"/>
    </row>
    <row r="54883" spans="55:55" hidden="1" x14ac:dyDescent="0.2">
      <c r="BC54883" s="6"/>
    </row>
    <row r="54884" spans="55:55" hidden="1" x14ac:dyDescent="0.2">
      <c r="BC54884" s="6"/>
    </row>
    <row r="54885" spans="55:55" hidden="1" x14ac:dyDescent="0.2">
      <c r="BC54885" s="6"/>
    </row>
    <row r="54886" spans="55:55" hidden="1" x14ac:dyDescent="0.2">
      <c r="BC54886" s="6"/>
    </row>
    <row r="54887" spans="55:55" hidden="1" x14ac:dyDescent="0.2">
      <c r="BC54887" s="6"/>
    </row>
    <row r="54888" spans="55:55" hidden="1" x14ac:dyDescent="0.2">
      <c r="BC54888" s="6"/>
    </row>
    <row r="54889" spans="55:55" hidden="1" x14ac:dyDescent="0.2">
      <c r="BC54889" s="6"/>
    </row>
    <row r="54890" spans="55:55" hidden="1" x14ac:dyDescent="0.2">
      <c r="BC54890" s="6"/>
    </row>
    <row r="54891" spans="55:55" hidden="1" x14ac:dyDescent="0.2">
      <c r="BC54891" s="6"/>
    </row>
    <row r="54892" spans="55:55" hidden="1" x14ac:dyDescent="0.2">
      <c r="BC54892" s="6"/>
    </row>
    <row r="54893" spans="55:55" hidden="1" x14ac:dyDescent="0.2">
      <c r="BC54893" s="6"/>
    </row>
    <row r="54894" spans="55:55" hidden="1" x14ac:dyDescent="0.2">
      <c r="BC54894" s="6"/>
    </row>
    <row r="54895" spans="55:55" hidden="1" x14ac:dyDescent="0.2">
      <c r="BC54895" s="6"/>
    </row>
    <row r="54896" spans="55:55" hidden="1" x14ac:dyDescent="0.2">
      <c r="BC54896" s="6"/>
    </row>
    <row r="54897" spans="55:55" hidden="1" x14ac:dyDescent="0.2">
      <c r="BC54897" s="6"/>
    </row>
    <row r="54898" spans="55:55" hidden="1" x14ac:dyDescent="0.2">
      <c r="BC54898" s="6"/>
    </row>
    <row r="54899" spans="55:55" hidden="1" x14ac:dyDescent="0.2">
      <c r="BC54899" s="6"/>
    </row>
    <row r="54900" spans="55:55" hidden="1" x14ac:dyDescent="0.2">
      <c r="BC54900" s="6"/>
    </row>
    <row r="54901" spans="55:55" hidden="1" x14ac:dyDescent="0.2">
      <c r="BC54901" s="6"/>
    </row>
    <row r="54902" spans="55:55" hidden="1" x14ac:dyDescent="0.2">
      <c r="BC54902" s="6"/>
    </row>
    <row r="54903" spans="55:55" hidden="1" x14ac:dyDescent="0.2">
      <c r="BC54903" s="6"/>
    </row>
    <row r="54904" spans="55:55" hidden="1" x14ac:dyDescent="0.2">
      <c r="BC54904" s="6"/>
    </row>
    <row r="54905" spans="55:55" hidden="1" x14ac:dyDescent="0.2">
      <c r="BC54905" s="6"/>
    </row>
    <row r="54906" spans="55:55" hidden="1" x14ac:dyDescent="0.2">
      <c r="BC54906" s="6"/>
    </row>
    <row r="54907" spans="55:55" hidden="1" x14ac:dyDescent="0.2">
      <c r="BC54907" s="6"/>
    </row>
    <row r="54908" spans="55:55" hidden="1" x14ac:dyDescent="0.2">
      <c r="BC54908" s="6"/>
    </row>
    <row r="54909" spans="55:55" hidden="1" x14ac:dyDescent="0.2">
      <c r="BC54909" s="6"/>
    </row>
    <row r="54910" spans="55:55" hidden="1" x14ac:dyDescent="0.2">
      <c r="BC54910" s="6"/>
    </row>
    <row r="54911" spans="55:55" hidden="1" x14ac:dyDescent="0.2">
      <c r="BC54911" s="6"/>
    </row>
    <row r="54912" spans="55:55" hidden="1" x14ac:dyDescent="0.2">
      <c r="BC54912" s="6"/>
    </row>
    <row r="54913" spans="55:55" hidden="1" x14ac:dyDescent="0.2">
      <c r="BC54913" s="6"/>
    </row>
    <row r="54914" spans="55:55" hidden="1" x14ac:dyDescent="0.2">
      <c r="BC54914" s="6"/>
    </row>
    <row r="54915" spans="55:55" hidden="1" x14ac:dyDescent="0.2">
      <c r="BC54915" s="6"/>
    </row>
    <row r="54916" spans="55:55" hidden="1" x14ac:dyDescent="0.2">
      <c r="BC54916" s="6"/>
    </row>
    <row r="54917" spans="55:55" hidden="1" x14ac:dyDescent="0.2">
      <c r="BC54917" s="6"/>
    </row>
    <row r="54918" spans="55:55" hidden="1" x14ac:dyDescent="0.2">
      <c r="BC54918" s="6"/>
    </row>
    <row r="54919" spans="55:55" hidden="1" x14ac:dyDescent="0.2">
      <c r="BC54919" s="6"/>
    </row>
    <row r="54920" spans="55:55" hidden="1" x14ac:dyDescent="0.2">
      <c r="BC54920" s="6"/>
    </row>
    <row r="54921" spans="55:55" hidden="1" x14ac:dyDescent="0.2">
      <c r="BC54921" s="6"/>
    </row>
    <row r="54922" spans="55:55" hidden="1" x14ac:dyDescent="0.2">
      <c r="BC54922" s="6"/>
    </row>
    <row r="54923" spans="55:55" hidden="1" x14ac:dyDescent="0.2">
      <c r="BC54923" s="6"/>
    </row>
    <row r="54924" spans="55:55" hidden="1" x14ac:dyDescent="0.2">
      <c r="BC54924" s="6"/>
    </row>
    <row r="54925" spans="55:55" hidden="1" x14ac:dyDescent="0.2">
      <c r="BC54925" s="6"/>
    </row>
    <row r="54926" spans="55:55" hidden="1" x14ac:dyDescent="0.2">
      <c r="BC54926" s="6"/>
    </row>
    <row r="54927" spans="55:55" hidden="1" x14ac:dyDescent="0.2">
      <c r="BC54927" s="6"/>
    </row>
    <row r="54928" spans="55:55" hidden="1" x14ac:dyDescent="0.2">
      <c r="BC54928" s="6"/>
    </row>
    <row r="54929" spans="55:55" hidden="1" x14ac:dyDescent="0.2">
      <c r="BC54929" s="6"/>
    </row>
    <row r="54930" spans="55:55" hidden="1" x14ac:dyDescent="0.2">
      <c r="BC54930" s="6"/>
    </row>
    <row r="54931" spans="55:55" hidden="1" x14ac:dyDescent="0.2">
      <c r="BC54931" s="6"/>
    </row>
    <row r="54932" spans="55:55" hidden="1" x14ac:dyDescent="0.2">
      <c r="BC54932" s="6"/>
    </row>
    <row r="54933" spans="55:55" hidden="1" x14ac:dyDescent="0.2">
      <c r="BC54933" s="6"/>
    </row>
    <row r="54934" spans="55:55" hidden="1" x14ac:dyDescent="0.2">
      <c r="BC54934" s="6"/>
    </row>
    <row r="54935" spans="55:55" hidden="1" x14ac:dyDescent="0.2">
      <c r="BC54935" s="6"/>
    </row>
    <row r="54936" spans="55:55" hidden="1" x14ac:dyDescent="0.2">
      <c r="BC54936" s="6"/>
    </row>
    <row r="54937" spans="55:55" hidden="1" x14ac:dyDescent="0.2">
      <c r="BC54937" s="6"/>
    </row>
    <row r="54938" spans="55:55" hidden="1" x14ac:dyDescent="0.2">
      <c r="BC54938" s="6"/>
    </row>
    <row r="54939" spans="55:55" hidden="1" x14ac:dyDescent="0.2">
      <c r="BC54939" s="6"/>
    </row>
    <row r="54940" spans="55:55" hidden="1" x14ac:dyDescent="0.2">
      <c r="BC54940" s="6"/>
    </row>
    <row r="54941" spans="55:55" hidden="1" x14ac:dyDescent="0.2">
      <c r="BC54941" s="6"/>
    </row>
    <row r="54942" spans="55:55" hidden="1" x14ac:dyDescent="0.2">
      <c r="BC54942" s="6"/>
    </row>
    <row r="54943" spans="55:55" hidden="1" x14ac:dyDescent="0.2">
      <c r="BC54943" s="6"/>
    </row>
    <row r="54944" spans="55:55" hidden="1" x14ac:dyDescent="0.2">
      <c r="BC54944" s="6"/>
    </row>
    <row r="54945" spans="55:55" hidden="1" x14ac:dyDescent="0.2">
      <c r="BC54945" s="6"/>
    </row>
    <row r="54946" spans="55:55" hidden="1" x14ac:dyDescent="0.2">
      <c r="BC54946" s="6"/>
    </row>
    <row r="54947" spans="55:55" hidden="1" x14ac:dyDescent="0.2">
      <c r="BC54947" s="6"/>
    </row>
    <row r="54948" spans="55:55" hidden="1" x14ac:dyDescent="0.2">
      <c r="BC54948" s="6"/>
    </row>
    <row r="54949" spans="55:55" hidden="1" x14ac:dyDescent="0.2">
      <c r="BC54949" s="6"/>
    </row>
    <row r="54950" spans="55:55" hidden="1" x14ac:dyDescent="0.2">
      <c r="BC54950" s="6"/>
    </row>
    <row r="54951" spans="55:55" hidden="1" x14ac:dyDescent="0.2">
      <c r="BC54951" s="6"/>
    </row>
    <row r="54952" spans="55:55" hidden="1" x14ac:dyDescent="0.2">
      <c r="BC54952" s="6"/>
    </row>
    <row r="54953" spans="55:55" hidden="1" x14ac:dyDescent="0.2">
      <c r="BC54953" s="6"/>
    </row>
    <row r="54954" spans="55:55" hidden="1" x14ac:dyDescent="0.2">
      <c r="BC54954" s="6"/>
    </row>
    <row r="54955" spans="55:55" hidden="1" x14ac:dyDescent="0.2">
      <c r="BC54955" s="6"/>
    </row>
    <row r="54956" spans="55:55" hidden="1" x14ac:dyDescent="0.2">
      <c r="BC54956" s="6"/>
    </row>
    <row r="54957" spans="55:55" hidden="1" x14ac:dyDescent="0.2">
      <c r="BC54957" s="6"/>
    </row>
    <row r="54958" spans="55:55" hidden="1" x14ac:dyDescent="0.2">
      <c r="BC54958" s="6"/>
    </row>
    <row r="54959" spans="55:55" hidden="1" x14ac:dyDescent="0.2">
      <c r="BC54959" s="6"/>
    </row>
    <row r="54960" spans="55:55" hidden="1" x14ac:dyDescent="0.2">
      <c r="BC54960" s="6"/>
    </row>
    <row r="54961" spans="55:55" hidden="1" x14ac:dyDescent="0.2">
      <c r="BC54961" s="6"/>
    </row>
    <row r="54962" spans="55:55" hidden="1" x14ac:dyDescent="0.2">
      <c r="BC54962" s="6"/>
    </row>
    <row r="54963" spans="55:55" hidden="1" x14ac:dyDescent="0.2">
      <c r="BC54963" s="6"/>
    </row>
    <row r="54964" spans="55:55" hidden="1" x14ac:dyDescent="0.2">
      <c r="BC54964" s="6"/>
    </row>
    <row r="54965" spans="55:55" hidden="1" x14ac:dyDescent="0.2">
      <c r="BC54965" s="6"/>
    </row>
    <row r="54966" spans="55:55" hidden="1" x14ac:dyDescent="0.2">
      <c r="BC54966" s="6"/>
    </row>
    <row r="54967" spans="55:55" hidden="1" x14ac:dyDescent="0.2">
      <c r="BC54967" s="6"/>
    </row>
    <row r="54968" spans="55:55" hidden="1" x14ac:dyDescent="0.2">
      <c r="BC54968" s="6"/>
    </row>
    <row r="54969" spans="55:55" hidden="1" x14ac:dyDescent="0.2">
      <c r="BC54969" s="6"/>
    </row>
    <row r="54970" spans="55:55" hidden="1" x14ac:dyDescent="0.2">
      <c r="BC54970" s="6"/>
    </row>
    <row r="54971" spans="55:55" hidden="1" x14ac:dyDescent="0.2">
      <c r="BC54971" s="6"/>
    </row>
    <row r="54972" spans="55:55" hidden="1" x14ac:dyDescent="0.2">
      <c r="BC54972" s="6"/>
    </row>
    <row r="54973" spans="55:55" hidden="1" x14ac:dyDescent="0.2">
      <c r="BC54973" s="6"/>
    </row>
    <row r="54974" spans="55:55" hidden="1" x14ac:dyDescent="0.2">
      <c r="BC54974" s="6"/>
    </row>
    <row r="54975" spans="55:55" hidden="1" x14ac:dyDescent="0.2">
      <c r="BC54975" s="6"/>
    </row>
    <row r="54976" spans="55:55" hidden="1" x14ac:dyDescent="0.2">
      <c r="BC54976" s="6"/>
    </row>
    <row r="54977" spans="55:55" hidden="1" x14ac:dyDescent="0.2">
      <c r="BC54977" s="6"/>
    </row>
    <row r="54978" spans="55:55" hidden="1" x14ac:dyDescent="0.2">
      <c r="BC54978" s="6"/>
    </row>
    <row r="54979" spans="55:55" hidden="1" x14ac:dyDescent="0.2">
      <c r="BC54979" s="6"/>
    </row>
    <row r="54980" spans="55:55" hidden="1" x14ac:dyDescent="0.2">
      <c r="BC54980" s="6"/>
    </row>
    <row r="54981" spans="55:55" hidden="1" x14ac:dyDescent="0.2">
      <c r="BC54981" s="6"/>
    </row>
    <row r="54982" spans="55:55" hidden="1" x14ac:dyDescent="0.2">
      <c r="BC54982" s="6"/>
    </row>
    <row r="54983" spans="55:55" hidden="1" x14ac:dyDescent="0.2">
      <c r="BC54983" s="6"/>
    </row>
    <row r="54984" spans="55:55" hidden="1" x14ac:dyDescent="0.2">
      <c r="BC54984" s="6"/>
    </row>
    <row r="54985" spans="55:55" hidden="1" x14ac:dyDescent="0.2">
      <c r="BC54985" s="6"/>
    </row>
    <row r="54986" spans="55:55" hidden="1" x14ac:dyDescent="0.2">
      <c r="BC54986" s="6"/>
    </row>
    <row r="54987" spans="55:55" hidden="1" x14ac:dyDescent="0.2">
      <c r="BC54987" s="6"/>
    </row>
    <row r="54988" spans="55:55" hidden="1" x14ac:dyDescent="0.2">
      <c r="BC54988" s="6"/>
    </row>
    <row r="54989" spans="55:55" hidden="1" x14ac:dyDescent="0.2">
      <c r="BC54989" s="6"/>
    </row>
    <row r="54990" spans="55:55" hidden="1" x14ac:dyDescent="0.2">
      <c r="BC54990" s="6"/>
    </row>
    <row r="54991" spans="55:55" hidden="1" x14ac:dyDescent="0.2">
      <c r="BC54991" s="6"/>
    </row>
    <row r="54992" spans="55:55" hidden="1" x14ac:dyDescent="0.2">
      <c r="BC54992" s="6"/>
    </row>
    <row r="54993" spans="55:55" hidden="1" x14ac:dyDescent="0.2">
      <c r="BC54993" s="6"/>
    </row>
    <row r="54994" spans="55:55" hidden="1" x14ac:dyDescent="0.2">
      <c r="BC54994" s="6"/>
    </row>
    <row r="54995" spans="55:55" hidden="1" x14ac:dyDescent="0.2">
      <c r="BC54995" s="6"/>
    </row>
    <row r="54996" spans="55:55" hidden="1" x14ac:dyDescent="0.2">
      <c r="BC54996" s="6"/>
    </row>
    <row r="54997" spans="55:55" hidden="1" x14ac:dyDescent="0.2">
      <c r="BC54997" s="6"/>
    </row>
    <row r="54998" spans="55:55" hidden="1" x14ac:dyDescent="0.2">
      <c r="BC54998" s="6"/>
    </row>
    <row r="54999" spans="55:55" hidden="1" x14ac:dyDescent="0.2">
      <c r="BC54999" s="6"/>
    </row>
    <row r="55000" spans="55:55" hidden="1" x14ac:dyDescent="0.2">
      <c r="BC55000" s="6"/>
    </row>
    <row r="55001" spans="55:55" hidden="1" x14ac:dyDescent="0.2">
      <c r="BC55001" s="6"/>
    </row>
    <row r="55002" spans="55:55" hidden="1" x14ac:dyDescent="0.2">
      <c r="BC55002" s="6"/>
    </row>
    <row r="55003" spans="55:55" hidden="1" x14ac:dyDescent="0.2">
      <c r="BC55003" s="6"/>
    </row>
    <row r="55004" spans="55:55" hidden="1" x14ac:dyDescent="0.2">
      <c r="BC55004" s="6"/>
    </row>
    <row r="55005" spans="55:55" hidden="1" x14ac:dyDescent="0.2">
      <c r="BC55005" s="6"/>
    </row>
    <row r="55006" spans="55:55" hidden="1" x14ac:dyDescent="0.2">
      <c r="BC55006" s="6"/>
    </row>
    <row r="55007" spans="55:55" hidden="1" x14ac:dyDescent="0.2">
      <c r="BC55007" s="6"/>
    </row>
    <row r="55008" spans="55:55" hidden="1" x14ac:dyDescent="0.2">
      <c r="BC55008" s="6"/>
    </row>
    <row r="55009" spans="55:55" hidden="1" x14ac:dyDescent="0.2">
      <c r="BC55009" s="6"/>
    </row>
    <row r="55010" spans="55:55" hidden="1" x14ac:dyDescent="0.2">
      <c r="BC55010" s="6"/>
    </row>
    <row r="55011" spans="55:55" hidden="1" x14ac:dyDescent="0.2">
      <c r="BC55011" s="6"/>
    </row>
    <row r="55012" spans="55:55" hidden="1" x14ac:dyDescent="0.2">
      <c r="BC55012" s="6"/>
    </row>
    <row r="55013" spans="55:55" hidden="1" x14ac:dyDescent="0.2">
      <c r="BC55013" s="6"/>
    </row>
    <row r="55014" spans="55:55" hidden="1" x14ac:dyDescent="0.2">
      <c r="BC55014" s="6"/>
    </row>
    <row r="55015" spans="55:55" hidden="1" x14ac:dyDescent="0.2">
      <c r="BC55015" s="6"/>
    </row>
    <row r="55016" spans="55:55" hidden="1" x14ac:dyDescent="0.2">
      <c r="BC55016" s="6"/>
    </row>
    <row r="55017" spans="55:55" hidden="1" x14ac:dyDescent="0.2">
      <c r="BC55017" s="6"/>
    </row>
    <row r="55018" spans="55:55" hidden="1" x14ac:dyDescent="0.2">
      <c r="BC55018" s="6"/>
    </row>
    <row r="55019" spans="55:55" hidden="1" x14ac:dyDescent="0.2">
      <c r="BC55019" s="6"/>
    </row>
    <row r="55020" spans="55:55" hidden="1" x14ac:dyDescent="0.2">
      <c r="BC55020" s="6"/>
    </row>
    <row r="55021" spans="55:55" hidden="1" x14ac:dyDescent="0.2">
      <c r="BC55021" s="6"/>
    </row>
    <row r="55022" spans="55:55" hidden="1" x14ac:dyDescent="0.2">
      <c r="BC55022" s="6"/>
    </row>
    <row r="55023" spans="55:55" hidden="1" x14ac:dyDescent="0.2">
      <c r="BC55023" s="6"/>
    </row>
    <row r="55024" spans="55:55" hidden="1" x14ac:dyDescent="0.2">
      <c r="BC55024" s="6"/>
    </row>
    <row r="55025" spans="55:55" hidden="1" x14ac:dyDescent="0.2">
      <c r="BC55025" s="6"/>
    </row>
    <row r="55026" spans="55:55" hidden="1" x14ac:dyDescent="0.2">
      <c r="BC55026" s="6"/>
    </row>
    <row r="55027" spans="55:55" hidden="1" x14ac:dyDescent="0.2">
      <c r="BC55027" s="6"/>
    </row>
    <row r="55028" spans="55:55" hidden="1" x14ac:dyDescent="0.2">
      <c r="BC55028" s="6"/>
    </row>
    <row r="55029" spans="55:55" hidden="1" x14ac:dyDescent="0.2">
      <c r="BC55029" s="6"/>
    </row>
    <row r="55030" spans="55:55" hidden="1" x14ac:dyDescent="0.2">
      <c r="BC55030" s="6"/>
    </row>
    <row r="55031" spans="55:55" hidden="1" x14ac:dyDescent="0.2">
      <c r="BC55031" s="6"/>
    </row>
    <row r="55032" spans="55:55" hidden="1" x14ac:dyDescent="0.2">
      <c r="BC55032" s="6"/>
    </row>
    <row r="55033" spans="55:55" hidden="1" x14ac:dyDescent="0.2">
      <c r="BC55033" s="6"/>
    </row>
    <row r="55034" spans="55:55" hidden="1" x14ac:dyDescent="0.2">
      <c r="BC55034" s="6"/>
    </row>
    <row r="55035" spans="55:55" hidden="1" x14ac:dyDescent="0.2">
      <c r="BC55035" s="6"/>
    </row>
    <row r="55036" spans="55:55" hidden="1" x14ac:dyDescent="0.2">
      <c r="BC55036" s="6"/>
    </row>
    <row r="55037" spans="55:55" hidden="1" x14ac:dyDescent="0.2">
      <c r="BC55037" s="6"/>
    </row>
    <row r="55038" spans="55:55" hidden="1" x14ac:dyDescent="0.2">
      <c r="BC55038" s="6"/>
    </row>
    <row r="55039" spans="55:55" hidden="1" x14ac:dyDescent="0.2">
      <c r="BC55039" s="6"/>
    </row>
    <row r="55040" spans="55:55" hidden="1" x14ac:dyDescent="0.2">
      <c r="BC55040" s="6"/>
    </row>
    <row r="55041" spans="55:55" hidden="1" x14ac:dyDescent="0.2">
      <c r="BC55041" s="6"/>
    </row>
    <row r="55042" spans="55:55" hidden="1" x14ac:dyDescent="0.2">
      <c r="BC55042" s="6"/>
    </row>
    <row r="55043" spans="55:55" hidden="1" x14ac:dyDescent="0.2">
      <c r="BC55043" s="6"/>
    </row>
    <row r="55044" spans="55:55" hidden="1" x14ac:dyDescent="0.2">
      <c r="BC55044" s="6"/>
    </row>
    <row r="55045" spans="55:55" hidden="1" x14ac:dyDescent="0.2">
      <c r="BC55045" s="6"/>
    </row>
    <row r="55046" spans="55:55" hidden="1" x14ac:dyDescent="0.2">
      <c r="BC55046" s="6"/>
    </row>
    <row r="55047" spans="55:55" hidden="1" x14ac:dyDescent="0.2">
      <c r="BC55047" s="6"/>
    </row>
    <row r="55048" spans="55:55" hidden="1" x14ac:dyDescent="0.2">
      <c r="BC55048" s="6"/>
    </row>
    <row r="55049" spans="55:55" hidden="1" x14ac:dyDescent="0.2">
      <c r="BC55049" s="6"/>
    </row>
    <row r="55050" spans="55:55" hidden="1" x14ac:dyDescent="0.2">
      <c r="BC55050" s="6"/>
    </row>
    <row r="55051" spans="55:55" hidden="1" x14ac:dyDescent="0.2">
      <c r="BC55051" s="6"/>
    </row>
    <row r="55052" spans="55:55" hidden="1" x14ac:dyDescent="0.2">
      <c r="BC55052" s="6"/>
    </row>
    <row r="55053" spans="55:55" hidden="1" x14ac:dyDescent="0.2">
      <c r="BC55053" s="6"/>
    </row>
    <row r="55054" spans="55:55" hidden="1" x14ac:dyDescent="0.2">
      <c r="BC55054" s="6"/>
    </row>
    <row r="55055" spans="55:55" hidden="1" x14ac:dyDescent="0.2">
      <c r="BC55055" s="6"/>
    </row>
    <row r="55056" spans="55:55" hidden="1" x14ac:dyDescent="0.2">
      <c r="BC55056" s="6"/>
    </row>
    <row r="55057" spans="55:55" hidden="1" x14ac:dyDescent="0.2">
      <c r="BC55057" s="6"/>
    </row>
    <row r="55058" spans="55:55" hidden="1" x14ac:dyDescent="0.2">
      <c r="BC55058" s="6"/>
    </row>
    <row r="55059" spans="55:55" hidden="1" x14ac:dyDescent="0.2">
      <c r="BC55059" s="6"/>
    </row>
    <row r="55060" spans="55:55" hidden="1" x14ac:dyDescent="0.2">
      <c r="BC55060" s="6"/>
    </row>
    <row r="55061" spans="55:55" hidden="1" x14ac:dyDescent="0.2">
      <c r="BC55061" s="6"/>
    </row>
    <row r="55062" spans="55:55" hidden="1" x14ac:dyDescent="0.2">
      <c r="BC55062" s="6"/>
    </row>
    <row r="55063" spans="55:55" hidden="1" x14ac:dyDescent="0.2">
      <c r="BC55063" s="6"/>
    </row>
    <row r="55064" spans="55:55" hidden="1" x14ac:dyDescent="0.2">
      <c r="BC55064" s="6"/>
    </row>
    <row r="55065" spans="55:55" hidden="1" x14ac:dyDescent="0.2">
      <c r="BC55065" s="6"/>
    </row>
    <row r="55066" spans="55:55" hidden="1" x14ac:dyDescent="0.2">
      <c r="BC55066" s="6"/>
    </row>
    <row r="55067" spans="55:55" hidden="1" x14ac:dyDescent="0.2">
      <c r="BC55067" s="6"/>
    </row>
    <row r="55068" spans="55:55" hidden="1" x14ac:dyDescent="0.2">
      <c r="BC55068" s="6"/>
    </row>
    <row r="55069" spans="55:55" hidden="1" x14ac:dyDescent="0.2">
      <c r="BC55069" s="6"/>
    </row>
    <row r="55070" spans="55:55" hidden="1" x14ac:dyDescent="0.2">
      <c r="BC55070" s="6"/>
    </row>
    <row r="55071" spans="55:55" hidden="1" x14ac:dyDescent="0.2">
      <c r="BC55071" s="6"/>
    </row>
    <row r="55072" spans="55:55" hidden="1" x14ac:dyDescent="0.2">
      <c r="BC55072" s="6"/>
    </row>
    <row r="55073" spans="55:55" hidden="1" x14ac:dyDescent="0.2">
      <c r="BC55073" s="6"/>
    </row>
    <row r="55074" spans="55:55" hidden="1" x14ac:dyDescent="0.2">
      <c r="BC55074" s="6"/>
    </row>
    <row r="55075" spans="55:55" hidden="1" x14ac:dyDescent="0.2">
      <c r="BC55075" s="6"/>
    </row>
    <row r="55076" spans="55:55" hidden="1" x14ac:dyDescent="0.2">
      <c r="BC55076" s="6"/>
    </row>
    <row r="55077" spans="55:55" hidden="1" x14ac:dyDescent="0.2">
      <c r="BC55077" s="6"/>
    </row>
    <row r="55078" spans="55:55" hidden="1" x14ac:dyDescent="0.2">
      <c r="BC55078" s="6"/>
    </row>
    <row r="55079" spans="55:55" hidden="1" x14ac:dyDescent="0.2">
      <c r="BC55079" s="6"/>
    </row>
    <row r="55080" spans="55:55" hidden="1" x14ac:dyDescent="0.2">
      <c r="BC55080" s="6"/>
    </row>
    <row r="55081" spans="55:55" hidden="1" x14ac:dyDescent="0.2">
      <c r="BC55081" s="6"/>
    </row>
    <row r="55082" spans="55:55" hidden="1" x14ac:dyDescent="0.2">
      <c r="BC55082" s="6"/>
    </row>
    <row r="55083" spans="55:55" hidden="1" x14ac:dyDescent="0.2">
      <c r="BC55083" s="6"/>
    </row>
    <row r="55084" spans="55:55" hidden="1" x14ac:dyDescent="0.2">
      <c r="BC55084" s="6"/>
    </row>
    <row r="55085" spans="55:55" hidden="1" x14ac:dyDescent="0.2">
      <c r="BC55085" s="6"/>
    </row>
    <row r="55086" spans="55:55" hidden="1" x14ac:dyDescent="0.2">
      <c r="BC55086" s="6"/>
    </row>
    <row r="55087" spans="55:55" hidden="1" x14ac:dyDescent="0.2">
      <c r="BC55087" s="6"/>
    </row>
    <row r="55088" spans="55:55" hidden="1" x14ac:dyDescent="0.2">
      <c r="BC55088" s="6"/>
    </row>
    <row r="55089" spans="55:55" hidden="1" x14ac:dyDescent="0.2">
      <c r="BC55089" s="6"/>
    </row>
    <row r="55090" spans="55:55" hidden="1" x14ac:dyDescent="0.2">
      <c r="BC55090" s="6"/>
    </row>
    <row r="55091" spans="55:55" hidden="1" x14ac:dyDescent="0.2">
      <c r="BC55091" s="6"/>
    </row>
    <row r="55092" spans="55:55" hidden="1" x14ac:dyDescent="0.2">
      <c r="BC55092" s="6"/>
    </row>
    <row r="55093" spans="55:55" hidden="1" x14ac:dyDescent="0.2">
      <c r="BC55093" s="6"/>
    </row>
    <row r="55094" spans="55:55" hidden="1" x14ac:dyDescent="0.2">
      <c r="BC55094" s="6"/>
    </row>
    <row r="55095" spans="55:55" hidden="1" x14ac:dyDescent="0.2">
      <c r="BC55095" s="6"/>
    </row>
    <row r="55096" spans="55:55" hidden="1" x14ac:dyDescent="0.2">
      <c r="BC55096" s="6"/>
    </row>
    <row r="55097" spans="55:55" hidden="1" x14ac:dyDescent="0.2">
      <c r="BC55097" s="6"/>
    </row>
    <row r="55098" spans="55:55" hidden="1" x14ac:dyDescent="0.2">
      <c r="BC55098" s="6"/>
    </row>
    <row r="55099" spans="55:55" hidden="1" x14ac:dyDescent="0.2">
      <c r="BC55099" s="6"/>
    </row>
    <row r="55100" spans="55:55" hidden="1" x14ac:dyDescent="0.2">
      <c r="BC55100" s="6"/>
    </row>
    <row r="55101" spans="55:55" hidden="1" x14ac:dyDescent="0.2">
      <c r="BC55101" s="6"/>
    </row>
    <row r="55102" spans="55:55" hidden="1" x14ac:dyDescent="0.2">
      <c r="BC55102" s="6"/>
    </row>
    <row r="55103" spans="55:55" hidden="1" x14ac:dyDescent="0.2">
      <c r="BC55103" s="6"/>
    </row>
    <row r="55104" spans="55:55" hidden="1" x14ac:dyDescent="0.2">
      <c r="BC55104" s="6"/>
    </row>
    <row r="55105" spans="55:55" hidden="1" x14ac:dyDescent="0.2">
      <c r="BC55105" s="6"/>
    </row>
    <row r="55106" spans="55:55" hidden="1" x14ac:dyDescent="0.2">
      <c r="BC55106" s="6"/>
    </row>
    <row r="55107" spans="55:55" hidden="1" x14ac:dyDescent="0.2">
      <c r="BC55107" s="6"/>
    </row>
    <row r="55108" spans="55:55" hidden="1" x14ac:dyDescent="0.2">
      <c r="BC55108" s="6"/>
    </row>
    <row r="55109" spans="55:55" hidden="1" x14ac:dyDescent="0.2">
      <c r="BC55109" s="6"/>
    </row>
    <row r="55110" spans="55:55" hidden="1" x14ac:dyDescent="0.2">
      <c r="BC55110" s="6"/>
    </row>
    <row r="55111" spans="55:55" hidden="1" x14ac:dyDescent="0.2">
      <c r="BC55111" s="6"/>
    </row>
    <row r="55112" spans="55:55" hidden="1" x14ac:dyDescent="0.2">
      <c r="BC55112" s="6"/>
    </row>
    <row r="55113" spans="55:55" hidden="1" x14ac:dyDescent="0.2">
      <c r="BC55113" s="6"/>
    </row>
    <row r="55114" spans="55:55" hidden="1" x14ac:dyDescent="0.2">
      <c r="BC55114" s="6"/>
    </row>
    <row r="55115" spans="55:55" hidden="1" x14ac:dyDescent="0.2">
      <c r="BC55115" s="6"/>
    </row>
    <row r="55116" spans="55:55" hidden="1" x14ac:dyDescent="0.2">
      <c r="BC55116" s="6"/>
    </row>
    <row r="55117" spans="55:55" hidden="1" x14ac:dyDescent="0.2">
      <c r="BC55117" s="6"/>
    </row>
    <row r="55118" spans="55:55" hidden="1" x14ac:dyDescent="0.2">
      <c r="BC55118" s="6"/>
    </row>
    <row r="55119" spans="55:55" hidden="1" x14ac:dyDescent="0.2">
      <c r="BC55119" s="6"/>
    </row>
    <row r="55120" spans="55:55" hidden="1" x14ac:dyDescent="0.2">
      <c r="BC55120" s="6"/>
    </row>
    <row r="55121" spans="55:55" hidden="1" x14ac:dyDescent="0.2">
      <c r="BC55121" s="6"/>
    </row>
    <row r="55122" spans="55:55" hidden="1" x14ac:dyDescent="0.2">
      <c r="BC55122" s="6"/>
    </row>
    <row r="55123" spans="55:55" hidden="1" x14ac:dyDescent="0.2">
      <c r="BC55123" s="6"/>
    </row>
    <row r="55124" spans="55:55" hidden="1" x14ac:dyDescent="0.2">
      <c r="BC55124" s="6"/>
    </row>
    <row r="55125" spans="55:55" hidden="1" x14ac:dyDescent="0.2">
      <c r="BC55125" s="6"/>
    </row>
    <row r="55126" spans="55:55" hidden="1" x14ac:dyDescent="0.2">
      <c r="BC55126" s="6"/>
    </row>
    <row r="55127" spans="55:55" hidden="1" x14ac:dyDescent="0.2">
      <c r="BC55127" s="6"/>
    </row>
    <row r="55128" spans="55:55" hidden="1" x14ac:dyDescent="0.2">
      <c r="BC55128" s="6"/>
    </row>
    <row r="55129" spans="55:55" hidden="1" x14ac:dyDescent="0.2">
      <c r="BC55129" s="6"/>
    </row>
    <row r="55130" spans="55:55" hidden="1" x14ac:dyDescent="0.2">
      <c r="BC55130" s="6"/>
    </row>
    <row r="55131" spans="55:55" hidden="1" x14ac:dyDescent="0.2">
      <c r="BC55131" s="6"/>
    </row>
    <row r="55132" spans="55:55" hidden="1" x14ac:dyDescent="0.2">
      <c r="BC55132" s="6"/>
    </row>
    <row r="55133" spans="55:55" hidden="1" x14ac:dyDescent="0.2">
      <c r="BC55133" s="6"/>
    </row>
    <row r="55134" spans="55:55" hidden="1" x14ac:dyDescent="0.2">
      <c r="BC55134" s="6"/>
    </row>
    <row r="55135" spans="55:55" hidden="1" x14ac:dyDescent="0.2">
      <c r="BC55135" s="6"/>
    </row>
    <row r="55136" spans="55:55" hidden="1" x14ac:dyDescent="0.2">
      <c r="BC55136" s="6"/>
    </row>
    <row r="55137" spans="55:55" hidden="1" x14ac:dyDescent="0.2">
      <c r="BC55137" s="6"/>
    </row>
    <row r="55138" spans="55:55" hidden="1" x14ac:dyDescent="0.2">
      <c r="BC55138" s="6"/>
    </row>
    <row r="55139" spans="55:55" hidden="1" x14ac:dyDescent="0.2">
      <c r="BC55139" s="6"/>
    </row>
    <row r="55140" spans="55:55" hidden="1" x14ac:dyDescent="0.2">
      <c r="BC55140" s="6"/>
    </row>
    <row r="55141" spans="55:55" hidden="1" x14ac:dyDescent="0.2">
      <c r="BC55141" s="6"/>
    </row>
    <row r="55142" spans="55:55" hidden="1" x14ac:dyDescent="0.2">
      <c r="BC55142" s="6"/>
    </row>
    <row r="55143" spans="55:55" hidden="1" x14ac:dyDescent="0.2">
      <c r="BC55143" s="6"/>
    </row>
    <row r="55144" spans="55:55" hidden="1" x14ac:dyDescent="0.2">
      <c r="BC55144" s="6"/>
    </row>
    <row r="55145" spans="55:55" hidden="1" x14ac:dyDescent="0.2">
      <c r="BC55145" s="6"/>
    </row>
    <row r="55146" spans="55:55" hidden="1" x14ac:dyDescent="0.2">
      <c r="BC55146" s="6"/>
    </row>
    <row r="55147" spans="55:55" hidden="1" x14ac:dyDescent="0.2">
      <c r="BC55147" s="6"/>
    </row>
    <row r="55148" spans="55:55" hidden="1" x14ac:dyDescent="0.2">
      <c r="BC55148" s="6"/>
    </row>
    <row r="55149" spans="55:55" hidden="1" x14ac:dyDescent="0.2">
      <c r="BC55149" s="6"/>
    </row>
    <row r="55150" spans="55:55" hidden="1" x14ac:dyDescent="0.2">
      <c r="BC55150" s="6"/>
    </row>
    <row r="55151" spans="55:55" hidden="1" x14ac:dyDescent="0.2">
      <c r="BC55151" s="6"/>
    </row>
    <row r="55152" spans="55:55" hidden="1" x14ac:dyDescent="0.2">
      <c r="BC55152" s="6"/>
    </row>
    <row r="55153" spans="55:55" hidden="1" x14ac:dyDescent="0.2">
      <c r="BC55153" s="6"/>
    </row>
    <row r="55154" spans="55:55" hidden="1" x14ac:dyDescent="0.2">
      <c r="BC55154" s="6"/>
    </row>
    <row r="55155" spans="55:55" hidden="1" x14ac:dyDescent="0.2">
      <c r="BC55155" s="6"/>
    </row>
    <row r="55156" spans="55:55" hidden="1" x14ac:dyDescent="0.2">
      <c r="BC55156" s="6"/>
    </row>
    <row r="55157" spans="55:55" hidden="1" x14ac:dyDescent="0.2">
      <c r="BC55157" s="6"/>
    </row>
    <row r="55158" spans="55:55" hidden="1" x14ac:dyDescent="0.2">
      <c r="BC55158" s="6"/>
    </row>
    <row r="55159" spans="55:55" hidden="1" x14ac:dyDescent="0.2">
      <c r="BC55159" s="6"/>
    </row>
    <row r="55160" spans="55:55" hidden="1" x14ac:dyDescent="0.2">
      <c r="BC55160" s="6"/>
    </row>
    <row r="55161" spans="55:55" hidden="1" x14ac:dyDescent="0.2">
      <c r="BC55161" s="6"/>
    </row>
    <row r="55162" spans="55:55" hidden="1" x14ac:dyDescent="0.2">
      <c r="BC55162" s="6"/>
    </row>
    <row r="55163" spans="55:55" hidden="1" x14ac:dyDescent="0.2">
      <c r="BC55163" s="6"/>
    </row>
    <row r="55164" spans="55:55" hidden="1" x14ac:dyDescent="0.2">
      <c r="BC55164" s="6"/>
    </row>
    <row r="55165" spans="55:55" hidden="1" x14ac:dyDescent="0.2">
      <c r="BC55165" s="6"/>
    </row>
    <row r="55166" spans="55:55" hidden="1" x14ac:dyDescent="0.2">
      <c r="BC55166" s="6"/>
    </row>
    <row r="55167" spans="55:55" hidden="1" x14ac:dyDescent="0.2">
      <c r="BC55167" s="6"/>
    </row>
    <row r="55168" spans="55:55" hidden="1" x14ac:dyDescent="0.2">
      <c r="BC55168" s="6"/>
    </row>
    <row r="55169" spans="55:55" hidden="1" x14ac:dyDescent="0.2">
      <c r="BC55169" s="6"/>
    </row>
    <row r="55170" spans="55:55" hidden="1" x14ac:dyDescent="0.2">
      <c r="BC55170" s="6"/>
    </row>
    <row r="55171" spans="55:55" hidden="1" x14ac:dyDescent="0.2">
      <c r="BC55171" s="6"/>
    </row>
    <row r="55172" spans="55:55" hidden="1" x14ac:dyDescent="0.2">
      <c r="BC55172" s="6"/>
    </row>
    <row r="55173" spans="55:55" hidden="1" x14ac:dyDescent="0.2">
      <c r="BC55173" s="6"/>
    </row>
    <row r="55174" spans="55:55" hidden="1" x14ac:dyDescent="0.2">
      <c r="BC55174" s="6"/>
    </row>
    <row r="55175" spans="55:55" hidden="1" x14ac:dyDescent="0.2">
      <c r="BC55175" s="6"/>
    </row>
    <row r="55176" spans="55:55" hidden="1" x14ac:dyDescent="0.2">
      <c r="BC55176" s="6"/>
    </row>
    <row r="55177" spans="55:55" hidden="1" x14ac:dyDescent="0.2">
      <c r="BC55177" s="6"/>
    </row>
    <row r="55178" spans="55:55" hidden="1" x14ac:dyDescent="0.2">
      <c r="BC55178" s="6"/>
    </row>
    <row r="55179" spans="55:55" hidden="1" x14ac:dyDescent="0.2">
      <c r="BC55179" s="6"/>
    </row>
    <row r="55180" spans="55:55" hidden="1" x14ac:dyDescent="0.2">
      <c r="BC55180" s="6"/>
    </row>
    <row r="55181" spans="55:55" hidden="1" x14ac:dyDescent="0.2">
      <c r="BC55181" s="6"/>
    </row>
    <row r="55182" spans="55:55" hidden="1" x14ac:dyDescent="0.2">
      <c r="BC55182" s="6"/>
    </row>
    <row r="55183" spans="55:55" hidden="1" x14ac:dyDescent="0.2">
      <c r="BC55183" s="6"/>
    </row>
    <row r="55184" spans="55:55" hidden="1" x14ac:dyDescent="0.2">
      <c r="BC55184" s="6"/>
    </row>
    <row r="55185" spans="55:55" hidden="1" x14ac:dyDescent="0.2">
      <c r="BC55185" s="6"/>
    </row>
    <row r="55186" spans="55:55" hidden="1" x14ac:dyDescent="0.2">
      <c r="BC55186" s="6"/>
    </row>
    <row r="55187" spans="55:55" hidden="1" x14ac:dyDescent="0.2">
      <c r="BC55187" s="6"/>
    </row>
    <row r="55188" spans="55:55" hidden="1" x14ac:dyDescent="0.2">
      <c r="BC55188" s="6"/>
    </row>
    <row r="55189" spans="55:55" hidden="1" x14ac:dyDescent="0.2">
      <c r="BC55189" s="6"/>
    </row>
    <row r="55190" spans="55:55" hidden="1" x14ac:dyDescent="0.2">
      <c r="BC55190" s="6"/>
    </row>
    <row r="55191" spans="55:55" hidden="1" x14ac:dyDescent="0.2">
      <c r="BC55191" s="6"/>
    </row>
    <row r="55192" spans="55:55" hidden="1" x14ac:dyDescent="0.2">
      <c r="BC55192" s="6"/>
    </row>
    <row r="55193" spans="55:55" hidden="1" x14ac:dyDescent="0.2">
      <c r="BC55193" s="6"/>
    </row>
    <row r="55194" spans="55:55" hidden="1" x14ac:dyDescent="0.2">
      <c r="BC55194" s="6"/>
    </row>
    <row r="55195" spans="55:55" hidden="1" x14ac:dyDescent="0.2">
      <c r="BC55195" s="6"/>
    </row>
    <row r="55196" spans="55:55" hidden="1" x14ac:dyDescent="0.2">
      <c r="BC55196" s="6"/>
    </row>
    <row r="55197" spans="55:55" hidden="1" x14ac:dyDescent="0.2">
      <c r="BC55197" s="6"/>
    </row>
    <row r="55198" spans="55:55" hidden="1" x14ac:dyDescent="0.2">
      <c r="BC55198" s="6"/>
    </row>
    <row r="55199" spans="55:55" hidden="1" x14ac:dyDescent="0.2">
      <c r="BC55199" s="6"/>
    </row>
    <row r="55200" spans="55:55" hidden="1" x14ac:dyDescent="0.2">
      <c r="BC55200" s="6"/>
    </row>
    <row r="55201" spans="55:55" hidden="1" x14ac:dyDescent="0.2">
      <c r="BC55201" s="6"/>
    </row>
    <row r="55202" spans="55:55" hidden="1" x14ac:dyDescent="0.2">
      <c r="BC55202" s="6"/>
    </row>
    <row r="55203" spans="55:55" hidden="1" x14ac:dyDescent="0.2">
      <c r="BC55203" s="6"/>
    </row>
    <row r="55204" spans="55:55" hidden="1" x14ac:dyDescent="0.2">
      <c r="BC55204" s="6"/>
    </row>
    <row r="55205" spans="55:55" hidden="1" x14ac:dyDescent="0.2">
      <c r="BC55205" s="6"/>
    </row>
    <row r="55206" spans="55:55" hidden="1" x14ac:dyDescent="0.2">
      <c r="BC55206" s="6"/>
    </row>
    <row r="55207" spans="55:55" hidden="1" x14ac:dyDescent="0.2">
      <c r="BC55207" s="6"/>
    </row>
    <row r="55208" spans="55:55" hidden="1" x14ac:dyDescent="0.2">
      <c r="BC55208" s="6"/>
    </row>
    <row r="55209" spans="55:55" hidden="1" x14ac:dyDescent="0.2">
      <c r="BC55209" s="6"/>
    </row>
    <row r="55210" spans="55:55" hidden="1" x14ac:dyDescent="0.2">
      <c r="BC55210" s="6"/>
    </row>
    <row r="55211" spans="55:55" hidden="1" x14ac:dyDescent="0.2">
      <c r="BC55211" s="6"/>
    </row>
    <row r="55212" spans="55:55" hidden="1" x14ac:dyDescent="0.2">
      <c r="BC55212" s="6"/>
    </row>
    <row r="55213" spans="55:55" hidden="1" x14ac:dyDescent="0.2">
      <c r="BC55213" s="6"/>
    </row>
    <row r="55214" spans="55:55" hidden="1" x14ac:dyDescent="0.2">
      <c r="BC55214" s="6"/>
    </row>
    <row r="55215" spans="55:55" hidden="1" x14ac:dyDescent="0.2">
      <c r="BC55215" s="6"/>
    </row>
    <row r="55216" spans="55:55" hidden="1" x14ac:dyDescent="0.2">
      <c r="BC55216" s="6"/>
    </row>
    <row r="55217" spans="55:55" hidden="1" x14ac:dyDescent="0.2">
      <c r="BC55217" s="6"/>
    </row>
    <row r="55218" spans="55:55" hidden="1" x14ac:dyDescent="0.2">
      <c r="BC55218" s="6"/>
    </row>
    <row r="55219" spans="55:55" hidden="1" x14ac:dyDescent="0.2">
      <c r="BC55219" s="6"/>
    </row>
    <row r="55220" spans="55:55" hidden="1" x14ac:dyDescent="0.2">
      <c r="BC55220" s="6"/>
    </row>
    <row r="55221" spans="55:55" hidden="1" x14ac:dyDescent="0.2">
      <c r="BC55221" s="6"/>
    </row>
    <row r="55222" spans="55:55" hidden="1" x14ac:dyDescent="0.2">
      <c r="BC55222" s="6"/>
    </row>
    <row r="55223" spans="55:55" hidden="1" x14ac:dyDescent="0.2">
      <c r="BC55223" s="6"/>
    </row>
    <row r="55224" spans="55:55" hidden="1" x14ac:dyDescent="0.2">
      <c r="BC55224" s="6"/>
    </row>
    <row r="55225" spans="55:55" hidden="1" x14ac:dyDescent="0.2">
      <c r="BC55225" s="6"/>
    </row>
    <row r="55226" spans="55:55" hidden="1" x14ac:dyDescent="0.2">
      <c r="BC55226" s="6"/>
    </row>
    <row r="55227" spans="55:55" hidden="1" x14ac:dyDescent="0.2">
      <c r="BC55227" s="6"/>
    </row>
    <row r="55228" spans="55:55" hidden="1" x14ac:dyDescent="0.2">
      <c r="BC55228" s="6"/>
    </row>
    <row r="55229" spans="55:55" hidden="1" x14ac:dyDescent="0.2">
      <c r="BC55229" s="6"/>
    </row>
    <row r="55230" spans="55:55" hidden="1" x14ac:dyDescent="0.2">
      <c r="BC55230" s="6"/>
    </row>
    <row r="55231" spans="55:55" hidden="1" x14ac:dyDescent="0.2">
      <c r="BC55231" s="6"/>
    </row>
    <row r="55232" spans="55:55" hidden="1" x14ac:dyDescent="0.2">
      <c r="BC55232" s="6"/>
    </row>
    <row r="55233" spans="55:55" hidden="1" x14ac:dyDescent="0.2">
      <c r="BC55233" s="6"/>
    </row>
    <row r="55234" spans="55:55" hidden="1" x14ac:dyDescent="0.2">
      <c r="BC55234" s="6"/>
    </row>
    <row r="55235" spans="55:55" hidden="1" x14ac:dyDescent="0.2">
      <c r="BC55235" s="6"/>
    </row>
    <row r="55236" spans="55:55" hidden="1" x14ac:dyDescent="0.2">
      <c r="BC55236" s="6"/>
    </row>
    <row r="55237" spans="55:55" hidden="1" x14ac:dyDescent="0.2">
      <c r="BC55237" s="6"/>
    </row>
    <row r="55238" spans="55:55" hidden="1" x14ac:dyDescent="0.2">
      <c r="BC55238" s="6"/>
    </row>
    <row r="55239" spans="55:55" hidden="1" x14ac:dyDescent="0.2">
      <c r="BC55239" s="6"/>
    </row>
    <row r="55240" spans="55:55" hidden="1" x14ac:dyDescent="0.2">
      <c r="BC55240" s="6"/>
    </row>
    <row r="55241" spans="55:55" hidden="1" x14ac:dyDescent="0.2">
      <c r="BC55241" s="6"/>
    </row>
    <row r="55242" spans="55:55" hidden="1" x14ac:dyDescent="0.2">
      <c r="BC55242" s="6"/>
    </row>
    <row r="55243" spans="55:55" hidden="1" x14ac:dyDescent="0.2">
      <c r="BC55243" s="6"/>
    </row>
    <row r="55244" spans="55:55" hidden="1" x14ac:dyDescent="0.2">
      <c r="BC55244" s="6"/>
    </row>
    <row r="55245" spans="55:55" hidden="1" x14ac:dyDescent="0.2">
      <c r="BC55245" s="6"/>
    </row>
    <row r="55246" spans="55:55" hidden="1" x14ac:dyDescent="0.2">
      <c r="BC55246" s="6"/>
    </row>
    <row r="55247" spans="55:55" hidden="1" x14ac:dyDescent="0.2">
      <c r="BC55247" s="6"/>
    </row>
    <row r="55248" spans="55:55" hidden="1" x14ac:dyDescent="0.2">
      <c r="BC55248" s="6"/>
    </row>
    <row r="55249" spans="55:55" hidden="1" x14ac:dyDescent="0.2">
      <c r="BC55249" s="6"/>
    </row>
    <row r="55250" spans="55:55" hidden="1" x14ac:dyDescent="0.2">
      <c r="BC55250" s="6"/>
    </row>
    <row r="55251" spans="55:55" hidden="1" x14ac:dyDescent="0.2">
      <c r="BC55251" s="6"/>
    </row>
    <row r="55252" spans="55:55" hidden="1" x14ac:dyDescent="0.2">
      <c r="BC55252" s="6"/>
    </row>
    <row r="55253" spans="55:55" hidden="1" x14ac:dyDescent="0.2">
      <c r="BC55253" s="6"/>
    </row>
    <row r="55254" spans="55:55" hidden="1" x14ac:dyDescent="0.2">
      <c r="BC55254" s="6"/>
    </row>
    <row r="55255" spans="55:55" hidden="1" x14ac:dyDescent="0.2">
      <c r="BC55255" s="6"/>
    </row>
    <row r="55256" spans="55:55" hidden="1" x14ac:dyDescent="0.2">
      <c r="BC55256" s="6"/>
    </row>
    <row r="55257" spans="55:55" hidden="1" x14ac:dyDescent="0.2">
      <c r="BC55257" s="6"/>
    </row>
    <row r="55258" spans="55:55" hidden="1" x14ac:dyDescent="0.2">
      <c r="BC55258" s="6"/>
    </row>
    <row r="55259" spans="55:55" hidden="1" x14ac:dyDescent="0.2">
      <c r="BC55259" s="6"/>
    </row>
    <row r="55260" spans="55:55" hidden="1" x14ac:dyDescent="0.2">
      <c r="BC55260" s="6"/>
    </row>
    <row r="55261" spans="55:55" hidden="1" x14ac:dyDescent="0.2">
      <c r="BC55261" s="6"/>
    </row>
    <row r="55262" spans="55:55" hidden="1" x14ac:dyDescent="0.2">
      <c r="BC55262" s="6"/>
    </row>
    <row r="55263" spans="55:55" hidden="1" x14ac:dyDescent="0.2">
      <c r="BC55263" s="6"/>
    </row>
    <row r="55264" spans="55:55" hidden="1" x14ac:dyDescent="0.2">
      <c r="BC55264" s="6"/>
    </row>
    <row r="55265" spans="55:55" hidden="1" x14ac:dyDescent="0.2">
      <c r="BC55265" s="6"/>
    </row>
    <row r="55266" spans="55:55" hidden="1" x14ac:dyDescent="0.2">
      <c r="BC55266" s="6"/>
    </row>
    <row r="55267" spans="55:55" hidden="1" x14ac:dyDescent="0.2">
      <c r="BC55267" s="6"/>
    </row>
    <row r="55268" spans="55:55" hidden="1" x14ac:dyDescent="0.2">
      <c r="BC55268" s="6"/>
    </row>
    <row r="55269" spans="55:55" hidden="1" x14ac:dyDescent="0.2">
      <c r="BC55269" s="6"/>
    </row>
    <row r="55270" spans="55:55" hidden="1" x14ac:dyDescent="0.2">
      <c r="BC55270" s="6"/>
    </row>
    <row r="55271" spans="55:55" hidden="1" x14ac:dyDescent="0.2">
      <c r="BC55271" s="6"/>
    </row>
    <row r="55272" spans="55:55" hidden="1" x14ac:dyDescent="0.2">
      <c r="BC55272" s="6"/>
    </row>
    <row r="55273" spans="55:55" hidden="1" x14ac:dyDescent="0.2">
      <c r="BC55273" s="6"/>
    </row>
    <row r="55274" spans="55:55" hidden="1" x14ac:dyDescent="0.2">
      <c r="BC55274" s="6"/>
    </row>
    <row r="55275" spans="55:55" hidden="1" x14ac:dyDescent="0.2">
      <c r="BC55275" s="6"/>
    </row>
    <row r="55276" spans="55:55" hidden="1" x14ac:dyDescent="0.2">
      <c r="BC55276" s="6"/>
    </row>
    <row r="55277" spans="55:55" hidden="1" x14ac:dyDescent="0.2">
      <c r="BC55277" s="6"/>
    </row>
    <row r="55278" spans="55:55" hidden="1" x14ac:dyDescent="0.2">
      <c r="BC55278" s="6"/>
    </row>
    <row r="55279" spans="55:55" hidden="1" x14ac:dyDescent="0.2">
      <c r="BC55279" s="6"/>
    </row>
    <row r="55280" spans="55:55" hidden="1" x14ac:dyDescent="0.2">
      <c r="BC55280" s="6"/>
    </row>
    <row r="55281" spans="55:55" hidden="1" x14ac:dyDescent="0.2">
      <c r="BC55281" s="6"/>
    </row>
    <row r="55282" spans="55:55" hidden="1" x14ac:dyDescent="0.2">
      <c r="BC55282" s="6"/>
    </row>
    <row r="55283" spans="55:55" hidden="1" x14ac:dyDescent="0.2">
      <c r="BC55283" s="6"/>
    </row>
    <row r="55284" spans="55:55" hidden="1" x14ac:dyDescent="0.2">
      <c r="BC55284" s="6"/>
    </row>
    <row r="55285" spans="55:55" hidden="1" x14ac:dyDescent="0.2">
      <c r="BC55285" s="6"/>
    </row>
    <row r="55286" spans="55:55" hidden="1" x14ac:dyDescent="0.2">
      <c r="BC55286" s="6"/>
    </row>
    <row r="55287" spans="55:55" hidden="1" x14ac:dyDescent="0.2">
      <c r="BC55287" s="6"/>
    </row>
    <row r="55288" spans="55:55" hidden="1" x14ac:dyDescent="0.2">
      <c r="BC55288" s="6"/>
    </row>
    <row r="55289" spans="55:55" hidden="1" x14ac:dyDescent="0.2">
      <c r="BC55289" s="6"/>
    </row>
    <row r="55290" spans="55:55" hidden="1" x14ac:dyDescent="0.2">
      <c r="BC55290" s="6"/>
    </row>
    <row r="55291" spans="55:55" hidden="1" x14ac:dyDescent="0.2">
      <c r="BC55291" s="6"/>
    </row>
    <row r="55292" spans="55:55" hidden="1" x14ac:dyDescent="0.2">
      <c r="BC55292" s="6"/>
    </row>
    <row r="55293" spans="55:55" hidden="1" x14ac:dyDescent="0.2">
      <c r="BC55293" s="6"/>
    </row>
    <row r="55294" spans="55:55" hidden="1" x14ac:dyDescent="0.2">
      <c r="BC55294" s="6"/>
    </row>
    <row r="55295" spans="55:55" hidden="1" x14ac:dyDescent="0.2">
      <c r="BC55295" s="6"/>
    </row>
    <row r="55296" spans="55:55" hidden="1" x14ac:dyDescent="0.2">
      <c r="BC55296" s="6"/>
    </row>
    <row r="55297" spans="55:55" hidden="1" x14ac:dyDescent="0.2">
      <c r="BC55297" s="6"/>
    </row>
    <row r="55298" spans="55:55" hidden="1" x14ac:dyDescent="0.2">
      <c r="BC55298" s="6"/>
    </row>
    <row r="55299" spans="55:55" hidden="1" x14ac:dyDescent="0.2">
      <c r="BC55299" s="6"/>
    </row>
    <row r="55300" spans="55:55" hidden="1" x14ac:dyDescent="0.2">
      <c r="BC55300" s="6"/>
    </row>
    <row r="55301" spans="55:55" hidden="1" x14ac:dyDescent="0.2">
      <c r="BC55301" s="6"/>
    </row>
    <row r="55302" spans="55:55" hidden="1" x14ac:dyDescent="0.2">
      <c r="BC55302" s="6"/>
    </row>
    <row r="55303" spans="55:55" hidden="1" x14ac:dyDescent="0.2">
      <c r="BC55303" s="6"/>
    </row>
    <row r="55304" spans="55:55" hidden="1" x14ac:dyDescent="0.2">
      <c r="BC55304" s="6"/>
    </row>
    <row r="55305" spans="55:55" hidden="1" x14ac:dyDescent="0.2">
      <c r="BC55305" s="6"/>
    </row>
    <row r="55306" spans="55:55" hidden="1" x14ac:dyDescent="0.2">
      <c r="BC55306" s="6"/>
    </row>
    <row r="55307" spans="55:55" hidden="1" x14ac:dyDescent="0.2">
      <c r="BC55307" s="6"/>
    </row>
    <row r="55308" spans="55:55" hidden="1" x14ac:dyDescent="0.2">
      <c r="BC55308" s="6"/>
    </row>
    <row r="55309" spans="55:55" hidden="1" x14ac:dyDescent="0.2">
      <c r="BC55309" s="6"/>
    </row>
    <row r="55310" spans="55:55" hidden="1" x14ac:dyDescent="0.2">
      <c r="BC55310" s="6"/>
    </row>
    <row r="55311" spans="55:55" hidden="1" x14ac:dyDescent="0.2">
      <c r="BC55311" s="6"/>
    </row>
    <row r="55312" spans="55:55" hidden="1" x14ac:dyDescent="0.2">
      <c r="BC55312" s="6"/>
    </row>
    <row r="55313" spans="55:55" hidden="1" x14ac:dyDescent="0.2">
      <c r="BC55313" s="6"/>
    </row>
    <row r="55314" spans="55:55" hidden="1" x14ac:dyDescent="0.2">
      <c r="BC55314" s="6"/>
    </row>
    <row r="55315" spans="55:55" hidden="1" x14ac:dyDescent="0.2">
      <c r="BC55315" s="6"/>
    </row>
    <row r="55316" spans="55:55" hidden="1" x14ac:dyDescent="0.2">
      <c r="BC55316" s="6"/>
    </row>
    <row r="55317" spans="55:55" hidden="1" x14ac:dyDescent="0.2">
      <c r="BC55317" s="6"/>
    </row>
    <row r="55318" spans="55:55" hidden="1" x14ac:dyDescent="0.2">
      <c r="BC55318" s="6"/>
    </row>
    <row r="55319" spans="55:55" hidden="1" x14ac:dyDescent="0.2">
      <c r="BC55319" s="6"/>
    </row>
    <row r="55320" spans="55:55" hidden="1" x14ac:dyDescent="0.2">
      <c r="BC55320" s="6"/>
    </row>
    <row r="55321" spans="55:55" hidden="1" x14ac:dyDescent="0.2">
      <c r="BC55321" s="6"/>
    </row>
    <row r="55322" spans="55:55" hidden="1" x14ac:dyDescent="0.2">
      <c r="BC55322" s="6"/>
    </row>
    <row r="55323" spans="55:55" hidden="1" x14ac:dyDescent="0.2">
      <c r="BC55323" s="6"/>
    </row>
    <row r="55324" spans="55:55" hidden="1" x14ac:dyDescent="0.2">
      <c r="BC55324" s="6"/>
    </row>
    <row r="55325" spans="55:55" hidden="1" x14ac:dyDescent="0.2">
      <c r="BC55325" s="6"/>
    </row>
    <row r="55326" spans="55:55" hidden="1" x14ac:dyDescent="0.2">
      <c r="BC55326" s="6"/>
    </row>
    <row r="55327" spans="55:55" hidden="1" x14ac:dyDescent="0.2">
      <c r="BC55327" s="6"/>
    </row>
    <row r="55328" spans="55:55" hidden="1" x14ac:dyDescent="0.2">
      <c r="BC55328" s="6"/>
    </row>
    <row r="55329" spans="55:55" hidden="1" x14ac:dyDescent="0.2">
      <c r="BC55329" s="6"/>
    </row>
    <row r="55330" spans="55:55" hidden="1" x14ac:dyDescent="0.2">
      <c r="BC55330" s="6"/>
    </row>
    <row r="55331" spans="55:55" hidden="1" x14ac:dyDescent="0.2">
      <c r="BC55331" s="6"/>
    </row>
    <row r="55332" spans="55:55" hidden="1" x14ac:dyDescent="0.2">
      <c r="BC55332" s="6"/>
    </row>
    <row r="55333" spans="55:55" hidden="1" x14ac:dyDescent="0.2">
      <c r="BC55333" s="6"/>
    </row>
    <row r="55334" spans="55:55" hidden="1" x14ac:dyDescent="0.2">
      <c r="BC55334" s="6"/>
    </row>
    <row r="55335" spans="55:55" hidden="1" x14ac:dyDescent="0.2">
      <c r="BC55335" s="6"/>
    </row>
    <row r="55336" spans="55:55" hidden="1" x14ac:dyDescent="0.2">
      <c r="BC55336" s="6"/>
    </row>
    <row r="55337" spans="55:55" hidden="1" x14ac:dyDescent="0.2">
      <c r="BC55337" s="6"/>
    </row>
    <row r="55338" spans="55:55" hidden="1" x14ac:dyDescent="0.2">
      <c r="BC55338" s="6"/>
    </row>
    <row r="55339" spans="55:55" hidden="1" x14ac:dyDescent="0.2">
      <c r="BC55339" s="6"/>
    </row>
    <row r="55340" spans="55:55" hidden="1" x14ac:dyDescent="0.2">
      <c r="BC55340" s="6"/>
    </row>
    <row r="55341" spans="55:55" hidden="1" x14ac:dyDescent="0.2">
      <c r="BC55341" s="6"/>
    </row>
    <row r="55342" spans="55:55" hidden="1" x14ac:dyDescent="0.2">
      <c r="BC55342" s="6"/>
    </row>
    <row r="55343" spans="55:55" hidden="1" x14ac:dyDescent="0.2">
      <c r="BC55343" s="6"/>
    </row>
    <row r="55344" spans="55:55" hidden="1" x14ac:dyDescent="0.2">
      <c r="BC55344" s="6"/>
    </row>
    <row r="55345" spans="55:55" hidden="1" x14ac:dyDescent="0.2">
      <c r="BC55345" s="6"/>
    </row>
    <row r="55346" spans="55:55" hidden="1" x14ac:dyDescent="0.2">
      <c r="BC55346" s="6"/>
    </row>
    <row r="55347" spans="55:55" hidden="1" x14ac:dyDescent="0.2">
      <c r="BC55347" s="6"/>
    </row>
    <row r="55348" spans="55:55" hidden="1" x14ac:dyDescent="0.2">
      <c r="BC55348" s="6"/>
    </row>
    <row r="55349" spans="55:55" hidden="1" x14ac:dyDescent="0.2">
      <c r="BC55349" s="6"/>
    </row>
    <row r="55350" spans="55:55" hidden="1" x14ac:dyDescent="0.2">
      <c r="BC55350" s="6"/>
    </row>
    <row r="55351" spans="55:55" hidden="1" x14ac:dyDescent="0.2">
      <c r="BC55351" s="6"/>
    </row>
    <row r="55352" spans="55:55" hidden="1" x14ac:dyDescent="0.2">
      <c r="BC55352" s="6"/>
    </row>
    <row r="55353" spans="55:55" hidden="1" x14ac:dyDescent="0.2">
      <c r="BC55353" s="6"/>
    </row>
    <row r="55354" spans="55:55" hidden="1" x14ac:dyDescent="0.2">
      <c r="BC55354" s="6"/>
    </row>
    <row r="55355" spans="55:55" hidden="1" x14ac:dyDescent="0.2">
      <c r="BC55355" s="6"/>
    </row>
    <row r="55356" spans="55:55" hidden="1" x14ac:dyDescent="0.2">
      <c r="BC55356" s="6"/>
    </row>
    <row r="55357" spans="55:55" hidden="1" x14ac:dyDescent="0.2">
      <c r="BC55357" s="6"/>
    </row>
    <row r="55358" spans="55:55" hidden="1" x14ac:dyDescent="0.2">
      <c r="BC55358" s="6"/>
    </row>
    <row r="55359" spans="55:55" hidden="1" x14ac:dyDescent="0.2">
      <c r="BC55359" s="6"/>
    </row>
    <row r="55360" spans="55:55" hidden="1" x14ac:dyDescent="0.2">
      <c r="BC55360" s="6"/>
    </row>
    <row r="55361" spans="55:55" hidden="1" x14ac:dyDescent="0.2">
      <c r="BC55361" s="6"/>
    </row>
    <row r="55362" spans="55:55" hidden="1" x14ac:dyDescent="0.2">
      <c r="BC55362" s="6"/>
    </row>
    <row r="55363" spans="55:55" hidden="1" x14ac:dyDescent="0.2">
      <c r="BC55363" s="6"/>
    </row>
    <row r="55364" spans="55:55" hidden="1" x14ac:dyDescent="0.2">
      <c r="BC55364" s="6"/>
    </row>
    <row r="55365" spans="55:55" hidden="1" x14ac:dyDescent="0.2">
      <c r="BC55365" s="6"/>
    </row>
    <row r="55366" spans="55:55" hidden="1" x14ac:dyDescent="0.2">
      <c r="BC55366" s="6"/>
    </row>
    <row r="55367" spans="55:55" hidden="1" x14ac:dyDescent="0.2">
      <c r="BC55367" s="6"/>
    </row>
    <row r="55368" spans="55:55" hidden="1" x14ac:dyDescent="0.2">
      <c r="BC55368" s="6"/>
    </row>
    <row r="55369" spans="55:55" hidden="1" x14ac:dyDescent="0.2">
      <c r="BC55369" s="6"/>
    </row>
    <row r="55370" spans="55:55" hidden="1" x14ac:dyDescent="0.2">
      <c r="BC55370" s="6"/>
    </row>
    <row r="55371" spans="55:55" hidden="1" x14ac:dyDescent="0.2">
      <c r="BC55371" s="6"/>
    </row>
    <row r="55372" spans="55:55" hidden="1" x14ac:dyDescent="0.2">
      <c r="BC55372" s="6"/>
    </row>
    <row r="55373" spans="55:55" hidden="1" x14ac:dyDescent="0.2">
      <c r="BC55373" s="6"/>
    </row>
    <row r="55374" spans="55:55" hidden="1" x14ac:dyDescent="0.2">
      <c r="BC55374" s="6"/>
    </row>
    <row r="55375" spans="55:55" hidden="1" x14ac:dyDescent="0.2">
      <c r="BC55375" s="6"/>
    </row>
    <row r="55376" spans="55:55" hidden="1" x14ac:dyDescent="0.2">
      <c r="BC55376" s="6"/>
    </row>
    <row r="55377" spans="55:55" hidden="1" x14ac:dyDescent="0.2">
      <c r="BC55377" s="6"/>
    </row>
    <row r="55378" spans="55:55" hidden="1" x14ac:dyDescent="0.2">
      <c r="BC55378" s="6"/>
    </row>
    <row r="55379" spans="55:55" hidden="1" x14ac:dyDescent="0.2">
      <c r="BC55379" s="6"/>
    </row>
    <row r="55380" spans="55:55" hidden="1" x14ac:dyDescent="0.2">
      <c r="BC55380" s="6"/>
    </row>
    <row r="55381" spans="55:55" hidden="1" x14ac:dyDescent="0.2">
      <c r="BC55381" s="6"/>
    </row>
    <row r="55382" spans="55:55" hidden="1" x14ac:dyDescent="0.2">
      <c r="BC55382" s="6"/>
    </row>
    <row r="55383" spans="55:55" hidden="1" x14ac:dyDescent="0.2">
      <c r="BC55383" s="6"/>
    </row>
    <row r="55384" spans="55:55" hidden="1" x14ac:dyDescent="0.2">
      <c r="BC55384" s="6"/>
    </row>
    <row r="55385" spans="55:55" hidden="1" x14ac:dyDescent="0.2">
      <c r="BC55385" s="6"/>
    </row>
    <row r="55386" spans="55:55" hidden="1" x14ac:dyDescent="0.2">
      <c r="BC55386" s="6"/>
    </row>
    <row r="55387" spans="55:55" hidden="1" x14ac:dyDescent="0.2">
      <c r="BC55387" s="6"/>
    </row>
    <row r="55388" spans="55:55" hidden="1" x14ac:dyDescent="0.2">
      <c r="BC55388" s="6"/>
    </row>
    <row r="55389" spans="55:55" hidden="1" x14ac:dyDescent="0.2">
      <c r="BC55389" s="6"/>
    </row>
    <row r="55390" spans="55:55" hidden="1" x14ac:dyDescent="0.2">
      <c r="BC55390" s="6"/>
    </row>
    <row r="55391" spans="55:55" hidden="1" x14ac:dyDescent="0.2">
      <c r="BC55391" s="6"/>
    </row>
    <row r="55392" spans="55:55" hidden="1" x14ac:dyDescent="0.2">
      <c r="BC55392" s="6"/>
    </row>
    <row r="55393" spans="55:55" hidden="1" x14ac:dyDescent="0.2">
      <c r="BC55393" s="6"/>
    </row>
    <row r="55394" spans="55:55" hidden="1" x14ac:dyDescent="0.2">
      <c r="BC55394" s="6"/>
    </row>
    <row r="55395" spans="55:55" hidden="1" x14ac:dyDescent="0.2">
      <c r="BC55395" s="6"/>
    </row>
    <row r="55396" spans="55:55" hidden="1" x14ac:dyDescent="0.2">
      <c r="BC55396" s="6"/>
    </row>
    <row r="55397" spans="55:55" hidden="1" x14ac:dyDescent="0.2">
      <c r="BC55397" s="6"/>
    </row>
    <row r="55398" spans="55:55" hidden="1" x14ac:dyDescent="0.2">
      <c r="BC55398" s="6"/>
    </row>
    <row r="55399" spans="55:55" hidden="1" x14ac:dyDescent="0.2">
      <c r="BC55399" s="6"/>
    </row>
    <row r="55400" spans="55:55" hidden="1" x14ac:dyDescent="0.2">
      <c r="BC55400" s="6"/>
    </row>
    <row r="55401" spans="55:55" hidden="1" x14ac:dyDescent="0.2">
      <c r="BC55401" s="6"/>
    </row>
    <row r="55402" spans="55:55" hidden="1" x14ac:dyDescent="0.2">
      <c r="BC55402" s="6"/>
    </row>
    <row r="55403" spans="55:55" hidden="1" x14ac:dyDescent="0.2">
      <c r="BC55403" s="6"/>
    </row>
    <row r="55404" spans="55:55" hidden="1" x14ac:dyDescent="0.2">
      <c r="BC55404" s="6"/>
    </row>
    <row r="55405" spans="55:55" hidden="1" x14ac:dyDescent="0.2">
      <c r="BC55405" s="6"/>
    </row>
    <row r="55406" spans="55:55" hidden="1" x14ac:dyDescent="0.2">
      <c r="BC55406" s="6"/>
    </row>
    <row r="55407" spans="55:55" hidden="1" x14ac:dyDescent="0.2">
      <c r="BC55407" s="6"/>
    </row>
    <row r="55408" spans="55:55" hidden="1" x14ac:dyDescent="0.2">
      <c r="BC55408" s="6"/>
    </row>
    <row r="55409" spans="55:55" hidden="1" x14ac:dyDescent="0.2">
      <c r="BC55409" s="6"/>
    </row>
    <row r="55410" spans="55:55" hidden="1" x14ac:dyDescent="0.2">
      <c r="BC55410" s="6"/>
    </row>
    <row r="55411" spans="55:55" hidden="1" x14ac:dyDescent="0.2">
      <c r="BC55411" s="6"/>
    </row>
    <row r="55412" spans="55:55" hidden="1" x14ac:dyDescent="0.2">
      <c r="BC55412" s="6"/>
    </row>
    <row r="55413" spans="55:55" hidden="1" x14ac:dyDescent="0.2">
      <c r="BC55413" s="6"/>
    </row>
    <row r="55414" spans="55:55" hidden="1" x14ac:dyDescent="0.2">
      <c r="BC55414" s="6"/>
    </row>
    <row r="55415" spans="55:55" hidden="1" x14ac:dyDescent="0.2">
      <c r="BC55415" s="6"/>
    </row>
    <row r="55416" spans="55:55" hidden="1" x14ac:dyDescent="0.2">
      <c r="BC55416" s="6"/>
    </row>
    <row r="55417" spans="55:55" hidden="1" x14ac:dyDescent="0.2">
      <c r="BC55417" s="6"/>
    </row>
    <row r="55418" spans="55:55" hidden="1" x14ac:dyDescent="0.2">
      <c r="BC55418" s="6"/>
    </row>
    <row r="55419" spans="55:55" hidden="1" x14ac:dyDescent="0.2">
      <c r="BC55419" s="6"/>
    </row>
    <row r="55420" spans="55:55" hidden="1" x14ac:dyDescent="0.2">
      <c r="BC55420" s="6"/>
    </row>
    <row r="55421" spans="55:55" hidden="1" x14ac:dyDescent="0.2">
      <c r="BC55421" s="6"/>
    </row>
    <row r="55422" spans="55:55" hidden="1" x14ac:dyDescent="0.2">
      <c r="BC55422" s="6"/>
    </row>
    <row r="55423" spans="55:55" hidden="1" x14ac:dyDescent="0.2">
      <c r="BC55423" s="6"/>
    </row>
    <row r="55424" spans="55:55" hidden="1" x14ac:dyDescent="0.2">
      <c r="BC55424" s="6"/>
    </row>
    <row r="55425" spans="55:55" hidden="1" x14ac:dyDescent="0.2">
      <c r="BC55425" s="6"/>
    </row>
    <row r="55426" spans="55:55" hidden="1" x14ac:dyDescent="0.2">
      <c r="BC55426" s="6"/>
    </row>
    <row r="55427" spans="55:55" hidden="1" x14ac:dyDescent="0.2">
      <c r="BC55427" s="6"/>
    </row>
    <row r="55428" spans="55:55" hidden="1" x14ac:dyDescent="0.2">
      <c r="BC55428" s="6"/>
    </row>
    <row r="55429" spans="55:55" hidden="1" x14ac:dyDescent="0.2">
      <c r="BC55429" s="6"/>
    </row>
    <row r="55430" spans="55:55" hidden="1" x14ac:dyDescent="0.2">
      <c r="BC55430" s="6"/>
    </row>
    <row r="55431" spans="55:55" hidden="1" x14ac:dyDescent="0.2">
      <c r="BC55431" s="6"/>
    </row>
    <row r="55432" spans="55:55" hidden="1" x14ac:dyDescent="0.2">
      <c r="BC55432" s="6"/>
    </row>
    <row r="55433" spans="55:55" hidden="1" x14ac:dyDescent="0.2">
      <c r="BC55433" s="6"/>
    </row>
    <row r="55434" spans="55:55" hidden="1" x14ac:dyDescent="0.2">
      <c r="BC55434" s="6"/>
    </row>
    <row r="55435" spans="55:55" hidden="1" x14ac:dyDescent="0.2">
      <c r="BC55435" s="6"/>
    </row>
    <row r="55436" spans="55:55" hidden="1" x14ac:dyDescent="0.2">
      <c r="BC55436" s="6"/>
    </row>
    <row r="55437" spans="55:55" hidden="1" x14ac:dyDescent="0.2">
      <c r="BC55437" s="6"/>
    </row>
    <row r="55438" spans="55:55" hidden="1" x14ac:dyDescent="0.2">
      <c r="BC55438" s="6"/>
    </row>
    <row r="55439" spans="55:55" hidden="1" x14ac:dyDescent="0.2">
      <c r="BC55439" s="6"/>
    </row>
    <row r="55440" spans="55:55" hidden="1" x14ac:dyDescent="0.2">
      <c r="BC55440" s="6"/>
    </row>
    <row r="55441" spans="55:55" hidden="1" x14ac:dyDescent="0.2">
      <c r="BC55441" s="6"/>
    </row>
    <row r="55442" spans="55:55" hidden="1" x14ac:dyDescent="0.2">
      <c r="BC55442" s="6"/>
    </row>
    <row r="55443" spans="55:55" hidden="1" x14ac:dyDescent="0.2">
      <c r="BC55443" s="6"/>
    </row>
    <row r="55444" spans="55:55" hidden="1" x14ac:dyDescent="0.2">
      <c r="BC55444" s="6"/>
    </row>
    <row r="55445" spans="55:55" hidden="1" x14ac:dyDescent="0.2">
      <c r="BC55445" s="6"/>
    </row>
    <row r="55446" spans="55:55" hidden="1" x14ac:dyDescent="0.2">
      <c r="BC55446" s="6"/>
    </row>
    <row r="55447" spans="55:55" hidden="1" x14ac:dyDescent="0.2">
      <c r="BC55447" s="6"/>
    </row>
    <row r="55448" spans="55:55" hidden="1" x14ac:dyDescent="0.2">
      <c r="BC55448" s="6"/>
    </row>
    <row r="55449" spans="55:55" hidden="1" x14ac:dyDescent="0.2">
      <c r="BC55449" s="6"/>
    </row>
    <row r="55450" spans="55:55" hidden="1" x14ac:dyDescent="0.2">
      <c r="BC55450" s="6"/>
    </row>
    <row r="55451" spans="55:55" hidden="1" x14ac:dyDescent="0.2">
      <c r="BC55451" s="6"/>
    </row>
    <row r="55452" spans="55:55" hidden="1" x14ac:dyDescent="0.2">
      <c r="BC55452" s="6"/>
    </row>
    <row r="55453" spans="55:55" hidden="1" x14ac:dyDescent="0.2">
      <c r="BC55453" s="6"/>
    </row>
    <row r="55454" spans="55:55" hidden="1" x14ac:dyDescent="0.2">
      <c r="BC55454" s="6"/>
    </row>
    <row r="55455" spans="55:55" hidden="1" x14ac:dyDescent="0.2">
      <c r="BC55455" s="6"/>
    </row>
    <row r="55456" spans="55:55" hidden="1" x14ac:dyDescent="0.2">
      <c r="BC55456" s="6"/>
    </row>
    <row r="55457" spans="55:55" hidden="1" x14ac:dyDescent="0.2">
      <c r="BC55457" s="6"/>
    </row>
    <row r="55458" spans="55:55" hidden="1" x14ac:dyDescent="0.2">
      <c r="BC55458" s="6"/>
    </row>
    <row r="55459" spans="55:55" hidden="1" x14ac:dyDescent="0.2">
      <c r="BC55459" s="6"/>
    </row>
    <row r="55460" spans="55:55" hidden="1" x14ac:dyDescent="0.2">
      <c r="BC55460" s="6"/>
    </row>
    <row r="55461" spans="55:55" hidden="1" x14ac:dyDescent="0.2">
      <c r="BC55461" s="6"/>
    </row>
    <row r="55462" spans="55:55" hidden="1" x14ac:dyDescent="0.2">
      <c r="BC55462" s="6"/>
    </row>
    <row r="55463" spans="55:55" hidden="1" x14ac:dyDescent="0.2">
      <c r="BC55463" s="6"/>
    </row>
    <row r="55464" spans="55:55" hidden="1" x14ac:dyDescent="0.2">
      <c r="BC55464" s="6"/>
    </row>
    <row r="55465" spans="55:55" hidden="1" x14ac:dyDescent="0.2">
      <c r="BC55465" s="6"/>
    </row>
    <row r="55466" spans="55:55" hidden="1" x14ac:dyDescent="0.2">
      <c r="BC55466" s="6"/>
    </row>
    <row r="55467" spans="55:55" hidden="1" x14ac:dyDescent="0.2">
      <c r="BC55467" s="6"/>
    </row>
    <row r="55468" spans="55:55" hidden="1" x14ac:dyDescent="0.2">
      <c r="BC55468" s="6"/>
    </row>
    <row r="55469" spans="55:55" hidden="1" x14ac:dyDescent="0.2">
      <c r="BC55469" s="6"/>
    </row>
    <row r="55470" spans="55:55" hidden="1" x14ac:dyDescent="0.2">
      <c r="BC55470" s="6"/>
    </row>
    <row r="55471" spans="55:55" hidden="1" x14ac:dyDescent="0.2">
      <c r="BC55471" s="6"/>
    </row>
    <row r="55472" spans="55:55" hidden="1" x14ac:dyDescent="0.2">
      <c r="BC55472" s="6"/>
    </row>
    <row r="55473" spans="55:55" hidden="1" x14ac:dyDescent="0.2">
      <c r="BC55473" s="6"/>
    </row>
    <row r="55474" spans="55:55" hidden="1" x14ac:dyDescent="0.2">
      <c r="BC55474" s="6"/>
    </row>
    <row r="55475" spans="55:55" hidden="1" x14ac:dyDescent="0.2">
      <c r="BC55475" s="6"/>
    </row>
    <row r="55476" spans="55:55" hidden="1" x14ac:dyDescent="0.2">
      <c r="BC55476" s="6"/>
    </row>
    <row r="55477" spans="55:55" hidden="1" x14ac:dyDescent="0.2">
      <c r="BC55477" s="6"/>
    </row>
    <row r="55478" spans="55:55" hidden="1" x14ac:dyDescent="0.2">
      <c r="BC55478" s="6"/>
    </row>
    <row r="55479" spans="55:55" hidden="1" x14ac:dyDescent="0.2">
      <c r="BC55479" s="6"/>
    </row>
    <row r="55480" spans="55:55" hidden="1" x14ac:dyDescent="0.2">
      <c r="BC55480" s="6"/>
    </row>
    <row r="55481" spans="55:55" hidden="1" x14ac:dyDescent="0.2">
      <c r="BC55481" s="6"/>
    </row>
    <row r="55482" spans="55:55" hidden="1" x14ac:dyDescent="0.2">
      <c r="BC55482" s="6"/>
    </row>
    <row r="55483" spans="55:55" hidden="1" x14ac:dyDescent="0.2">
      <c r="BC55483" s="6"/>
    </row>
    <row r="55484" spans="55:55" hidden="1" x14ac:dyDescent="0.2">
      <c r="BC55484" s="6"/>
    </row>
    <row r="55485" spans="55:55" hidden="1" x14ac:dyDescent="0.2">
      <c r="BC55485" s="6"/>
    </row>
    <row r="55486" spans="55:55" hidden="1" x14ac:dyDescent="0.2">
      <c r="BC55486" s="6"/>
    </row>
    <row r="55487" spans="55:55" hidden="1" x14ac:dyDescent="0.2">
      <c r="BC55487" s="6"/>
    </row>
    <row r="55488" spans="55:55" hidden="1" x14ac:dyDescent="0.2">
      <c r="BC55488" s="6"/>
    </row>
    <row r="55489" spans="55:55" hidden="1" x14ac:dyDescent="0.2">
      <c r="BC55489" s="6"/>
    </row>
    <row r="55490" spans="55:55" hidden="1" x14ac:dyDescent="0.2">
      <c r="BC55490" s="6"/>
    </row>
    <row r="55491" spans="55:55" hidden="1" x14ac:dyDescent="0.2">
      <c r="BC55491" s="6"/>
    </row>
    <row r="55492" spans="55:55" hidden="1" x14ac:dyDescent="0.2">
      <c r="BC55492" s="6"/>
    </row>
    <row r="55493" spans="55:55" hidden="1" x14ac:dyDescent="0.2">
      <c r="BC55493" s="6"/>
    </row>
    <row r="55494" spans="55:55" hidden="1" x14ac:dyDescent="0.2">
      <c r="BC55494" s="6"/>
    </row>
    <row r="55495" spans="55:55" hidden="1" x14ac:dyDescent="0.2">
      <c r="BC55495" s="6"/>
    </row>
    <row r="55496" spans="55:55" hidden="1" x14ac:dyDescent="0.2">
      <c r="BC55496" s="6"/>
    </row>
    <row r="55497" spans="55:55" hidden="1" x14ac:dyDescent="0.2">
      <c r="BC55497" s="6"/>
    </row>
    <row r="55498" spans="55:55" hidden="1" x14ac:dyDescent="0.2">
      <c r="BC55498" s="6"/>
    </row>
    <row r="55499" spans="55:55" hidden="1" x14ac:dyDescent="0.2">
      <c r="BC55499" s="6"/>
    </row>
    <row r="55500" spans="55:55" hidden="1" x14ac:dyDescent="0.2">
      <c r="BC55500" s="6"/>
    </row>
    <row r="55501" spans="55:55" hidden="1" x14ac:dyDescent="0.2">
      <c r="BC55501" s="6"/>
    </row>
    <row r="55502" spans="55:55" hidden="1" x14ac:dyDescent="0.2">
      <c r="BC55502" s="6"/>
    </row>
    <row r="55503" spans="55:55" hidden="1" x14ac:dyDescent="0.2">
      <c r="BC55503" s="6"/>
    </row>
    <row r="55504" spans="55:55" hidden="1" x14ac:dyDescent="0.2">
      <c r="BC55504" s="6"/>
    </row>
    <row r="55505" spans="55:55" hidden="1" x14ac:dyDescent="0.2">
      <c r="BC55505" s="6"/>
    </row>
    <row r="55506" spans="55:55" hidden="1" x14ac:dyDescent="0.2">
      <c r="BC55506" s="6"/>
    </row>
    <row r="55507" spans="55:55" hidden="1" x14ac:dyDescent="0.2">
      <c r="BC55507" s="6"/>
    </row>
    <row r="55508" spans="55:55" hidden="1" x14ac:dyDescent="0.2">
      <c r="BC55508" s="6"/>
    </row>
    <row r="55509" spans="55:55" hidden="1" x14ac:dyDescent="0.2">
      <c r="BC55509" s="6"/>
    </row>
    <row r="55510" spans="55:55" hidden="1" x14ac:dyDescent="0.2">
      <c r="BC55510" s="6"/>
    </row>
    <row r="55511" spans="55:55" hidden="1" x14ac:dyDescent="0.2">
      <c r="BC55511" s="6"/>
    </row>
    <row r="55512" spans="55:55" hidden="1" x14ac:dyDescent="0.2">
      <c r="BC55512" s="6"/>
    </row>
    <row r="55513" spans="55:55" hidden="1" x14ac:dyDescent="0.2">
      <c r="BC55513" s="6"/>
    </row>
    <row r="55514" spans="55:55" hidden="1" x14ac:dyDescent="0.2">
      <c r="BC55514" s="6"/>
    </row>
    <row r="55515" spans="55:55" hidden="1" x14ac:dyDescent="0.2">
      <c r="BC55515" s="6"/>
    </row>
    <row r="55516" spans="55:55" hidden="1" x14ac:dyDescent="0.2">
      <c r="BC55516" s="6"/>
    </row>
    <row r="55517" spans="55:55" hidden="1" x14ac:dyDescent="0.2">
      <c r="BC55517" s="6"/>
    </row>
    <row r="55518" spans="55:55" hidden="1" x14ac:dyDescent="0.2">
      <c r="BC55518" s="6"/>
    </row>
    <row r="55519" spans="55:55" hidden="1" x14ac:dyDescent="0.2">
      <c r="BC55519" s="6"/>
    </row>
    <row r="55520" spans="55:55" hidden="1" x14ac:dyDescent="0.2">
      <c r="BC55520" s="6"/>
    </row>
    <row r="55521" spans="55:55" hidden="1" x14ac:dyDescent="0.2">
      <c r="BC55521" s="6"/>
    </row>
    <row r="55522" spans="55:55" hidden="1" x14ac:dyDescent="0.2">
      <c r="BC55522" s="6"/>
    </row>
    <row r="55523" spans="55:55" hidden="1" x14ac:dyDescent="0.2">
      <c r="BC55523" s="6"/>
    </row>
    <row r="55524" spans="55:55" hidden="1" x14ac:dyDescent="0.2">
      <c r="BC55524" s="6"/>
    </row>
    <row r="55525" spans="55:55" hidden="1" x14ac:dyDescent="0.2">
      <c r="BC55525" s="6"/>
    </row>
    <row r="55526" spans="55:55" hidden="1" x14ac:dyDescent="0.2">
      <c r="BC55526" s="6"/>
    </row>
    <row r="55527" spans="55:55" hidden="1" x14ac:dyDescent="0.2">
      <c r="BC55527" s="6"/>
    </row>
    <row r="55528" spans="55:55" hidden="1" x14ac:dyDescent="0.2">
      <c r="BC55528" s="6"/>
    </row>
    <row r="55529" spans="55:55" hidden="1" x14ac:dyDescent="0.2">
      <c r="BC55529" s="6"/>
    </row>
    <row r="55530" spans="55:55" hidden="1" x14ac:dyDescent="0.2">
      <c r="BC55530" s="6"/>
    </row>
    <row r="55531" spans="55:55" hidden="1" x14ac:dyDescent="0.2">
      <c r="BC55531" s="6"/>
    </row>
    <row r="55532" spans="55:55" hidden="1" x14ac:dyDescent="0.2">
      <c r="BC55532" s="6"/>
    </row>
    <row r="55533" spans="55:55" hidden="1" x14ac:dyDescent="0.2">
      <c r="BC55533" s="6"/>
    </row>
    <row r="55534" spans="55:55" hidden="1" x14ac:dyDescent="0.2">
      <c r="BC55534" s="6"/>
    </row>
    <row r="55535" spans="55:55" hidden="1" x14ac:dyDescent="0.2">
      <c r="BC55535" s="6"/>
    </row>
    <row r="55536" spans="55:55" hidden="1" x14ac:dyDescent="0.2">
      <c r="BC55536" s="6"/>
    </row>
    <row r="55537" spans="55:55" hidden="1" x14ac:dyDescent="0.2">
      <c r="BC55537" s="6"/>
    </row>
    <row r="55538" spans="55:55" hidden="1" x14ac:dyDescent="0.2">
      <c r="BC55538" s="6"/>
    </row>
    <row r="55539" spans="55:55" hidden="1" x14ac:dyDescent="0.2">
      <c r="BC55539" s="6"/>
    </row>
    <row r="55540" spans="55:55" hidden="1" x14ac:dyDescent="0.2">
      <c r="BC55540" s="6"/>
    </row>
    <row r="55541" spans="55:55" hidden="1" x14ac:dyDescent="0.2">
      <c r="BC55541" s="6"/>
    </row>
    <row r="55542" spans="55:55" hidden="1" x14ac:dyDescent="0.2">
      <c r="BC55542" s="6"/>
    </row>
    <row r="55543" spans="55:55" hidden="1" x14ac:dyDescent="0.2">
      <c r="BC55543" s="6"/>
    </row>
    <row r="55544" spans="55:55" hidden="1" x14ac:dyDescent="0.2">
      <c r="BC55544" s="6"/>
    </row>
    <row r="55545" spans="55:55" hidden="1" x14ac:dyDescent="0.2">
      <c r="BC55545" s="6"/>
    </row>
    <row r="55546" spans="55:55" hidden="1" x14ac:dyDescent="0.2">
      <c r="BC55546" s="6"/>
    </row>
    <row r="55547" spans="55:55" hidden="1" x14ac:dyDescent="0.2">
      <c r="BC55547" s="6"/>
    </row>
    <row r="55548" spans="55:55" hidden="1" x14ac:dyDescent="0.2">
      <c r="BC55548" s="6"/>
    </row>
    <row r="55549" spans="55:55" hidden="1" x14ac:dyDescent="0.2">
      <c r="BC55549" s="6"/>
    </row>
    <row r="55550" spans="55:55" hidden="1" x14ac:dyDescent="0.2">
      <c r="BC55550" s="6"/>
    </row>
    <row r="55551" spans="55:55" hidden="1" x14ac:dyDescent="0.2">
      <c r="BC55551" s="6"/>
    </row>
    <row r="55552" spans="55:55" hidden="1" x14ac:dyDescent="0.2">
      <c r="BC55552" s="6"/>
    </row>
    <row r="55553" spans="55:55" hidden="1" x14ac:dyDescent="0.2">
      <c r="BC55553" s="6"/>
    </row>
    <row r="55554" spans="55:55" hidden="1" x14ac:dyDescent="0.2">
      <c r="BC55554" s="6"/>
    </row>
    <row r="55555" spans="55:55" hidden="1" x14ac:dyDescent="0.2">
      <c r="BC55555" s="6"/>
    </row>
    <row r="55556" spans="55:55" hidden="1" x14ac:dyDescent="0.2">
      <c r="BC55556" s="6"/>
    </row>
    <row r="55557" spans="55:55" hidden="1" x14ac:dyDescent="0.2">
      <c r="BC55557" s="6"/>
    </row>
    <row r="55558" spans="55:55" hidden="1" x14ac:dyDescent="0.2">
      <c r="BC55558" s="6"/>
    </row>
    <row r="55559" spans="55:55" hidden="1" x14ac:dyDescent="0.2">
      <c r="BC55559" s="6"/>
    </row>
    <row r="55560" spans="55:55" hidden="1" x14ac:dyDescent="0.2">
      <c r="BC55560" s="6"/>
    </row>
    <row r="55561" spans="55:55" hidden="1" x14ac:dyDescent="0.2">
      <c r="BC55561" s="6"/>
    </row>
    <row r="55562" spans="55:55" hidden="1" x14ac:dyDescent="0.2">
      <c r="BC55562" s="6"/>
    </row>
    <row r="55563" spans="55:55" hidden="1" x14ac:dyDescent="0.2">
      <c r="BC55563" s="6"/>
    </row>
    <row r="55564" spans="55:55" hidden="1" x14ac:dyDescent="0.2">
      <c r="BC55564" s="6"/>
    </row>
    <row r="55565" spans="55:55" hidden="1" x14ac:dyDescent="0.2">
      <c r="BC55565" s="6"/>
    </row>
    <row r="55566" spans="55:55" hidden="1" x14ac:dyDescent="0.2">
      <c r="BC55566" s="6"/>
    </row>
    <row r="55567" spans="55:55" hidden="1" x14ac:dyDescent="0.2">
      <c r="BC55567" s="6"/>
    </row>
    <row r="55568" spans="55:55" hidden="1" x14ac:dyDescent="0.2">
      <c r="BC55568" s="6"/>
    </row>
    <row r="55569" spans="55:55" hidden="1" x14ac:dyDescent="0.2">
      <c r="BC55569" s="6"/>
    </row>
    <row r="55570" spans="55:55" hidden="1" x14ac:dyDescent="0.2">
      <c r="BC55570" s="6"/>
    </row>
    <row r="55571" spans="55:55" hidden="1" x14ac:dyDescent="0.2">
      <c r="BC55571" s="6"/>
    </row>
    <row r="55572" spans="55:55" hidden="1" x14ac:dyDescent="0.2">
      <c r="BC55572" s="6"/>
    </row>
    <row r="55573" spans="55:55" hidden="1" x14ac:dyDescent="0.2">
      <c r="BC55573" s="6"/>
    </row>
    <row r="55574" spans="55:55" hidden="1" x14ac:dyDescent="0.2">
      <c r="BC55574" s="6"/>
    </row>
    <row r="55575" spans="55:55" hidden="1" x14ac:dyDescent="0.2">
      <c r="BC55575" s="6"/>
    </row>
    <row r="55576" spans="55:55" hidden="1" x14ac:dyDescent="0.2">
      <c r="BC55576" s="6"/>
    </row>
    <row r="55577" spans="55:55" hidden="1" x14ac:dyDescent="0.2">
      <c r="BC55577" s="6"/>
    </row>
    <row r="55578" spans="55:55" hidden="1" x14ac:dyDescent="0.2">
      <c r="BC55578" s="6"/>
    </row>
    <row r="55579" spans="55:55" hidden="1" x14ac:dyDescent="0.2">
      <c r="BC55579" s="6"/>
    </row>
    <row r="55580" spans="55:55" hidden="1" x14ac:dyDescent="0.2">
      <c r="BC55580" s="6"/>
    </row>
    <row r="55581" spans="55:55" hidden="1" x14ac:dyDescent="0.2">
      <c r="BC55581" s="6"/>
    </row>
    <row r="55582" spans="55:55" hidden="1" x14ac:dyDescent="0.2">
      <c r="BC55582" s="6"/>
    </row>
    <row r="55583" spans="55:55" hidden="1" x14ac:dyDescent="0.2">
      <c r="BC55583" s="6"/>
    </row>
    <row r="55584" spans="55:55" hidden="1" x14ac:dyDescent="0.2">
      <c r="BC55584" s="6"/>
    </row>
    <row r="55585" spans="55:55" hidden="1" x14ac:dyDescent="0.2">
      <c r="BC55585" s="6"/>
    </row>
    <row r="55586" spans="55:55" hidden="1" x14ac:dyDescent="0.2">
      <c r="BC55586" s="6"/>
    </row>
    <row r="55587" spans="55:55" hidden="1" x14ac:dyDescent="0.2">
      <c r="BC55587" s="6"/>
    </row>
    <row r="55588" spans="55:55" hidden="1" x14ac:dyDescent="0.2">
      <c r="BC55588" s="6"/>
    </row>
    <row r="55589" spans="55:55" hidden="1" x14ac:dyDescent="0.2">
      <c r="BC55589" s="6"/>
    </row>
    <row r="55590" spans="55:55" hidden="1" x14ac:dyDescent="0.2">
      <c r="BC55590" s="6"/>
    </row>
    <row r="55591" spans="55:55" hidden="1" x14ac:dyDescent="0.2">
      <c r="BC55591" s="6"/>
    </row>
    <row r="55592" spans="55:55" hidden="1" x14ac:dyDescent="0.2">
      <c r="BC55592" s="6"/>
    </row>
    <row r="55593" spans="55:55" hidden="1" x14ac:dyDescent="0.2">
      <c r="BC55593" s="6"/>
    </row>
    <row r="55594" spans="55:55" hidden="1" x14ac:dyDescent="0.2">
      <c r="BC55594" s="6"/>
    </row>
    <row r="55595" spans="55:55" hidden="1" x14ac:dyDescent="0.2">
      <c r="BC55595" s="6"/>
    </row>
    <row r="55596" spans="55:55" hidden="1" x14ac:dyDescent="0.2">
      <c r="BC55596" s="6"/>
    </row>
    <row r="55597" spans="55:55" hidden="1" x14ac:dyDescent="0.2">
      <c r="BC55597" s="6"/>
    </row>
    <row r="55598" spans="55:55" hidden="1" x14ac:dyDescent="0.2">
      <c r="BC55598" s="6"/>
    </row>
    <row r="55599" spans="55:55" hidden="1" x14ac:dyDescent="0.2">
      <c r="BC55599" s="6"/>
    </row>
    <row r="55600" spans="55:55" hidden="1" x14ac:dyDescent="0.2">
      <c r="BC55600" s="6"/>
    </row>
    <row r="55601" spans="55:55" hidden="1" x14ac:dyDescent="0.2">
      <c r="BC55601" s="6"/>
    </row>
    <row r="55602" spans="55:55" hidden="1" x14ac:dyDescent="0.2">
      <c r="BC55602" s="6"/>
    </row>
    <row r="55603" spans="55:55" hidden="1" x14ac:dyDescent="0.2">
      <c r="BC55603" s="6"/>
    </row>
    <row r="55604" spans="55:55" hidden="1" x14ac:dyDescent="0.2">
      <c r="BC55604" s="6"/>
    </row>
    <row r="55605" spans="55:55" hidden="1" x14ac:dyDescent="0.2">
      <c r="BC55605" s="6"/>
    </row>
    <row r="55606" spans="55:55" hidden="1" x14ac:dyDescent="0.2">
      <c r="BC55606" s="6"/>
    </row>
    <row r="55607" spans="55:55" hidden="1" x14ac:dyDescent="0.2">
      <c r="BC55607" s="6"/>
    </row>
    <row r="55608" spans="55:55" hidden="1" x14ac:dyDescent="0.2">
      <c r="BC55608" s="6"/>
    </row>
    <row r="55609" spans="55:55" hidden="1" x14ac:dyDescent="0.2">
      <c r="BC55609" s="6"/>
    </row>
    <row r="55610" spans="55:55" hidden="1" x14ac:dyDescent="0.2">
      <c r="BC55610" s="6"/>
    </row>
    <row r="55611" spans="55:55" hidden="1" x14ac:dyDescent="0.2">
      <c r="BC55611" s="6"/>
    </row>
    <row r="55612" spans="55:55" hidden="1" x14ac:dyDescent="0.2">
      <c r="BC55612" s="6"/>
    </row>
    <row r="55613" spans="55:55" hidden="1" x14ac:dyDescent="0.2">
      <c r="BC55613" s="6"/>
    </row>
    <row r="55614" spans="55:55" hidden="1" x14ac:dyDescent="0.2">
      <c r="BC55614" s="6"/>
    </row>
    <row r="55615" spans="55:55" hidden="1" x14ac:dyDescent="0.2">
      <c r="BC55615" s="6"/>
    </row>
    <row r="55616" spans="55:55" hidden="1" x14ac:dyDescent="0.2">
      <c r="BC55616" s="6"/>
    </row>
    <row r="55617" spans="55:55" hidden="1" x14ac:dyDescent="0.2">
      <c r="BC55617" s="6"/>
    </row>
    <row r="55618" spans="55:55" hidden="1" x14ac:dyDescent="0.2">
      <c r="BC55618" s="6"/>
    </row>
    <row r="55619" spans="55:55" hidden="1" x14ac:dyDescent="0.2">
      <c r="BC55619" s="6"/>
    </row>
    <row r="55620" spans="55:55" hidden="1" x14ac:dyDescent="0.2">
      <c r="BC55620" s="6"/>
    </row>
    <row r="55621" spans="55:55" hidden="1" x14ac:dyDescent="0.2">
      <c r="BC55621" s="6"/>
    </row>
    <row r="55622" spans="55:55" hidden="1" x14ac:dyDescent="0.2">
      <c r="BC55622" s="6"/>
    </row>
    <row r="55623" spans="55:55" hidden="1" x14ac:dyDescent="0.2">
      <c r="BC55623" s="6"/>
    </row>
    <row r="55624" spans="55:55" hidden="1" x14ac:dyDescent="0.2">
      <c r="BC55624" s="6"/>
    </row>
    <row r="55625" spans="55:55" hidden="1" x14ac:dyDescent="0.2">
      <c r="BC55625" s="6"/>
    </row>
    <row r="55626" spans="55:55" hidden="1" x14ac:dyDescent="0.2">
      <c r="BC55626" s="6"/>
    </row>
    <row r="55627" spans="55:55" hidden="1" x14ac:dyDescent="0.2">
      <c r="BC55627" s="6"/>
    </row>
    <row r="55628" spans="55:55" hidden="1" x14ac:dyDescent="0.2">
      <c r="BC55628" s="6"/>
    </row>
    <row r="55629" spans="55:55" hidden="1" x14ac:dyDescent="0.2">
      <c r="BC55629" s="6"/>
    </row>
    <row r="55630" spans="55:55" hidden="1" x14ac:dyDescent="0.2">
      <c r="BC55630" s="6"/>
    </row>
    <row r="55631" spans="55:55" hidden="1" x14ac:dyDescent="0.2">
      <c r="BC55631" s="6"/>
    </row>
    <row r="55632" spans="55:55" hidden="1" x14ac:dyDescent="0.2">
      <c r="BC55632" s="6"/>
    </row>
    <row r="55633" spans="55:55" hidden="1" x14ac:dyDescent="0.2">
      <c r="BC55633" s="6"/>
    </row>
    <row r="55634" spans="55:55" hidden="1" x14ac:dyDescent="0.2">
      <c r="BC55634" s="6"/>
    </row>
    <row r="55635" spans="55:55" hidden="1" x14ac:dyDescent="0.2">
      <c r="BC55635" s="6"/>
    </row>
    <row r="55636" spans="55:55" hidden="1" x14ac:dyDescent="0.2">
      <c r="BC55636" s="6"/>
    </row>
    <row r="55637" spans="55:55" hidden="1" x14ac:dyDescent="0.2">
      <c r="BC55637" s="6"/>
    </row>
    <row r="55638" spans="55:55" hidden="1" x14ac:dyDescent="0.2">
      <c r="BC55638" s="6"/>
    </row>
    <row r="55639" spans="55:55" hidden="1" x14ac:dyDescent="0.2">
      <c r="BC55639" s="6"/>
    </row>
    <row r="55640" spans="55:55" hidden="1" x14ac:dyDescent="0.2">
      <c r="BC55640" s="6"/>
    </row>
    <row r="55641" spans="55:55" hidden="1" x14ac:dyDescent="0.2">
      <c r="BC55641" s="6"/>
    </row>
    <row r="55642" spans="55:55" hidden="1" x14ac:dyDescent="0.2">
      <c r="BC55642" s="6"/>
    </row>
    <row r="55643" spans="55:55" hidden="1" x14ac:dyDescent="0.2">
      <c r="BC55643" s="6"/>
    </row>
    <row r="55644" spans="55:55" hidden="1" x14ac:dyDescent="0.2">
      <c r="BC55644" s="6"/>
    </row>
    <row r="55645" spans="55:55" hidden="1" x14ac:dyDescent="0.2">
      <c r="BC55645" s="6"/>
    </row>
    <row r="55646" spans="55:55" hidden="1" x14ac:dyDescent="0.2">
      <c r="BC55646" s="6"/>
    </row>
    <row r="55647" spans="55:55" hidden="1" x14ac:dyDescent="0.2">
      <c r="BC55647" s="6"/>
    </row>
    <row r="55648" spans="55:55" hidden="1" x14ac:dyDescent="0.2">
      <c r="BC55648" s="6"/>
    </row>
    <row r="55649" spans="55:55" hidden="1" x14ac:dyDescent="0.2">
      <c r="BC55649" s="6"/>
    </row>
    <row r="55650" spans="55:55" hidden="1" x14ac:dyDescent="0.2">
      <c r="BC55650" s="6"/>
    </row>
    <row r="55651" spans="55:55" hidden="1" x14ac:dyDescent="0.2">
      <c r="BC55651" s="6"/>
    </row>
    <row r="55652" spans="55:55" hidden="1" x14ac:dyDescent="0.2">
      <c r="BC55652" s="6"/>
    </row>
    <row r="55653" spans="55:55" hidden="1" x14ac:dyDescent="0.2">
      <c r="BC55653" s="6"/>
    </row>
    <row r="55654" spans="55:55" hidden="1" x14ac:dyDescent="0.2">
      <c r="BC55654" s="6"/>
    </row>
    <row r="55655" spans="55:55" hidden="1" x14ac:dyDescent="0.2">
      <c r="BC55655" s="6"/>
    </row>
    <row r="55656" spans="55:55" hidden="1" x14ac:dyDescent="0.2">
      <c r="BC55656" s="6"/>
    </row>
    <row r="55657" spans="55:55" hidden="1" x14ac:dyDescent="0.2">
      <c r="BC55657" s="6"/>
    </row>
    <row r="55658" spans="55:55" hidden="1" x14ac:dyDescent="0.2">
      <c r="BC55658" s="6"/>
    </row>
    <row r="55659" spans="55:55" hidden="1" x14ac:dyDescent="0.2">
      <c r="BC55659" s="6"/>
    </row>
    <row r="55660" spans="55:55" hidden="1" x14ac:dyDescent="0.2">
      <c r="BC55660" s="6"/>
    </row>
    <row r="55661" spans="55:55" hidden="1" x14ac:dyDescent="0.2">
      <c r="BC55661" s="6"/>
    </row>
    <row r="55662" spans="55:55" hidden="1" x14ac:dyDescent="0.2">
      <c r="BC55662" s="6"/>
    </row>
    <row r="55663" spans="55:55" hidden="1" x14ac:dyDescent="0.2">
      <c r="BC55663" s="6"/>
    </row>
    <row r="55664" spans="55:55" hidden="1" x14ac:dyDescent="0.2">
      <c r="BC55664" s="6"/>
    </row>
    <row r="55665" spans="55:55" hidden="1" x14ac:dyDescent="0.2">
      <c r="BC55665" s="6"/>
    </row>
    <row r="55666" spans="55:55" hidden="1" x14ac:dyDescent="0.2">
      <c r="BC55666" s="6"/>
    </row>
    <row r="55667" spans="55:55" hidden="1" x14ac:dyDescent="0.2">
      <c r="BC55667" s="6"/>
    </row>
    <row r="55668" spans="55:55" hidden="1" x14ac:dyDescent="0.2">
      <c r="BC55668" s="6"/>
    </row>
    <row r="55669" spans="55:55" hidden="1" x14ac:dyDescent="0.2">
      <c r="BC55669" s="6"/>
    </row>
    <row r="55670" spans="55:55" hidden="1" x14ac:dyDescent="0.2">
      <c r="BC55670" s="6"/>
    </row>
    <row r="55671" spans="55:55" hidden="1" x14ac:dyDescent="0.2">
      <c r="BC55671" s="6"/>
    </row>
    <row r="55672" spans="55:55" hidden="1" x14ac:dyDescent="0.2">
      <c r="BC55672" s="6"/>
    </row>
    <row r="55673" spans="55:55" hidden="1" x14ac:dyDescent="0.2">
      <c r="BC55673" s="6"/>
    </row>
    <row r="55674" spans="55:55" hidden="1" x14ac:dyDescent="0.2">
      <c r="BC55674" s="6"/>
    </row>
    <row r="55675" spans="55:55" hidden="1" x14ac:dyDescent="0.2">
      <c r="BC55675" s="6"/>
    </row>
    <row r="55676" spans="55:55" hidden="1" x14ac:dyDescent="0.2">
      <c r="BC55676" s="6"/>
    </row>
    <row r="55677" spans="55:55" hidden="1" x14ac:dyDescent="0.2">
      <c r="BC55677" s="6"/>
    </row>
    <row r="55678" spans="55:55" hidden="1" x14ac:dyDescent="0.2">
      <c r="BC55678" s="6"/>
    </row>
    <row r="55679" spans="55:55" hidden="1" x14ac:dyDescent="0.2">
      <c r="BC55679" s="6"/>
    </row>
    <row r="55680" spans="55:55" hidden="1" x14ac:dyDescent="0.2">
      <c r="BC55680" s="6"/>
    </row>
    <row r="55681" spans="55:55" hidden="1" x14ac:dyDescent="0.2">
      <c r="BC55681" s="6"/>
    </row>
    <row r="55682" spans="55:55" hidden="1" x14ac:dyDescent="0.2">
      <c r="BC55682" s="6"/>
    </row>
    <row r="55683" spans="55:55" hidden="1" x14ac:dyDescent="0.2">
      <c r="BC55683" s="6"/>
    </row>
    <row r="55684" spans="55:55" hidden="1" x14ac:dyDescent="0.2">
      <c r="BC55684" s="6"/>
    </row>
    <row r="55685" spans="55:55" hidden="1" x14ac:dyDescent="0.2">
      <c r="BC55685" s="6"/>
    </row>
    <row r="55686" spans="55:55" hidden="1" x14ac:dyDescent="0.2">
      <c r="BC55686" s="6"/>
    </row>
    <row r="55687" spans="55:55" hidden="1" x14ac:dyDescent="0.2">
      <c r="BC55687" s="6"/>
    </row>
    <row r="55688" spans="55:55" hidden="1" x14ac:dyDescent="0.2">
      <c r="BC55688" s="6"/>
    </row>
    <row r="55689" spans="55:55" hidden="1" x14ac:dyDescent="0.2">
      <c r="BC55689" s="6"/>
    </row>
    <row r="55690" spans="55:55" hidden="1" x14ac:dyDescent="0.2">
      <c r="BC55690" s="6"/>
    </row>
    <row r="55691" spans="55:55" hidden="1" x14ac:dyDescent="0.2">
      <c r="BC55691" s="6"/>
    </row>
    <row r="55692" spans="55:55" hidden="1" x14ac:dyDescent="0.2">
      <c r="BC55692" s="6"/>
    </row>
    <row r="55693" spans="55:55" hidden="1" x14ac:dyDescent="0.2">
      <c r="BC55693" s="6"/>
    </row>
    <row r="55694" spans="55:55" hidden="1" x14ac:dyDescent="0.2">
      <c r="BC55694" s="6"/>
    </row>
    <row r="55695" spans="55:55" hidden="1" x14ac:dyDescent="0.2">
      <c r="BC55695" s="6"/>
    </row>
    <row r="55696" spans="55:55" hidden="1" x14ac:dyDescent="0.2">
      <c r="BC55696" s="6"/>
    </row>
    <row r="55697" spans="55:55" hidden="1" x14ac:dyDescent="0.2">
      <c r="BC55697" s="6"/>
    </row>
    <row r="55698" spans="55:55" hidden="1" x14ac:dyDescent="0.2">
      <c r="BC55698" s="6"/>
    </row>
    <row r="55699" spans="55:55" hidden="1" x14ac:dyDescent="0.2">
      <c r="BC55699" s="6"/>
    </row>
    <row r="55700" spans="55:55" hidden="1" x14ac:dyDescent="0.2">
      <c r="BC55700" s="6"/>
    </row>
    <row r="55701" spans="55:55" hidden="1" x14ac:dyDescent="0.2">
      <c r="BC55701" s="6"/>
    </row>
    <row r="55702" spans="55:55" hidden="1" x14ac:dyDescent="0.2">
      <c r="BC55702" s="6"/>
    </row>
    <row r="55703" spans="55:55" hidden="1" x14ac:dyDescent="0.2">
      <c r="BC55703" s="6"/>
    </row>
    <row r="55704" spans="55:55" hidden="1" x14ac:dyDescent="0.2">
      <c r="BC55704" s="6"/>
    </row>
    <row r="55705" spans="55:55" hidden="1" x14ac:dyDescent="0.2">
      <c r="BC55705" s="6"/>
    </row>
    <row r="55706" spans="55:55" hidden="1" x14ac:dyDescent="0.2">
      <c r="BC55706" s="6"/>
    </row>
    <row r="55707" spans="55:55" hidden="1" x14ac:dyDescent="0.2">
      <c r="BC55707" s="6"/>
    </row>
    <row r="55708" spans="55:55" hidden="1" x14ac:dyDescent="0.2">
      <c r="BC55708" s="6"/>
    </row>
    <row r="55709" spans="55:55" hidden="1" x14ac:dyDescent="0.2">
      <c r="BC55709" s="6"/>
    </row>
    <row r="55710" spans="55:55" hidden="1" x14ac:dyDescent="0.2">
      <c r="BC55710" s="6"/>
    </row>
    <row r="55711" spans="55:55" hidden="1" x14ac:dyDescent="0.2">
      <c r="BC55711" s="6"/>
    </row>
    <row r="55712" spans="55:55" hidden="1" x14ac:dyDescent="0.2">
      <c r="BC55712" s="6"/>
    </row>
    <row r="55713" spans="55:55" hidden="1" x14ac:dyDescent="0.2">
      <c r="BC55713" s="6"/>
    </row>
    <row r="55714" spans="55:55" hidden="1" x14ac:dyDescent="0.2">
      <c r="BC55714" s="6"/>
    </row>
    <row r="55715" spans="55:55" hidden="1" x14ac:dyDescent="0.2">
      <c r="BC55715" s="6"/>
    </row>
    <row r="55716" spans="55:55" hidden="1" x14ac:dyDescent="0.2">
      <c r="BC55716" s="6"/>
    </row>
    <row r="55717" spans="55:55" hidden="1" x14ac:dyDescent="0.2">
      <c r="BC55717" s="6"/>
    </row>
    <row r="55718" spans="55:55" hidden="1" x14ac:dyDescent="0.2">
      <c r="BC55718" s="6"/>
    </row>
    <row r="55719" spans="55:55" hidden="1" x14ac:dyDescent="0.2">
      <c r="BC55719" s="6"/>
    </row>
    <row r="55720" spans="55:55" hidden="1" x14ac:dyDescent="0.2">
      <c r="BC55720" s="6"/>
    </row>
    <row r="55721" spans="55:55" hidden="1" x14ac:dyDescent="0.2">
      <c r="BC55721" s="6"/>
    </row>
    <row r="55722" spans="55:55" hidden="1" x14ac:dyDescent="0.2">
      <c r="BC55722" s="6"/>
    </row>
    <row r="55723" spans="55:55" hidden="1" x14ac:dyDescent="0.2">
      <c r="BC55723" s="6"/>
    </row>
    <row r="55724" spans="55:55" hidden="1" x14ac:dyDescent="0.2">
      <c r="BC55724" s="6"/>
    </row>
    <row r="55725" spans="55:55" hidden="1" x14ac:dyDescent="0.2">
      <c r="BC55725" s="6"/>
    </row>
    <row r="55726" spans="55:55" hidden="1" x14ac:dyDescent="0.2">
      <c r="BC55726" s="6"/>
    </row>
    <row r="55727" spans="55:55" hidden="1" x14ac:dyDescent="0.2">
      <c r="BC55727" s="6"/>
    </row>
    <row r="55728" spans="55:55" hidden="1" x14ac:dyDescent="0.2">
      <c r="BC55728" s="6"/>
    </row>
    <row r="55729" spans="55:55" hidden="1" x14ac:dyDescent="0.2">
      <c r="BC55729" s="6"/>
    </row>
    <row r="55730" spans="55:55" hidden="1" x14ac:dyDescent="0.2">
      <c r="BC55730" s="6"/>
    </row>
    <row r="55731" spans="55:55" hidden="1" x14ac:dyDescent="0.2">
      <c r="BC55731" s="6"/>
    </row>
    <row r="55732" spans="55:55" hidden="1" x14ac:dyDescent="0.2">
      <c r="BC55732" s="6"/>
    </row>
    <row r="55733" spans="55:55" hidden="1" x14ac:dyDescent="0.2">
      <c r="BC55733" s="6"/>
    </row>
    <row r="55734" spans="55:55" hidden="1" x14ac:dyDescent="0.2">
      <c r="BC55734" s="6"/>
    </row>
    <row r="55735" spans="55:55" hidden="1" x14ac:dyDescent="0.2">
      <c r="BC55735" s="6"/>
    </row>
    <row r="55736" spans="55:55" hidden="1" x14ac:dyDescent="0.2">
      <c r="BC55736" s="6"/>
    </row>
    <row r="55737" spans="55:55" hidden="1" x14ac:dyDescent="0.2">
      <c r="BC55737" s="6"/>
    </row>
    <row r="55738" spans="55:55" hidden="1" x14ac:dyDescent="0.2">
      <c r="BC55738" s="6"/>
    </row>
    <row r="55739" spans="55:55" hidden="1" x14ac:dyDescent="0.2">
      <c r="BC55739" s="6"/>
    </row>
    <row r="55740" spans="55:55" hidden="1" x14ac:dyDescent="0.2">
      <c r="BC55740" s="6"/>
    </row>
    <row r="55741" spans="55:55" hidden="1" x14ac:dyDescent="0.2">
      <c r="BC55741" s="6"/>
    </row>
    <row r="55742" spans="55:55" hidden="1" x14ac:dyDescent="0.2">
      <c r="BC55742" s="6"/>
    </row>
    <row r="55743" spans="55:55" hidden="1" x14ac:dyDescent="0.2">
      <c r="BC55743" s="6"/>
    </row>
    <row r="55744" spans="55:55" hidden="1" x14ac:dyDescent="0.2">
      <c r="BC55744" s="6"/>
    </row>
    <row r="55745" spans="55:55" hidden="1" x14ac:dyDescent="0.2">
      <c r="BC55745" s="6"/>
    </row>
    <row r="55746" spans="55:55" hidden="1" x14ac:dyDescent="0.2">
      <c r="BC55746" s="6"/>
    </row>
    <row r="55747" spans="55:55" hidden="1" x14ac:dyDescent="0.2">
      <c r="BC55747" s="6"/>
    </row>
    <row r="55748" spans="55:55" hidden="1" x14ac:dyDescent="0.2">
      <c r="BC55748" s="6"/>
    </row>
    <row r="55749" spans="55:55" hidden="1" x14ac:dyDescent="0.2">
      <c r="BC55749" s="6"/>
    </row>
    <row r="55750" spans="55:55" hidden="1" x14ac:dyDescent="0.2">
      <c r="BC55750" s="6"/>
    </row>
    <row r="55751" spans="55:55" hidden="1" x14ac:dyDescent="0.2">
      <c r="BC55751" s="6"/>
    </row>
    <row r="55752" spans="55:55" hidden="1" x14ac:dyDescent="0.2">
      <c r="BC55752" s="6"/>
    </row>
    <row r="55753" spans="55:55" hidden="1" x14ac:dyDescent="0.2">
      <c r="BC55753" s="6"/>
    </row>
    <row r="55754" spans="55:55" hidden="1" x14ac:dyDescent="0.2">
      <c r="BC55754" s="6"/>
    </row>
    <row r="55755" spans="55:55" hidden="1" x14ac:dyDescent="0.2">
      <c r="BC55755" s="6"/>
    </row>
    <row r="55756" spans="55:55" hidden="1" x14ac:dyDescent="0.2">
      <c r="BC55756" s="6"/>
    </row>
    <row r="55757" spans="55:55" hidden="1" x14ac:dyDescent="0.2">
      <c r="BC55757" s="6"/>
    </row>
    <row r="55758" spans="55:55" hidden="1" x14ac:dyDescent="0.2">
      <c r="BC55758" s="6"/>
    </row>
    <row r="55759" spans="55:55" hidden="1" x14ac:dyDescent="0.2">
      <c r="BC55759" s="6"/>
    </row>
    <row r="55760" spans="55:55" hidden="1" x14ac:dyDescent="0.2">
      <c r="BC55760" s="6"/>
    </row>
    <row r="55761" spans="55:55" hidden="1" x14ac:dyDescent="0.2">
      <c r="BC55761" s="6"/>
    </row>
    <row r="55762" spans="55:55" hidden="1" x14ac:dyDescent="0.2">
      <c r="BC55762" s="6"/>
    </row>
    <row r="55763" spans="55:55" hidden="1" x14ac:dyDescent="0.2">
      <c r="BC55763" s="6"/>
    </row>
    <row r="55764" spans="55:55" hidden="1" x14ac:dyDescent="0.2">
      <c r="BC55764" s="6"/>
    </row>
    <row r="55765" spans="55:55" hidden="1" x14ac:dyDescent="0.2">
      <c r="BC55765" s="6"/>
    </row>
    <row r="55766" spans="55:55" hidden="1" x14ac:dyDescent="0.2">
      <c r="BC55766" s="6"/>
    </row>
    <row r="55767" spans="55:55" hidden="1" x14ac:dyDescent="0.2">
      <c r="BC55767" s="6"/>
    </row>
    <row r="55768" spans="55:55" hidden="1" x14ac:dyDescent="0.2">
      <c r="BC55768" s="6"/>
    </row>
    <row r="55769" spans="55:55" hidden="1" x14ac:dyDescent="0.2">
      <c r="BC55769" s="6"/>
    </row>
    <row r="55770" spans="55:55" hidden="1" x14ac:dyDescent="0.2">
      <c r="BC55770" s="6"/>
    </row>
    <row r="55771" spans="55:55" hidden="1" x14ac:dyDescent="0.2">
      <c r="BC55771" s="6"/>
    </row>
    <row r="55772" spans="55:55" hidden="1" x14ac:dyDescent="0.2">
      <c r="BC55772" s="6"/>
    </row>
    <row r="55773" spans="55:55" hidden="1" x14ac:dyDescent="0.2">
      <c r="BC55773" s="6"/>
    </row>
    <row r="55774" spans="55:55" hidden="1" x14ac:dyDescent="0.2">
      <c r="BC55774" s="6"/>
    </row>
    <row r="55775" spans="55:55" hidden="1" x14ac:dyDescent="0.2">
      <c r="BC55775" s="6"/>
    </row>
    <row r="55776" spans="55:55" hidden="1" x14ac:dyDescent="0.2">
      <c r="BC55776" s="6"/>
    </row>
    <row r="55777" spans="55:55" hidden="1" x14ac:dyDescent="0.2">
      <c r="BC55777" s="6"/>
    </row>
    <row r="55778" spans="55:55" hidden="1" x14ac:dyDescent="0.2">
      <c r="BC55778" s="6"/>
    </row>
    <row r="55779" spans="55:55" hidden="1" x14ac:dyDescent="0.2">
      <c r="BC55779" s="6"/>
    </row>
    <row r="55780" spans="55:55" hidden="1" x14ac:dyDescent="0.2">
      <c r="BC55780" s="6"/>
    </row>
    <row r="55781" spans="55:55" hidden="1" x14ac:dyDescent="0.2">
      <c r="BC55781" s="6"/>
    </row>
    <row r="55782" spans="55:55" hidden="1" x14ac:dyDescent="0.2">
      <c r="BC55782" s="6"/>
    </row>
    <row r="55783" spans="55:55" hidden="1" x14ac:dyDescent="0.2">
      <c r="BC55783" s="6"/>
    </row>
    <row r="55784" spans="55:55" hidden="1" x14ac:dyDescent="0.2">
      <c r="BC55784" s="6"/>
    </row>
    <row r="55785" spans="55:55" hidden="1" x14ac:dyDescent="0.2">
      <c r="BC55785" s="6"/>
    </row>
    <row r="55786" spans="55:55" hidden="1" x14ac:dyDescent="0.2">
      <c r="BC55786" s="6"/>
    </row>
    <row r="55787" spans="55:55" hidden="1" x14ac:dyDescent="0.2">
      <c r="BC55787" s="6"/>
    </row>
    <row r="55788" spans="55:55" hidden="1" x14ac:dyDescent="0.2">
      <c r="BC55788" s="6"/>
    </row>
    <row r="55789" spans="55:55" hidden="1" x14ac:dyDescent="0.2">
      <c r="BC55789" s="6"/>
    </row>
    <row r="55790" spans="55:55" hidden="1" x14ac:dyDescent="0.2">
      <c r="BC55790" s="6"/>
    </row>
    <row r="55791" spans="55:55" hidden="1" x14ac:dyDescent="0.2">
      <c r="BC55791" s="6"/>
    </row>
    <row r="55792" spans="55:55" hidden="1" x14ac:dyDescent="0.2">
      <c r="BC55792" s="6"/>
    </row>
    <row r="55793" spans="55:55" hidden="1" x14ac:dyDescent="0.2">
      <c r="BC55793" s="6"/>
    </row>
    <row r="55794" spans="55:55" hidden="1" x14ac:dyDescent="0.2">
      <c r="BC55794" s="6"/>
    </row>
    <row r="55795" spans="55:55" hidden="1" x14ac:dyDescent="0.2">
      <c r="BC55795" s="6"/>
    </row>
    <row r="55796" spans="55:55" hidden="1" x14ac:dyDescent="0.2">
      <c r="BC55796" s="6"/>
    </row>
    <row r="55797" spans="55:55" hidden="1" x14ac:dyDescent="0.2">
      <c r="BC55797" s="6"/>
    </row>
    <row r="55798" spans="55:55" hidden="1" x14ac:dyDescent="0.2">
      <c r="BC55798" s="6"/>
    </row>
    <row r="55799" spans="55:55" hidden="1" x14ac:dyDescent="0.2">
      <c r="BC55799" s="6"/>
    </row>
    <row r="55800" spans="55:55" hidden="1" x14ac:dyDescent="0.2">
      <c r="BC55800" s="6"/>
    </row>
    <row r="55801" spans="55:55" hidden="1" x14ac:dyDescent="0.2">
      <c r="BC55801" s="6"/>
    </row>
    <row r="55802" spans="55:55" hidden="1" x14ac:dyDescent="0.2">
      <c r="BC55802" s="6"/>
    </row>
    <row r="55803" spans="55:55" hidden="1" x14ac:dyDescent="0.2">
      <c r="BC55803" s="6"/>
    </row>
    <row r="55804" spans="55:55" hidden="1" x14ac:dyDescent="0.2">
      <c r="BC55804" s="6"/>
    </row>
    <row r="55805" spans="55:55" hidden="1" x14ac:dyDescent="0.2">
      <c r="BC55805" s="6"/>
    </row>
    <row r="55806" spans="55:55" hidden="1" x14ac:dyDescent="0.2">
      <c r="BC55806" s="6"/>
    </row>
    <row r="55807" spans="55:55" hidden="1" x14ac:dyDescent="0.2">
      <c r="BC55807" s="6"/>
    </row>
    <row r="55808" spans="55:55" hidden="1" x14ac:dyDescent="0.2">
      <c r="BC55808" s="6"/>
    </row>
    <row r="55809" spans="55:55" hidden="1" x14ac:dyDescent="0.2">
      <c r="BC55809" s="6"/>
    </row>
    <row r="55810" spans="55:55" hidden="1" x14ac:dyDescent="0.2">
      <c r="BC55810" s="6"/>
    </row>
    <row r="55811" spans="55:55" hidden="1" x14ac:dyDescent="0.2">
      <c r="BC55811" s="6"/>
    </row>
    <row r="55812" spans="55:55" hidden="1" x14ac:dyDescent="0.2">
      <c r="BC55812" s="6"/>
    </row>
    <row r="55813" spans="55:55" hidden="1" x14ac:dyDescent="0.2">
      <c r="BC55813" s="6"/>
    </row>
    <row r="55814" spans="55:55" hidden="1" x14ac:dyDescent="0.2">
      <c r="BC55814" s="6"/>
    </row>
    <row r="55815" spans="55:55" hidden="1" x14ac:dyDescent="0.2">
      <c r="BC55815" s="6"/>
    </row>
    <row r="55816" spans="55:55" hidden="1" x14ac:dyDescent="0.2">
      <c r="BC55816" s="6"/>
    </row>
    <row r="55817" spans="55:55" hidden="1" x14ac:dyDescent="0.2">
      <c r="BC55817" s="6"/>
    </row>
    <row r="55818" spans="55:55" hidden="1" x14ac:dyDescent="0.2">
      <c r="BC55818" s="6"/>
    </row>
    <row r="55819" spans="55:55" hidden="1" x14ac:dyDescent="0.2">
      <c r="BC55819" s="6"/>
    </row>
    <row r="55820" spans="55:55" hidden="1" x14ac:dyDescent="0.2">
      <c r="BC55820" s="6"/>
    </row>
    <row r="55821" spans="55:55" hidden="1" x14ac:dyDescent="0.2">
      <c r="BC55821" s="6"/>
    </row>
    <row r="55822" spans="55:55" hidden="1" x14ac:dyDescent="0.2">
      <c r="BC55822" s="6"/>
    </row>
    <row r="55823" spans="55:55" hidden="1" x14ac:dyDescent="0.2">
      <c r="BC55823" s="6"/>
    </row>
    <row r="55824" spans="55:55" hidden="1" x14ac:dyDescent="0.2">
      <c r="BC55824" s="6"/>
    </row>
    <row r="55825" spans="55:55" hidden="1" x14ac:dyDescent="0.2">
      <c r="BC55825" s="6"/>
    </row>
    <row r="55826" spans="55:55" hidden="1" x14ac:dyDescent="0.2">
      <c r="BC55826" s="6"/>
    </row>
    <row r="55827" spans="55:55" hidden="1" x14ac:dyDescent="0.2">
      <c r="BC55827" s="6"/>
    </row>
    <row r="55828" spans="55:55" hidden="1" x14ac:dyDescent="0.2">
      <c r="BC55828" s="6"/>
    </row>
    <row r="55829" spans="55:55" hidden="1" x14ac:dyDescent="0.2">
      <c r="BC55829" s="6"/>
    </row>
    <row r="55830" spans="55:55" hidden="1" x14ac:dyDescent="0.2">
      <c r="BC55830" s="6"/>
    </row>
    <row r="55831" spans="55:55" hidden="1" x14ac:dyDescent="0.2">
      <c r="BC55831" s="6"/>
    </row>
    <row r="55832" spans="55:55" hidden="1" x14ac:dyDescent="0.2">
      <c r="BC55832" s="6"/>
    </row>
    <row r="55833" spans="55:55" hidden="1" x14ac:dyDescent="0.2">
      <c r="BC55833" s="6"/>
    </row>
    <row r="55834" spans="55:55" hidden="1" x14ac:dyDescent="0.2">
      <c r="BC55834" s="6"/>
    </row>
    <row r="55835" spans="55:55" hidden="1" x14ac:dyDescent="0.2">
      <c r="BC55835" s="6"/>
    </row>
    <row r="55836" spans="55:55" hidden="1" x14ac:dyDescent="0.2">
      <c r="BC55836" s="6"/>
    </row>
    <row r="55837" spans="55:55" hidden="1" x14ac:dyDescent="0.2">
      <c r="BC55837" s="6"/>
    </row>
    <row r="55838" spans="55:55" hidden="1" x14ac:dyDescent="0.2">
      <c r="BC55838" s="6"/>
    </row>
    <row r="55839" spans="55:55" hidden="1" x14ac:dyDescent="0.2">
      <c r="BC55839" s="6"/>
    </row>
    <row r="55840" spans="55:55" hidden="1" x14ac:dyDescent="0.2">
      <c r="BC55840" s="6"/>
    </row>
    <row r="55841" spans="55:55" hidden="1" x14ac:dyDescent="0.2">
      <c r="BC55841" s="6"/>
    </row>
    <row r="55842" spans="55:55" hidden="1" x14ac:dyDescent="0.2">
      <c r="BC55842" s="6"/>
    </row>
    <row r="55843" spans="55:55" hidden="1" x14ac:dyDescent="0.2">
      <c r="BC55843" s="6"/>
    </row>
    <row r="55844" spans="55:55" hidden="1" x14ac:dyDescent="0.2">
      <c r="BC55844" s="6"/>
    </row>
    <row r="55845" spans="55:55" hidden="1" x14ac:dyDescent="0.2">
      <c r="BC55845" s="6"/>
    </row>
    <row r="55846" spans="55:55" hidden="1" x14ac:dyDescent="0.2">
      <c r="BC55846" s="6"/>
    </row>
    <row r="55847" spans="55:55" hidden="1" x14ac:dyDescent="0.2">
      <c r="BC55847" s="6"/>
    </row>
    <row r="55848" spans="55:55" hidden="1" x14ac:dyDescent="0.2">
      <c r="BC55848" s="6"/>
    </row>
    <row r="55849" spans="55:55" hidden="1" x14ac:dyDescent="0.2">
      <c r="BC55849" s="6"/>
    </row>
    <row r="55850" spans="55:55" hidden="1" x14ac:dyDescent="0.2">
      <c r="BC55850" s="6"/>
    </row>
    <row r="55851" spans="55:55" hidden="1" x14ac:dyDescent="0.2">
      <c r="BC55851" s="6"/>
    </row>
    <row r="55852" spans="55:55" hidden="1" x14ac:dyDescent="0.2">
      <c r="BC55852" s="6"/>
    </row>
    <row r="55853" spans="55:55" hidden="1" x14ac:dyDescent="0.2">
      <c r="BC55853" s="6"/>
    </row>
    <row r="55854" spans="55:55" hidden="1" x14ac:dyDescent="0.2">
      <c r="BC55854" s="6"/>
    </row>
    <row r="55855" spans="55:55" hidden="1" x14ac:dyDescent="0.2">
      <c r="BC55855" s="6"/>
    </row>
    <row r="55856" spans="55:55" hidden="1" x14ac:dyDescent="0.2">
      <c r="BC55856" s="6"/>
    </row>
    <row r="55857" spans="55:55" hidden="1" x14ac:dyDescent="0.2">
      <c r="BC55857" s="6"/>
    </row>
    <row r="55858" spans="55:55" hidden="1" x14ac:dyDescent="0.2">
      <c r="BC55858" s="6"/>
    </row>
    <row r="55859" spans="55:55" hidden="1" x14ac:dyDescent="0.2">
      <c r="BC55859" s="6"/>
    </row>
    <row r="55860" spans="55:55" hidden="1" x14ac:dyDescent="0.2">
      <c r="BC55860" s="6"/>
    </row>
    <row r="55861" spans="55:55" hidden="1" x14ac:dyDescent="0.2">
      <c r="BC55861" s="6"/>
    </row>
    <row r="55862" spans="55:55" hidden="1" x14ac:dyDescent="0.2">
      <c r="BC55862" s="6"/>
    </row>
    <row r="55863" spans="55:55" hidden="1" x14ac:dyDescent="0.2">
      <c r="BC55863" s="6"/>
    </row>
    <row r="55864" spans="55:55" hidden="1" x14ac:dyDescent="0.2">
      <c r="BC55864" s="6"/>
    </row>
    <row r="55865" spans="55:55" hidden="1" x14ac:dyDescent="0.2">
      <c r="BC55865" s="6"/>
    </row>
    <row r="55866" spans="55:55" hidden="1" x14ac:dyDescent="0.2">
      <c r="BC55866" s="6"/>
    </row>
    <row r="55867" spans="55:55" hidden="1" x14ac:dyDescent="0.2">
      <c r="BC55867" s="6"/>
    </row>
    <row r="55868" spans="55:55" hidden="1" x14ac:dyDescent="0.2">
      <c r="BC55868" s="6"/>
    </row>
    <row r="55869" spans="55:55" hidden="1" x14ac:dyDescent="0.2">
      <c r="BC55869" s="6"/>
    </row>
    <row r="55870" spans="55:55" hidden="1" x14ac:dyDescent="0.2">
      <c r="BC55870" s="6"/>
    </row>
    <row r="55871" spans="55:55" hidden="1" x14ac:dyDescent="0.2">
      <c r="BC55871" s="6"/>
    </row>
    <row r="55872" spans="55:55" hidden="1" x14ac:dyDescent="0.2">
      <c r="BC55872" s="6"/>
    </row>
    <row r="55873" spans="55:55" hidden="1" x14ac:dyDescent="0.2">
      <c r="BC55873" s="6"/>
    </row>
    <row r="55874" spans="55:55" hidden="1" x14ac:dyDescent="0.2">
      <c r="BC55874" s="6"/>
    </row>
    <row r="55875" spans="55:55" hidden="1" x14ac:dyDescent="0.2">
      <c r="BC55875" s="6"/>
    </row>
    <row r="55876" spans="55:55" hidden="1" x14ac:dyDescent="0.2">
      <c r="BC55876" s="6"/>
    </row>
    <row r="55877" spans="55:55" hidden="1" x14ac:dyDescent="0.2">
      <c r="BC55877" s="6"/>
    </row>
    <row r="55878" spans="55:55" hidden="1" x14ac:dyDescent="0.2">
      <c r="BC55878" s="6"/>
    </row>
    <row r="55879" spans="55:55" hidden="1" x14ac:dyDescent="0.2">
      <c r="BC55879" s="6"/>
    </row>
    <row r="55880" spans="55:55" hidden="1" x14ac:dyDescent="0.2">
      <c r="BC55880" s="6"/>
    </row>
    <row r="55881" spans="55:55" hidden="1" x14ac:dyDescent="0.2">
      <c r="BC55881" s="6"/>
    </row>
    <row r="55882" spans="55:55" hidden="1" x14ac:dyDescent="0.2">
      <c r="BC55882" s="6"/>
    </row>
    <row r="55883" spans="55:55" hidden="1" x14ac:dyDescent="0.2">
      <c r="BC55883" s="6"/>
    </row>
    <row r="55884" spans="55:55" hidden="1" x14ac:dyDescent="0.2">
      <c r="BC55884" s="6"/>
    </row>
    <row r="55885" spans="55:55" hidden="1" x14ac:dyDescent="0.2">
      <c r="BC55885" s="6"/>
    </row>
    <row r="55886" spans="55:55" hidden="1" x14ac:dyDescent="0.2">
      <c r="BC55886" s="6"/>
    </row>
    <row r="55887" spans="55:55" hidden="1" x14ac:dyDescent="0.2">
      <c r="BC55887" s="6"/>
    </row>
    <row r="55888" spans="55:55" hidden="1" x14ac:dyDescent="0.2">
      <c r="BC55888" s="6"/>
    </row>
    <row r="55889" spans="55:55" hidden="1" x14ac:dyDescent="0.2">
      <c r="BC55889" s="6"/>
    </row>
    <row r="55890" spans="55:55" hidden="1" x14ac:dyDescent="0.2">
      <c r="BC55890" s="6"/>
    </row>
    <row r="55891" spans="55:55" hidden="1" x14ac:dyDescent="0.2">
      <c r="BC55891" s="6"/>
    </row>
    <row r="55892" spans="55:55" hidden="1" x14ac:dyDescent="0.2">
      <c r="BC55892" s="6"/>
    </row>
    <row r="55893" spans="55:55" hidden="1" x14ac:dyDescent="0.2">
      <c r="BC55893" s="6"/>
    </row>
    <row r="55894" spans="55:55" hidden="1" x14ac:dyDescent="0.2">
      <c r="BC55894" s="6"/>
    </row>
    <row r="55895" spans="55:55" hidden="1" x14ac:dyDescent="0.2">
      <c r="BC55895" s="6"/>
    </row>
    <row r="55896" spans="55:55" hidden="1" x14ac:dyDescent="0.2">
      <c r="BC55896" s="6"/>
    </row>
    <row r="55897" spans="55:55" hidden="1" x14ac:dyDescent="0.2">
      <c r="BC55897" s="6"/>
    </row>
    <row r="55898" spans="55:55" hidden="1" x14ac:dyDescent="0.2">
      <c r="BC55898" s="6"/>
    </row>
    <row r="55899" spans="55:55" hidden="1" x14ac:dyDescent="0.2">
      <c r="BC55899" s="6"/>
    </row>
    <row r="55900" spans="55:55" hidden="1" x14ac:dyDescent="0.2">
      <c r="BC55900" s="6"/>
    </row>
    <row r="55901" spans="55:55" hidden="1" x14ac:dyDescent="0.2">
      <c r="BC55901" s="6"/>
    </row>
    <row r="55902" spans="55:55" hidden="1" x14ac:dyDescent="0.2">
      <c r="BC55902" s="6"/>
    </row>
    <row r="55903" spans="55:55" hidden="1" x14ac:dyDescent="0.2">
      <c r="BC55903" s="6"/>
    </row>
    <row r="55904" spans="55:55" hidden="1" x14ac:dyDescent="0.2">
      <c r="BC55904" s="6"/>
    </row>
    <row r="55905" spans="55:55" hidden="1" x14ac:dyDescent="0.2">
      <c r="BC55905" s="6"/>
    </row>
    <row r="55906" spans="55:55" hidden="1" x14ac:dyDescent="0.2">
      <c r="BC55906" s="6"/>
    </row>
    <row r="55907" spans="55:55" hidden="1" x14ac:dyDescent="0.2">
      <c r="BC55907" s="6"/>
    </row>
    <row r="55908" spans="55:55" hidden="1" x14ac:dyDescent="0.2">
      <c r="BC55908" s="6"/>
    </row>
    <row r="55909" spans="55:55" hidden="1" x14ac:dyDescent="0.2">
      <c r="BC55909" s="6"/>
    </row>
    <row r="55910" spans="55:55" hidden="1" x14ac:dyDescent="0.2">
      <c r="BC55910" s="6"/>
    </row>
    <row r="55911" spans="55:55" hidden="1" x14ac:dyDescent="0.2">
      <c r="BC55911" s="6"/>
    </row>
    <row r="55912" spans="55:55" hidden="1" x14ac:dyDescent="0.2">
      <c r="BC55912" s="6"/>
    </row>
    <row r="55913" spans="55:55" hidden="1" x14ac:dyDescent="0.2">
      <c r="BC55913" s="6"/>
    </row>
    <row r="55914" spans="55:55" hidden="1" x14ac:dyDescent="0.2">
      <c r="BC55914" s="6"/>
    </row>
    <row r="55915" spans="55:55" hidden="1" x14ac:dyDescent="0.2">
      <c r="BC55915" s="6"/>
    </row>
    <row r="55916" spans="55:55" hidden="1" x14ac:dyDescent="0.2">
      <c r="BC55916" s="6"/>
    </row>
    <row r="55917" spans="55:55" hidden="1" x14ac:dyDescent="0.2">
      <c r="BC55917" s="6"/>
    </row>
    <row r="55918" spans="55:55" hidden="1" x14ac:dyDescent="0.2">
      <c r="BC55918" s="6"/>
    </row>
    <row r="55919" spans="55:55" hidden="1" x14ac:dyDescent="0.2">
      <c r="BC55919" s="6"/>
    </row>
    <row r="55920" spans="55:55" hidden="1" x14ac:dyDescent="0.2">
      <c r="BC55920" s="6"/>
    </row>
    <row r="55921" spans="55:55" hidden="1" x14ac:dyDescent="0.2">
      <c r="BC55921" s="6"/>
    </row>
    <row r="55922" spans="55:55" hidden="1" x14ac:dyDescent="0.2">
      <c r="BC55922" s="6"/>
    </row>
    <row r="55923" spans="55:55" hidden="1" x14ac:dyDescent="0.2">
      <c r="BC55923" s="6"/>
    </row>
    <row r="55924" spans="55:55" hidden="1" x14ac:dyDescent="0.2">
      <c r="BC55924" s="6"/>
    </row>
    <row r="55925" spans="55:55" hidden="1" x14ac:dyDescent="0.2">
      <c r="BC55925" s="6"/>
    </row>
    <row r="55926" spans="55:55" hidden="1" x14ac:dyDescent="0.2">
      <c r="BC55926" s="6"/>
    </row>
    <row r="55927" spans="55:55" hidden="1" x14ac:dyDescent="0.2">
      <c r="BC55927" s="6"/>
    </row>
    <row r="55928" spans="55:55" hidden="1" x14ac:dyDescent="0.2">
      <c r="BC55928" s="6"/>
    </row>
    <row r="55929" spans="55:55" hidden="1" x14ac:dyDescent="0.2">
      <c r="BC55929" s="6"/>
    </row>
    <row r="55930" spans="55:55" hidden="1" x14ac:dyDescent="0.2">
      <c r="BC55930" s="6"/>
    </row>
    <row r="55931" spans="55:55" hidden="1" x14ac:dyDescent="0.2">
      <c r="BC55931" s="6"/>
    </row>
    <row r="55932" spans="55:55" hidden="1" x14ac:dyDescent="0.2">
      <c r="BC55932" s="6"/>
    </row>
    <row r="55933" spans="55:55" hidden="1" x14ac:dyDescent="0.2">
      <c r="BC55933" s="6"/>
    </row>
    <row r="55934" spans="55:55" hidden="1" x14ac:dyDescent="0.2">
      <c r="BC55934" s="6"/>
    </row>
    <row r="55935" spans="55:55" hidden="1" x14ac:dyDescent="0.2">
      <c r="BC55935" s="6"/>
    </row>
    <row r="55936" spans="55:55" hidden="1" x14ac:dyDescent="0.2">
      <c r="BC55936" s="6"/>
    </row>
    <row r="55937" spans="55:55" hidden="1" x14ac:dyDescent="0.2">
      <c r="BC55937" s="6"/>
    </row>
    <row r="55938" spans="55:55" hidden="1" x14ac:dyDescent="0.2">
      <c r="BC55938" s="6"/>
    </row>
    <row r="55939" spans="55:55" hidden="1" x14ac:dyDescent="0.2">
      <c r="BC55939" s="6"/>
    </row>
    <row r="55940" spans="55:55" hidden="1" x14ac:dyDescent="0.2">
      <c r="BC55940" s="6"/>
    </row>
    <row r="55941" spans="55:55" hidden="1" x14ac:dyDescent="0.2">
      <c r="BC55941" s="6"/>
    </row>
    <row r="55942" spans="55:55" hidden="1" x14ac:dyDescent="0.2">
      <c r="BC55942" s="6"/>
    </row>
    <row r="55943" spans="55:55" hidden="1" x14ac:dyDescent="0.2">
      <c r="BC55943" s="6"/>
    </row>
    <row r="55944" spans="55:55" hidden="1" x14ac:dyDescent="0.2">
      <c r="BC55944" s="6"/>
    </row>
    <row r="55945" spans="55:55" hidden="1" x14ac:dyDescent="0.2">
      <c r="BC55945" s="6"/>
    </row>
    <row r="55946" spans="55:55" hidden="1" x14ac:dyDescent="0.2">
      <c r="BC55946" s="6"/>
    </row>
    <row r="55947" spans="55:55" hidden="1" x14ac:dyDescent="0.2">
      <c r="BC55947" s="6"/>
    </row>
    <row r="55948" spans="55:55" hidden="1" x14ac:dyDescent="0.2">
      <c r="BC55948" s="6"/>
    </row>
    <row r="55949" spans="55:55" hidden="1" x14ac:dyDescent="0.2">
      <c r="BC55949" s="6"/>
    </row>
    <row r="55950" spans="55:55" hidden="1" x14ac:dyDescent="0.2">
      <c r="BC55950" s="6"/>
    </row>
    <row r="55951" spans="55:55" hidden="1" x14ac:dyDescent="0.2">
      <c r="BC55951" s="6"/>
    </row>
    <row r="55952" spans="55:55" hidden="1" x14ac:dyDescent="0.2">
      <c r="BC55952" s="6"/>
    </row>
    <row r="55953" spans="55:55" hidden="1" x14ac:dyDescent="0.2">
      <c r="BC55953" s="6"/>
    </row>
    <row r="55954" spans="55:55" hidden="1" x14ac:dyDescent="0.2">
      <c r="BC55954" s="6"/>
    </row>
    <row r="55955" spans="55:55" hidden="1" x14ac:dyDescent="0.2">
      <c r="BC55955" s="6"/>
    </row>
    <row r="55956" spans="55:55" hidden="1" x14ac:dyDescent="0.2">
      <c r="BC55956" s="6"/>
    </row>
    <row r="55957" spans="55:55" hidden="1" x14ac:dyDescent="0.2">
      <c r="BC55957" s="6"/>
    </row>
    <row r="55958" spans="55:55" hidden="1" x14ac:dyDescent="0.2">
      <c r="BC55958" s="6"/>
    </row>
    <row r="55959" spans="55:55" hidden="1" x14ac:dyDescent="0.2">
      <c r="BC55959" s="6"/>
    </row>
    <row r="55960" spans="55:55" hidden="1" x14ac:dyDescent="0.2">
      <c r="BC55960" s="6"/>
    </row>
    <row r="55961" spans="55:55" hidden="1" x14ac:dyDescent="0.2">
      <c r="BC55961" s="6"/>
    </row>
    <row r="55962" spans="55:55" hidden="1" x14ac:dyDescent="0.2">
      <c r="BC55962" s="6"/>
    </row>
    <row r="55963" spans="55:55" hidden="1" x14ac:dyDescent="0.2">
      <c r="BC55963" s="6"/>
    </row>
    <row r="55964" spans="55:55" hidden="1" x14ac:dyDescent="0.2">
      <c r="BC55964" s="6"/>
    </row>
    <row r="55965" spans="55:55" hidden="1" x14ac:dyDescent="0.2">
      <c r="BC55965" s="6"/>
    </row>
    <row r="55966" spans="55:55" hidden="1" x14ac:dyDescent="0.2">
      <c r="BC55966" s="6"/>
    </row>
    <row r="55967" spans="55:55" hidden="1" x14ac:dyDescent="0.2">
      <c r="BC55967" s="6"/>
    </row>
    <row r="55968" spans="55:55" hidden="1" x14ac:dyDescent="0.2">
      <c r="BC55968" s="6"/>
    </row>
    <row r="55969" spans="55:55" hidden="1" x14ac:dyDescent="0.2">
      <c r="BC55969" s="6"/>
    </row>
    <row r="55970" spans="55:55" hidden="1" x14ac:dyDescent="0.2">
      <c r="BC55970" s="6"/>
    </row>
    <row r="55971" spans="55:55" hidden="1" x14ac:dyDescent="0.2">
      <c r="BC55971" s="6"/>
    </row>
    <row r="55972" spans="55:55" hidden="1" x14ac:dyDescent="0.2">
      <c r="BC55972" s="6"/>
    </row>
    <row r="55973" spans="55:55" hidden="1" x14ac:dyDescent="0.2">
      <c r="BC55973" s="6"/>
    </row>
    <row r="55974" spans="55:55" hidden="1" x14ac:dyDescent="0.2">
      <c r="BC55974" s="6"/>
    </row>
    <row r="55975" spans="55:55" hidden="1" x14ac:dyDescent="0.2">
      <c r="BC55975" s="6"/>
    </row>
    <row r="55976" spans="55:55" hidden="1" x14ac:dyDescent="0.2">
      <c r="BC55976" s="6"/>
    </row>
    <row r="55977" spans="55:55" hidden="1" x14ac:dyDescent="0.2">
      <c r="BC55977" s="6"/>
    </row>
    <row r="55978" spans="55:55" hidden="1" x14ac:dyDescent="0.2">
      <c r="BC55978" s="6"/>
    </row>
    <row r="55979" spans="55:55" hidden="1" x14ac:dyDescent="0.2">
      <c r="BC55979" s="6"/>
    </row>
    <row r="55980" spans="55:55" hidden="1" x14ac:dyDescent="0.2">
      <c r="BC55980" s="6"/>
    </row>
    <row r="55981" spans="55:55" hidden="1" x14ac:dyDescent="0.2">
      <c r="BC55981" s="6"/>
    </row>
    <row r="55982" spans="55:55" hidden="1" x14ac:dyDescent="0.2">
      <c r="BC55982" s="6"/>
    </row>
    <row r="55983" spans="55:55" hidden="1" x14ac:dyDescent="0.2">
      <c r="BC55983" s="6"/>
    </row>
    <row r="55984" spans="55:55" hidden="1" x14ac:dyDescent="0.2">
      <c r="BC55984" s="6"/>
    </row>
    <row r="55985" spans="55:55" hidden="1" x14ac:dyDescent="0.2">
      <c r="BC55985" s="6"/>
    </row>
    <row r="55986" spans="55:55" hidden="1" x14ac:dyDescent="0.2">
      <c r="BC55986" s="6"/>
    </row>
    <row r="55987" spans="55:55" hidden="1" x14ac:dyDescent="0.2">
      <c r="BC55987" s="6"/>
    </row>
    <row r="55988" spans="55:55" hidden="1" x14ac:dyDescent="0.2">
      <c r="BC55988" s="6"/>
    </row>
    <row r="55989" spans="55:55" hidden="1" x14ac:dyDescent="0.2">
      <c r="BC55989" s="6"/>
    </row>
    <row r="55990" spans="55:55" hidden="1" x14ac:dyDescent="0.2">
      <c r="BC55990" s="6"/>
    </row>
    <row r="55991" spans="55:55" hidden="1" x14ac:dyDescent="0.2">
      <c r="BC55991" s="6"/>
    </row>
    <row r="55992" spans="55:55" hidden="1" x14ac:dyDescent="0.2">
      <c r="BC55992" s="6"/>
    </row>
    <row r="55993" spans="55:55" hidden="1" x14ac:dyDescent="0.2">
      <c r="BC55993" s="6"/>
    </row>
    <row r="55994" spans="55:55" hidden="1" x14ac:dyDescent="0.2">
      <c r="BC55994" s="6"/>
    </row>
    <row r="55995" spans="55:55" hidden="1" x14ac:dyDescent="0.2">
      <c r="BC55995" s="6"/>
    </row>
    <row r="55996" spans="55:55" hidden="1" x14ac:dyDescent="0.2">
      <c r="BC55996" s="6"/>
    </row>
    <row r="55997" spans="55:55" hidden="1" x14ac:dyDescent="0.2">
      <c r="BC55997" s="6"/>
    </row>
    <row r="55998" spans="55:55" hidden="1" x14ac:dyDescent="0.2">
      <c r="BC55998" s="6"/>
    </row>
    <row r="55999" spans="55:55" hidden="1" x14ac:dyDescent="0.2">
      <c r="BC55999" s="6"/>
    </row>
    <row r="56000" spans="55:55" hidden="1" x14ac:dyDescent="0.2">
      <c r="BC56000" s="6"/>
    </row>
    <row r="56001" spans="55:55" hidden="1" x14ac:dyDescent="0.2">
      <c r="BC56001" s="6"/>
    </row>
    <row r="56002" spans="55:55" hidden="1" x14ac:dyDescent="0.2">
      <c r="BC56002" s="6"/>
    </row>
    <row r="56003" spans="55:55" hidden="1" x14ac:dyDescent="0.2">
      <c r="BC56003" s="6"/>
    </row>
    <row r="56004" spans="55:55" hidden="1" x14ac:dyDescent="0.2">
      <c r="BC56004" s="6"/>
    </row>
    <row r="56005" spans="55:55" hidden="1" x14ac:dyDescent="0.2">
      <c r="BC56005" s="6"/>
    </row>
    <row r="56006" spans="55:55" hidden="1" x14ac:dyDescent="0.2">
      <c r="BC56006" s="6"/>
    </row>
    <row r="56007" spans="55:55" hidden="1" x14ac:dyDescent="0.2">
      <c r="BC56007" s="6"/>
    </row>
    <row r="56008" spans="55:55" hidden="1" x14ac:dyDescent="0.2">
      <c r="BC56008" s="6"/>
    </row>
    <row r="56009" spans="55:55" hidden="1" x14ac:dyDescent="0.2">
      <c r="BC56009" s="6"/>
    </row>
    <row r="56010" spans="55:55" hidden="1" x14ac:dyDescent="0.2">
      <c r="BC56010" s="6"/>
    </row>
    <row r="56011" spans="55:55" hidden="1" x14ac:dyDescent="0.2">
      <c r="BC56011" s="6"/>
    </row>
    <row r="56012" spans="55:55" hidden="1" x14ac:dyDescent="0.2">
      <c r="BC56012" s="6"/>
    </row>
    <row r="56013" spans="55:55" hidden="1" x14ac:dyDescent="0.2">
      <c r="BC56013" s="6"/>
    </row>
    <row r="56014" spans="55:55" hidden="1" x14ac:dyDescent="0.2">
      <c r="BC56014" s="6"/>
    </row>
    <row r="56015" spans="55:55" hidden="1" x14ac:dyDescent="0.2">
      <c r="BC56015" s="6"/>
    </row>
    <row r="56016" spans="55:55" hidden="1" x14ac:dyDescent="0.2">
      <c r="BC56016" s="6"/>
    </row>
    <row r="56017" spans="55:55" hidden="1" x14ac:dyDescent="0.2">
      <c r="BC56017" s="6"/>
    </row>
    <row r="56018" spans="55:55" hidden="1" x14ac:dyDescent="0.2">
      <c r="BC56018" s="6"/>
    </row>
    <row r="56019" spans="55:55" hidden="1" x14ac:dyDescent="0.2">
      <c r="BC56019" s="6"/>
    </row>
    <row r="56020" spans="55:55" hidden="1" x14ac:dyDescent="0.2">
      <c r="BC56020" s="6"/>
    </row>
    <row r="56021" spans="55:55" hidden="1" x14ac:dyDescent="0.2">
      <c r="BC56021" s="6"/>
    </row>
    <row r="56022" spans="55:55" hidden="1" x14ac:dyDescent="0.2">
      <c r="BC56022" s="6"/>
    </row>
    <row r="56023" spans="55:55" hidden="1" x14ac:dyDescent="0.2">
      <c r="BC56023" s="6"/>
    </row>
    <row r="56024" spans="55:55" hidden="1" x14ac:dyDescent="0.2">
      <c r="BC56024" s="6"/>
    </row>
    <row r="56025" spans="55:55" hidden="1" x14ac:dyDescent="0.2">
      <c r="BC56025" s="6"/>
    </row>
    <row r="56026" spans="55:55" hidden="1" x14ac:dyDescent="0.2">
      <c r="BC56026" s="6"/>
    </row>
    <row r="56027" spans="55:55" hidden="1" x14ac:dyDescent="0.2">
      <c r="BC56027" s="6"/>
    </row>
    <row r="56028" spans="55:55" hidden="1" x14ac:dyDescent="0.2">
      <c r="BC56028" s="6"/>
    </row>
    <row r="56029" spans="55:55" hidden="1" x14ac:dyDescent="0.2">
      <c r="BC56029" s="6"/>
    </row>
    <row r="56030" spans="55:55" hidden="1" x14ac:dyDescent="0.2">
      <c r="BC56030" s="6"/>
    </row>
    <row r="56031" spans="55:55" hidden="1" x14ac:dyDescent="0.2">
      <c r="BC56031" s="6"/>
    </row>
    <row r="56032" spans="55:55" hidden="1" x14ac:dyDescent="0.2">
      <c r="BC56032" s="6"/>
    </row>
    <row r="56033" spans="55:55" hidden="1" x14ac:dyDescent="0.2">
      <c r="BC56033" s="6"/>
    </row>
    <row r="56034" spans="55:55" hidden="1" x14ac:dyDescent="0.2">
      <c r="BC56034" s="6"/>
    </row>
    <row r="56035" spans="55:55" hidden="1" x14ac:dyDescent="0.2">
      <c r="BC56035" s="6"/>
    </row>
    <row r="56036" spans="55:55" hidden="1" x14ac:dyDescent="0.2">
      <c r="BC56036" s="6"/>
    </row>
    <row r="56037" spans="55:55" hidden="1" x14ac:dyDescent="0.2">
      <c r="BC56037" s="6"/>
    </row>
    <row r="56038" spans="55:55" hidden="1" x14ac:dyDescent="0.2">
      <c r="BC56038" s="6"/>
    </row>
    <row r="56039" spans="55:55" hidden="1" x14ac:dyDescent="0.2">
      <c r="BC56039" s="6"/>
    </row>
    <row r="56040" spans="55:55" hidden="1" x14ac:dyDescent="0.2">
      <c r="BC56040" s="6"/>
    </row>
    <row r="56041" spans="55:55" hidden="1" x14ac:dyDescent="0.2">
      <c r="BC56041" s="6"/>
    </row>
    <row r="56042" spans="55:55" hidden="1" x14ac:dyDescent="0.2">
      <c r="BC56042" s="6"/>
    </row>
    <row r="56043" spans="55:55" hidden="1" x14ac:dyDescent="0.2">
      <c r="BC56043" s="6"/>
    </row>
    <row r="56044" spans="55:55" hidden="1" x14ac:dyDescent="0.2">
      <c r="BC56044" s="6"/>
    </row>
    <row r="56045" spans="55:55" hidden="1" x14ac:dyDescent="0.2">
      <c r="BC56045" s="6"/>
    </row>
    <row r="56046" spans="55:55" hidden="1" x14ac:dyDescent="0.2">
      <c r="BC56046" s="6"/>
    </row>
    <row r="56047" spans="55:55" hidden="1" x14ac:dyDescent="0.2">
      <c r="BC56047" s="6"/>
    </row>
    <row r="56048" spans="55:55" hidden="1" x14ac:dyDescent="0.2">
      <c r="BC56048" s="6"/>
    </row>
    <row r="56049" spans="55:55" hidden="1" x14ac:dyDescent="0.2">
      <c r="BC56049" s="6"/>
    </row>
    <row r="56050" spans="55:55" hidden="1" x14ac:dyDescent="0.2">
      <c r="BC56050" s="6"/>
    </row>
    <row r="56051" spans="55:55" hidden="1" x14ac:dyDescent="0.2">
      <c r="BC56051" s="6"/>
    </row>
    <row r="56052" spans="55:55" hidden="1" x14ac:dyDescent="0.2">
      <c r="BC56052" s="6"/>
    </row>
    <row r="56053" spans="55:55" hidden="1" x14ac:dyDescent="0.2">
      <c r="BC56053" s="6"/>
    </row>
    <row r="56054" spans="55:55" hidden="1" x14ac:dyDescent="0.2">
      <c r="BC56054" s="6"/>
    </row>
    <row r="56055" spans="55:55" hidden="1" x14ac:dyDescent="0.2">
      <c r="BC56055" s="6"/>
    </row>
    <row r="56056" spans="55:55" hidden="1" x14ac:dyDescent="0.2">
      <c r="BC56056" s="6"/>
    </row>
    <row r="56057" spans="55:55" hidden="1" x14ac:dyDescent="0.2">
      <c r="BC56057" s="6"/>
    </row>
    <row r="56058" spans="55:55" hidden="1" x14ac:dyDescent="0.2">
      <c r="BC56058" s="6"/>
    </row>
    <row r="56059" spans="55:55" hidden="1" x14ac:dyDescent="0.2">
      <c r="BC56059" s="6"/>
    </row>
    <row r="56060" spans="55:55" hidden="1" x14ac:dyDescent="0.2">
      <c r="BC56060" s="6"/>
    </row>
    <row r="56061" spans="55:55" hidden="1" x14ac:dyDescent="0.2">
      <c r="BC56061" s="6"/>
    </row>
    <row r="56062" spans="55:55" hidden="1" x14ac:dyDescent="0.2">
      <c r="BC56062" s="6"/>
    </row>
    <row r="56063" spans="55:55" hidden="1" x14ac:dyDescent="0.2">
      <c r="BC56063" s="6"/>
    </row>
    <row r="56064" spans="55:55" hidden="1" x14ac:dyDescent="0.2">
      <c r="BC56064" s="6"/>
    </row>
    <row r="56065" spans="55:55" hidden="1" x14ac:dyDescent="0.2">
      <c r="BC56065" s="6"/>
    </row>
    <row r="56066" spans="55:55" hidden="1" x14ac:dyDescent="0.2">
      <c r="BC56066" s="6"/>
    </row>
    <row r="56067" spans="55:55" hidden="1" x14ac:dyDescent="0.2">
      <c r="BC56067" s="6"/>
    </row>
    <row r="56068" spans="55:55" hidden="1" x14ac:dyDescent="0.2">
      <c r="BC56068" s="6"/>
    </row>
    <row r="56069" spans="55:55" hidden="1" x14ac:dyDescent="0.2">
      <c r="BC56069" s="6"/>
    </row>
    <row r="56070" spans="55:55" hidden="1" x14ac:dyDescent="0.2">
      <c r="BC56070" s="6"/>
    </row>
    <row r="56071" spans="55:55" hidden="1" x14ac:dyDescent="0.2">
      <c r="BC56071" s="6"/>
    </row>
    <row r="56072" spans="55:55" hidden="1" x14ac:dyDescent="0.2">
      <c r="BC56072" s="6"/>
    </row>
    <row r="56073" spans="55:55" hidden="1" x14ac:dyDescent="0.2">
      <c r="BC56073" s="6"/>
    </row>
    <row r="56074" spans="55:55" hidden="1" x14ac:dyDescent="0.2">
      <c r="BC56074" s="6"/>
    </row>
    <row r="56075" spans="55:55" hidden="1" x14ac:dyDescent="0.2">
      <c r="BC56075" s="6"/>
    </row>
    <row r="56076" spans="55:55" hidden="1" x14ac:dyDescent="0.2">
      <c r="BC56076" s="6"/>
    </row>
    <row r="56077" spans="55:55" hidden="1" x14ac:dyDescent="0.2">
      <c r="BC56077" s="6"/>
    </row>
    <row r="56078" spans="55:55" hidden="1" x14ac:dyDescent="0.2">
      <c r="BC56078" s="6"/>
    </row>
    <row r="56079" spans="55:55" hidden="1" x14ac:dyDescent="0.2">
      <c r="BC56079" s="6"/>
    </row>
    <row r="56080" spans="55:55" hidden="1" x14ac:dyDescent="0.2">
      <c r="BC56080" s="6"/>
    </row>
    <row r="56081" spans="55:55" hidden="1" x14ac:dyDescent="0.2">
      <c r="BC56081" s="6"/>
    </row>
    <row r="56082" spans="55:55" hidden="1" x14ac:dyDescent="0.2">
      <c r="BC56082" s="6"/>
    </row>
    <row r="56083" spans="55:55" hidden="1" x14ac:dyDescent="0.2">
      <c r="BC56083" s="6"/>
    </row>
    <row r="56084" spans="55:55" hidden="1" x14ac:dyDescent="0.2">
      <c r="BC56084" s="6"/>
    </row>
    <row r="56085" spans="55:55" hidden="1" x14ac:dyDescent="0.2">
      <c r="BC56085" s="6"/>
    </row>
    <row r="56086" spans="55:55" hidden="1" x14ac:dyDescent="0.2">
      <c r="BC56086" s="6"/>
    </row>
    <row r="56087" spans="55:55" hidden="1" x14ac:dyDescent="0.2">
      <c r="BC56087" s="6"/>
    </row>
    <row r="56088" spans="55:55" hidden="1" x14ac:dyDescent="0.2">
      <c r="BC56088" s="6"/>
    </row>
    <row r="56089" spans="55:55" hidden="1" x14ac:dyDescent="0.2">
      <c r="BC56089" s="6"/>
    </row>
    <row r="56090" spans="55:55" hidden="1" x14ac:dyDescent="0.2">
      <c r="BC56090" s="6"/>
    </row>
    <row r="56091" spans="55:55" hidden="1" x14ac:dyDescent="0.2">
      <c r="BC56091" s="6"/>
    </row>
    <row r="56092" spans="55:55" hidden="1" x14ac:dyDescent="0.2">
      <c r="BC56092" s="6"/>
    </row>
    <row r="56093" spans="55:55" hidden="1" x14ac:dyDescent="0.2">
      <c r="BC56093" s="6"/>
    </row>
    <row r="56094" spans="55:55" hidden="1" x14ac:dyDescent="0.2">
      <c r="BC56094" s="6"/>
    </row>
    <row r="56095" spans="55:55" hidden="1" x14ac:dyDescent="0.2">
      <c r="BC56095" s="6"/>
    </row>
    <row r="56096" spans="55:55" hidden="1" x14ac:dyDescent="0.2">
      <c r="BC56096" s="6"/>
    </row>
    <row r="56097" spans="55:55" hidden="1" x14ac:dyDescent="0.2">
      <c r="BC56097" s="6"/>
    </row>
    <row r="56098" spans="55:55" hidden="1" x14ac:dyDescent="0.2">
      <c r="BC56098" s="6"/>
    </row>
    <row r="56099" spans="55:55" hidden="1" x14ac:dyDescent="0.2">
      <c r="BC56099" s="6"/>
    </row>
    <row r="56100" spans="55:55" hidden="1" x14ac:dyDescent="0.2">
      <c r="BC56100" s="6"/>
    </row>
    <row r="56101" spans="55:55" hidden="1" x14ac:dyDescent="0.2">
      <c r="BC56101" s="6"/>
    </row>
    <row r="56102" spans="55:55" hidden="1" x14ac:dyDescent="0.2">
      <c r="BC56102" s="6"/>
    </row>
    <row r="56103" spans="55:55" hidden="1" x14ac:dyDescent="0.2">
      <c r="BC56103" s="6"/>
    </row>
    <row r="56104" spans="55:55" hidden="1" x14ac:dyDescent="0.2">
      <c r="BC56104" s="6"/>
    </row>
    <row r="56105" spans="55:55" hidden="1" x14ac:dyDescent="0.2">
      <c r="BC56105" s="6"/>
    </row>
    <row r="56106" spans="55:55" hidden="1" x14ac:dyDescent="0.2">
      <c r="BC56106" s="6"/>
    </row>
    <row r="56107" spans="55:55" hidden="1" x14ac:dyDescent="0.2">
      <c r="BC56107" s="6"/>
    </row>
    <row r="56108" spans="55:55" hidden="1" x14ac:dyDescent="0.2">
      <c r="BC56108" s="6"/>
    </row>
    <row r="56109" spans="55:55" hidden="1" x14ac:dyDescent="0.2">
      <c r="BC56109" s="6"/>
    </row>
    <row r="56110" spans="55:55" hidden="1" x14ac:dyDescent="0.2">
      <c r="BC56110" s="6"/>
    </row>
    <row r="56111" spans="55:55" hidden="1" x14ac:dyDescent="0.2">
      <c r="BC56111" s="6"/>
    </row>
    <row r="56112" spans="55:55" hidden="1" x14ac:dyDescent="0.2">
      <c r="BC56112" s="6"/>
    </row>
    <row r="56113" spans="55:55" hidden="1" x14ac:dyDescent="0.2">
      <c r="BC56113" s="6"/>
    </row>
    <row r="56114" spans="55:55" hidden="1" x14ac:dyDescent="0.2">
      <c r="BC56114" s="6"/>
    </row>
    <row r="56115" spans="55:55" hidden="1" x14ac:dyDescent="0.2">
      <c r="BC56115" s="6"/>
    </row>
    <row r="56116" spans="55:55" hidden="1" x14ac:dyDescent="0.2">
      <c r="BC56116" s="6"/>
    </row>
    <row r="56117" spans="55:55" hidden="1" x14ac:dyDescent="0.2">
      <c r="BC56117" s="6"/>
    </row>
    <row r="56118" spans="55:55" hidden="1" x14ac:dyDescent="0.2">
      <c r="BC56118" s="6"/>
    </row>
    <row r="56119" spans="55:55" hidden="1" x14ac:dyDescent="0.2">
      <c r="BC56119" s="6"/>
    </row>
    <row r="56120" spans="55:55" hidden="1" x14ac:dyDescent="0.2">
      <c r="BC56120" s="6"/>
    </row>
    <row r="56121" spans="55:55" hidden="1" x14ac:dyDescent="0.2">
      <c r="BC56121" s="6"/>
    </row>
    <row r="56122" spans="55:55" hidden="1" x14ac:dyDescent="0.2">
      <c r="BC56122" s="6"/>
    </row>
    <row r="56123" spans="55:55" hidden="1" x14ac:dyDescent="0.2">
      <c r="BC56123" s="6"/>
    </row>
    <row r="56124" spans="55:55" hidden="1" x14ac:dyDescent="0.2">
      <c r="BC56124" s="6"/>
    </row>
    <row r="56125" spans="55:55" hidden="1" x14ac:dyDescent="0.2">
      <c r="BC56125" s="6"/>
    </row>
    <row r="56126" spans="55:55" hidden="1" x14ac:dyDescent="0.2">
      <c r="BC56126" s="6"/>
    </row>
    <row r="56127" spans="55:55" hidden="1" x14ac:dyDescent="0.2">
      <c r="BC56127" s="6"/>
    </row>
    <row r="56128" spans="55:55" hidden="1" x14ac:dyDescent="0.2">
      <c r="BC56128" s="6"/>
    </row>
    <row r="56129" spans="55:55" hidden="1" x14ac:dyDescent="0.2">
      <c r="BC56129" s="6"/>
    </row>
    <row r="56130" spans="55:55" hidden="1" x14ac:dyDescent="0.2">
      <c r="BC56130" s="6"/>
    </row>
    <row r="56131" spans="55:55" hidden="1" x14ac:dyDescent="0.2">
      <c r="BC56131" s="6"/>
    </row>
    <row r="56132" spans="55:55" hidden="1" x14ac:dyDescent="0.2">
      <c r="BC56132" s="6"/>
    </row>
    <row r="56133" spans="55:55" hidden="1" x14ac:dyDescent="0.2">
      <c r="BC56133" s="6"/>
    </row>
    <row r="56134" spans="55:55" hidden="1" x14ac:dyDescent="0.2">
      <c r="BC56134" s="6"/>
    </row>
    <row r="56135" spans="55:55" hidden="1" x14ac:dyDescent="0.2">
      <c r="BC56135" s="6"/>
    </row>
    <row r="56136" spans="55:55" hidden="1" x14ac:dyDescent="0.2">
      <c r="BC56136" s="6"/>
    </row>
    <row r="56137" spans="55:55" hidden="1" x14ac:dyDescent="0.2">
      <c r="BC56137" s="6"/>
    </row>
    <row r="56138" spans="55:55" hidden="1" x14ac:dyDescent="0.2">
      <c r="BC56138" s="6"/>
    </row>
    <row r="56139" spans="55:55" hidden="1" x14ac:dyDescent="0.2">
      <c r="BC56139" s="6"/>
    </row>
    <row r="56140" spans="55:55" hidden="1" x14ac:dyDescent="0.2">
      <c r="BC56140" s="6"/>
    </row>
    <row r="56141" spans="55:55" hidden="1" x14ac:dyDescent="0.2">
      <c r="BC56141" s="6"/>
    </row>
    <row r="56142" spans="55:55" hidden="1" x14ac:dyDescent="0.2">
      <c r="BC56142" s="6"/>
    </row>
    <row r="56143" spans="55:55" hidden="1" x14ac:dyDescent="0.2">
      <c r="BC56143" s="6"/>
    </row>
    <row r="56144" spans="55:55" hidden="1" x14ac:dyDescent="0.2">
      <c r="BC56144" s="6"/>
    </row>
    <row r="56145" spans="55:55" hidden="1" x14ac:dyDescent="0.2">
      <c r="BC56145" s="6"/>
    </row>
    <row r="56146" spans="55:55" hidden="1" x14ac:dyDescent="0.2">
      <c r="BC56146" s="6"/>
    </row>
    <row r="56147" spans="55:55" hidden="1" x14ac:dyDescent="0.2">
      <c r="BC56147" s="6"/>
    </row>
    <row r="56148" spans="55:55" hidden="1" x14ac:dyDescent="0.2">
      <c r="BC56148" s="6"/>
    </row>
    <row r="56149" spans="55:55" hidden="1" x14ac:dyDescent="0.2">
      <c r="BC56149" s="6"/>
    </row>
    <row r="56150" spans="55:55" hidden="1" x14ac:dyDescent="0.2">
      <c r="BC56150" s="6"/>
    </row>
    <row r="56151" spans="55:55" hidden="1" x14ac:dyDescent="0.2">
      <c r="BC56151" s="6"/>
    </row>
    <row r="56152" spans="55:55" hidden="1" x14ac:dyDescent="0.2">
      <c r="BC56152" s="6"/>
    </row>
    <row r="56153" spans="55:55" hidden="1" x14ac:dyDescent="0.2">
      <c r="BC56153" s="6"/>
    </row>
    <row r="56154" spans="55:55" hidden="1" x14ac:dyDescent="0.2">
      <c r="BC56154" s="6"/>
    </row>
    <row r="56155" spans="55:55" hidden="1" x14ac:dyDescent="0.2">
      <c r="BC56155" s="6"/>
    </row>
    <row r="56156" spans="55:55" hidden="1" x14ac:dyDescent="0.2">
      <c r="BC56156" s="6"/>
    </row>
    <row r="56157" spans="55:55" hidden="1" x14ac:dyDescent="0.2">
      <c r="BC56157" s="6"/>
    </row>
    <row r="56158" spans="55:55" hidden="1" x14ac:dyDescent="0.2">
      <c r="BC56158" s="6"/>
    </row>
    <row r="56159" spans="55:55" hidden="1" x14ac:dyDescent="0.2">
      <c r="BC56159" s="6"/>
    </row>
    <row r="56160" spans="55:55" hidden="1" x14ac:dyDescent="0.2">
      <c r="BC56160" s="6"/>
    </row>
    <row r="56161" spans="55:55" hidden="1" x14ac:dyDescent="0.2">
      <c r="BC56161" s="6"/>
    </row>
    <row r="56162" spans="55:55" hidden="1" x14ac:dyDescent="0.2">
      <c r="BC56162" s="6"/>
    </row>
    <row r="56163" spans="55:55" hidden="1" x14ac:dyDescent="0.2">
      <c r="BC56163" s="6"/>
    </row>
    <row r="56164" spans="55:55" hidden="1" x14ac:dyDescent="0.2">
      <c r="BC56164" s="6"/>
    </row>
    <row r="56165" spans="55:55" hidden="1" x14ac:dyDescent="0.2">
      <c r="BC56165" s="6"/>
    </row>
    <row r="56166" spans="55:55" hidden="1" x14ac:dyDescent="0.2">
      <c r="BC56166" s="6"/>
    </row>
    <row r="56167" spans="55:55" hidden="1" x14ac:dyDescent="0.2">
      <c r="BC56167" s="6"/>
    </row>
    <row r="56168" spans="55:55" hidden="1" x14ac:dyDescent="0.2">
      <c r="BC56168" s="6"/>
    </row>
    <row r="56169" spans="55:55" hidden="1" x14ac:dyDescent="0.2">
      <c r="BC56169" s="6"/>
    </row>
    <row r="56170" spans="55:55" hidden="1" x14ac:dyDescent="0.2">
      <c r="BC56170" s="6"/>
    </row>
    <row r="56171" spans="55:55" hidden="1" x14ac:dyDescent="0.2">
      <c r="BC56171" s="6"/>
    </row>
    <row r="56172" spans="55:55" hidden="1" x14ac:dyDescent="0.2">
      <c r="BC56172" s="6"/>
    </row>
    <row r="56173" spans="55:55" hidden="1" x14ac:dyDescent="0.2">
      <c r="BC56173" s="6"/>
    </row>
    <row r="56174" spans="55:55" hidden="1" x14ac:dyDescent="0.2">
      <c r="BC56174" s="6"/>
    </row>
    <row r="56175" spans="55:55" hidden="1" x14ac:dyDescent="0.2">
      <c r="BC56175" s="6"/>
    </row>
    <row r="56176" spans="55:55" hidden="1" x14ac:dyDescent="0.2">
      <c r="BC56176" s="6"/>
    </row>
    <row r="56177" spans="55:55" hidden="1" x14ac:dyDescent="0.2">
      <c r="BC56177" s="6"/>
    </row>
    <row r="56178" spans="55:55" hidden="1" x14ac:dyDescent="0.2">
      <c r="BC56178" s="6"/>
    </row>
    <row r="56179" spans="55:55" hidden="1" x14ac:dyDescent="0.2">
      <c r="BC56179" s="6"/>
    </row>
    <row r="56180" spans="55:55" hidden="1" x14ac:dyDescent="0.2">
      <c r="BC56180" s="6"/>
    </row>
    <row r="56181" spans="55:55" hidden="1" x14ac:dyDescent="0.2">
      <c r="BC56181" s="6"/>
    </row>
    <row r="56182" spans="55:55" hidden="1" x14ac:dyDescent="0.2">
      <c r="BC56182" s="6"/>
    </row>
    <row r="56183" spans="55:55" hidden="1" x14ac:dyDescent="0.2">
      <c r="BC56183" s="6"/>
    </row>
    <row r="56184" spans="55:55" hidden="1" x14ac:dyDescent="0.2">
      <c r="BC56184" s="6"/>
    </row>
    <row r="56185" spans="55:55" hidden="1" x14ac:dyDescent="0.2">
      <c r="BC56185" s="6"/>
    </row>
    <row r="56186" spans="55:55" hidden="1" x14ac:dyDescent="0.2">
      <c r="BC56186" s="6"/>
    </row>
    <row r="56187" spans="55:55" hidden="1" x14ac:dyDescent="0.2">
      <c r="BC56187" s="6"/>
    </row>
    <row r="56188" spans="55:55" hidden="1" x14ac:dyDescent="0.2">
      <c r="BC56188" s="6"/>
    </row>
    <row r="56189" spans="55:55" hidden="1" x14ac:dyDescent="0.2">
      <c r="BC56189" s="6"/>
    </row>
    <row r="56190" spans="55:55" hidden="1" x14ac:dyDescent="0.2">
      <c r="BC56190" s="6"/>
    </row>
    <row r="56191" spans="55:55" hidden="1" x14ac:dyDescent="0.2">
      <c r="BC56191" s="6"/>
    </row>
    <row r="56192" spans="55:55" hidden="1" x14ac:dyDescent="0.2">
      <c r="BC56192" s="6"/>
    </row>
    <row r="56193" spans="55:55" hidden="1" x14ac:dyDescent="0.2">
      <c r="BC56193" s="6"/>
    </row>
    <row r="56194" spans="55:55" hidden="1" x14ac:dyDescent="0.2">
      <c r="BC56194" s="6"/>
    </row>
    <row r="56195" spans="55:55" hidden="1" x14ac:dyDescent="0.2">
      <c r="BC56195" s="6"/>
    </row>
    <row r="56196" spans="55:55" hidden="1" x14ac:dyDescent="0.2">
      <c r="BC56196" s="6"/>
    </row>
    <row r="56197" spans="55:55" hidden="1" x14ac:dyDescent="0.2">
      <c r="BC56197" s="6"/>
    </row>
    <row r="56198" spans="55:55" hidden="1" x14ac:dyDescent="0.2">
      <c r="BC56198" s="6"/>
    </row>
    <row r="56199" spans="55:55" hidden="1" x14ac:dyDescent="0.2">
      <c r="BC56199" s="6"/>
    </row>
    <row r="56200" spans="55:55" hidden="1" x14ac:dyDescent="0.2">
      <c r="BC56200" s="6"/>
    </row>
    <row r="56201" spans="55:55" hidden="1" x14ac:dyDescent="0.2">
      <c r="BC56201" s="6"/>
    </row>
    <row r="56202" spans="55:55" hidden="1" x14ac:dyDescent="0.2">
      <c r="BC56202" s="6"/>
    </row>
    <row r="56203" spans="55:55" hidden="1" x14ac:dyDescent="0.2">
      <c r="BC56203" s="6"/>
    </row>
    <row r="56204" spans="55:55" hidden="1" x14ac:dyDescent="0.2">
      <c r="BC56204" s="6"/>
    </row>
    <row r="56205" spans="55:55" hidden="1" x14ac:dyDescent="0.2">
      <c r="BC56205" s="6"/>
    </row>
    <row r="56206" spans="55:55" hidden="1" x14ac:dyDescent="0.2">
      <c r="BC56206" s="6"/>
    </row>
    <row r="56207" spans="55:55" hidden="1" x14ac:dyDescent="0.2">
      <c r="BC56207" s="6"/>
    </row>
    <row r="56208" spans="55:55" hidden="1" x14ac:dyDescent="0.2">
      <c r="BC56208" s="6"/>
    </row>
    <row r="56209" spans="55:55" hidden="1" x14ac:dyDescent="0.2">
      <c r="BC56209" s="6"/>
    </row>
    <row r="56210" spans="55:55" hidden="1" x14ac:dyDescent="0.2">
      <c r="BC56210" s="6"/>
    </row>
    <row r="56211" spans="55:55" hidden="1" x14ac:dyDescent="0.2">
      <c r="BC56211" s="6"/>
    </row>
    <row r="56212" spans="55:55" hidden="1" x14ac:dyDescent="0.2">
      <c r="BC56212" s="6"/>
    </row>
    <row r="56213" spans="55:55" hidden="1" x14ac:dyDescent="0.2">
      <c r="BC56213" s="6"/>
    </row>
    <row r="56214" spans="55:55" hidden="1" x14ac:dyDescent="0.2">
      <c r="BC56214" s="6"/>
    </row>
    <row r="56215" spans="55:55" hidden="1" x14ac:dyDescent="0.2">
      <c r="BC56215" s="6"/>
    </row>
    <row r="56216" spans="55:55" hidden="1" x14ac:dyDescent="0.2">
      <c r="BC56216" s="6"/>
    </row>
    <row r="56217" spans="55:55" hidden="1" x14ac:dyDescent="0.2">
      <c r="BC56217" s="6"/>
    </row>
    <row r="56218" spans="55:55" hidden="1" x14ac:dyDescent="0.2">
      <c r="BC56218" s="6"/>
    </row>
    <row r="56219" spans="55:55" hidden="1" x14ac:dyDescent="0.2">
      <c r="BC56219" s="6"/>
    </row>
    <row r="56220" spans="55:55" hidden="1" x14ac:dyDescent="0.2">
      <c r="BC56220" s="6"/>
    </row>
    <row r="56221" spans="55:55" hidden="1" x14ac:dyDescent="0.2">
      <c r="BC56221" s="6"/>
    </row>
    <row r="56222" spans="55:55" hidden="1" x14ac:dyDescent="0.2">
      <c r="BC56222" s="6"/>
    </row>
    <row r="56223" spans="55:55" hidden="1" x14ac:dyDescent="0.2">
      <c r="BC56223" s="6"/>
    </row>
    <row r="56224" spans="55:55" hidden="1" x14ac:dyDescent="0.2">
      <c r="BC56224" s="6"/>
    </row>
    <row r="56225" spans="55:55" hidden="1" x14ac:dyDescent="0.2">
      <c r="BC56225" s="6"/>
    </row>
    <row r="56226" spans="55:55" hidden="1" x14ac:dyDescent="0.2">
      <c r="BC56226" s="6"/>
    </row>
    <row r="56227" spans="55:55" hidden="1" x14ac:dyDescent="0.2">
      <c r="BC56227" s="6"/>
    </row>
    <row r="56228" spans="55:55" hidden="1" x14ac:dyDescent="0.2">
      <c r="BC56228" s="6"/>
    </row>
    <row r="56229" spans="55:55" hidden="1" x14ac:dyDescent="0.2">
      <c r="BC56229" s="6"/>
    </row>
    <row r="56230" spans="55:55" hidden="1" x14ac:dyDescent="0.2">
      <c r="BC56230" s="6"/>
    </row>
    <row r="56231" spans="55:55" hidden="1" x14ac:dyDescent="0.2">
      <c r="BC56231" s="6"/>
    </row>
    <row r="56232" spans="55:55" hidden="1" x14ac:dyDescent="0.2">
      <c r="BC56232" s="6"/>
    </row>
    <row r="56233" spans="55:55" hidden="1" x14ac:dyDescent="0.2">
      <c r="BC56233" s="6"/>
    </row>
    <row r="56234" spans="55:55" hidden="1" x14ac:dyDescent="0.2">
      <c r="BC56234" s="6"/>
    </row>
    <row r="56235" spans="55:55" hidden="1" x14ac:dyDescent="0.2">
      <c r="BC56235" s="6"/>
    </row>
    <row r="56236" spans="55:55" hidden="1" x14ac:dyDescent="0.2">
      <c r="BC56236" s="6"/>
    </row>
    <row r="56237" spans="55:55" hidden="1" x14ac:dyDescent="0.2">
      <c r="BC56237" s="6"/>
    </row>
    <row r="56238" spans="55:55" hidden="1" x14ac:dyDescent="0.2">
      <c r="BC56238" s="6"/>
    </row>
    <row r="56239" spans="55:55" hidden="1" x14ac:dyDescent="0.2">
      <c r="BC56239" s="6"/>
    </row>
    <row r="56240" spans="55:55" hidden="1" x14ac:dyDescent="0.2">
      <c r="BC56240" s="6"/>
    </row>
    <row r="56241" spans="55:55" hidden="1" x14ac:dyDescent="0.2">
      <c r="BC56241" s="6"/>
    </row>
    <row r="56242" spans="55:55" hidden="1" x14ac:dyDescent="0.2">
      <c r="BC56242" s="6"/>
    </row>
    <row r="56243" spans="55:55" hidden="1" x14ac:dyDescent="0.2">
      <c r="BC56243" s="6"/>
    </row>
    <row r="56244" spans="55:55" hidden="1" x14ac:dyDescent="0.2">
      <c r="BC56244" s="6"/>
    </row>
    <row r="56245" spans="55:55" hidden="1" x14ac:dyDescent="0.2">
      <c r="BC56245" s="6"/>
    </row>
    <row r="56246" spans="55:55" hidden="1" x14ac:dyDescent="0.2">
      <c r="BC56246" s="6"/>
    </row>
    <row r="56247" spans="55:55" hidden="1" x14ac:dyDescent="0.2">
      <c r="BC56247" s="6"/>
    </row>
    <row r="56248" spans="55:55" hidden="1" x14ac:dyDescent="0.2">
      <c r="BC56248" s="6"/>
    </row>
    <row r="56249" spans="55:55" hidden="1" x14ac:dyDescent="0.2">
      <c r="BC56249" s="6"/>
    </row>
    <row r="56250" spans="55:55" hidden="1" x14ac:dyDescent="0.2">
      <c r="BC56250" s="6"/>
    </row>
    <row r="56251" spans="55:55" hidden="1" x14ac:dyDescent="0.2">
      <c r="BC56251" s="6"/>
    </row>
    <row r="56252" spans="55:55" hidden="1" x14ac:dyDescent="0.2">
      <c r="BC56252" s="6"/>
    </row>
    <row r="56253" spans="55:55" hidden="1" x14ac:dyDescent="0.2">
      <c r="BC56253" s="6"/>
    </row>
    <row r="56254" spans="55:55" hidden="1" x14ac:dyDescent="0.2">
      <c r="BC56254" s="6"/>
    </row>
    <row r="56255" spans="55:55" hidden="1" x14ac:dyDescent="0.2">
      <c r="BC56255" s="6"/>
    </row>
    <row r="56256" spans="55:55" hidden="1" x14ac:dyDescent="0.2">
      <c r="BC56256" s="6"/>
    </row>
    <row r="56257" spans="55:55" hidden="1" x14ac:dyDescent="0.2">
      <c r="BC56257" s="6"/>
    </row>
    <row r="56258" spans="55:55" hidden="1" x14ac:dyDescent="0.2">
      <c r="BC56258" s="6"/>
    </row>
    <row r="56259" spans="55:55" hidden="1" x14ac:dyDescent="0.2">
      <c r="BC56259" s="6"/>
    </row>
    <row r="56260" spans="55:55" hidden="1" x14ac:dyDescent="0.2">
      <c r="BC56260" s="6"/>
    </row>
    <row r="56261" spans="55:55" hidden="1" x14ac:dyDescent="0.2">
      <c r="BC56261" s="6"/>
    </row>
    <row r="56262" spans="55:55" hidden="1" x14ac:dyDescent="0.2">
      <c r="BC56262" s="6"/>
    </row>
    <row r="56263" spans="55:55" hidden="1" x14ac:dyDescent="0.2">
      <c r="BC56263" s="6"/>
    </row>
    <row r="56264" spans="55:55" hidden="1" x14ac:dyDescent="0.2">
      <c r="BC56264" s="6"/>
    </row>
    <row r="56265" spans="55:55" hidden="1" x14ac:dyDescent="0.2">
      <c r="BC56265" s="6"/>
    </row>
    <row r="56266" spans="55:55" hidden="1" x14ac:dyDescent="0.2">
      <c r="BC56266" s="6"/>
    </row>
    <row r="56267" spans="55:55" hidden="1" x14ac:dyDescent="0.2">
      <c r="BC56267" s="6"/>
    </row>
    <row r="56268" spans="55:55" hidden="1" x14ac:dyDescent="0.2">
      <c r="BC56268" s="6"/>
    </row>
    <row r="56269" spans="55:55" hidden="1" x14ac:dyDescent="0.2">
      <c r="BC56269" s="6"/>
    </row>
    <row r="56270" spans="55:55" hidden="1" x14ac:dyDescent="0.2">
      <c r="BC56270" s="6"/>
    </row>
    <row r="56271" spans="55:55" hidden="1" x14ac:dyDescent="0.2">
      <c r="BC56271" s="6"/>
    </row>
    <row r="56272" spans="55:55" hidden="1" x14ac:dyDescent="0.2">
      <c r="BC56272" s="6"/>
    </row>
    <row r="56273" spans="55:55" hidden="1" x14ac:dyDescent="0.2">
      <c r="BC56273" s="6"/>
    </row>
    <row r="56274" spans="55:55" hidden="1" x14ac:dyDescent="0.2">
      <c r="BC56274" s="6"/>
    </row>
    <row r="56275" spans="55:55" hidden="1" x14ac:dyDescent="0.2">
      <c r="BC56275" s="6"/>
    </row>
    <row r="56276" spans="55:55" hidden="1" x14ac:dyDescent="0.2">
      <c r="BC56276" s="6"/>
    </row>
    <row r="56277" spans="55:55" hidden="1" x14ac:dyDescent="0.2">
      <c r="BC56277" s="6"/>
    </row>
    <row r="56278" spans="55:55" hidden="1" x14ac:dyDescent="0.2">
      <c r="BC56278" s="6"/>
    </row>
    <row r="56279" spans="55:55" hidden="1" x14ac:dyDescent="0.2">
      <c r="BC56279" s="6"/>
    </row>
    <row r="56280" spans="55:55" hidden="1" x14ac:dyDescent="0.2">
      <c r="BC56280" s="6"/>
    </row>
    <row r="56281" spans="55:55" hidden="1" x14ac:dyDescent="0.2">
      <c r="BC56281" s="6"/>
    </row>
    <row r="56282" spans="55:55" hidden="1" x14ac:dyDescent="0.2">
      <c r="BC56282" s="6"/>
    </row>
    <row r="56283" spans="55:55" hidden="1" x14ac:dyDescent="0.2">
      <c r="BC56283" s="6"/>
    </row>
    <row r="56284" spans="55:55" hidden="1" x14ac:dyDescent="0.2">
      <c r="BC56284" s="6"/>
    </row>
    <row r="56285" spans="55:55" hidden="1" x14ac:dyDescent="0.2">
      <c r="BC56285" s="6"/>
    </row>
    <row r="56286" spans="55:55" hidden="1" x14ac:dyDescent="0.2">
      <c r="BC56286" s="6"/>
    </row>
    <row r="56287" spans="55:55" hidden="1" x14ac:dyDescent="0.2">
      <c r="BC56287" s="6"/>
    </row>
    <row r="56288" spans="55:55" hidden="1" x14ac:dyDescent="0.2">
      <c r="BC56288" s="6"/>
    </row>
    <row r="56289" spans="55:55" hidden="1" x14ac:dyDescent="0.2">
      <c r="BC56289" s="6"/>
    </row>
    <row r="56290" spans="55:55" hidden="1" x14ac:dyDescent="0.2">
      <c r="BC56290" s="6"/>
    </row>
    <row r="56291" spans="55:55" hidden="1" x14ac:dyDescent="0.2">
      <c r="BC56291" s="6"/>
    </row>
    <row r="56292" spans="55:55" hidden="1" x14ac:dyDescent="0.2">
      <c r="BC56292" s="6"/>
    </row>
    <row r="56293" spans="55:55" hidden="1" x14ac:dyDescent="0.2">
      <c r="BC56293" s="6"/>
    </row>
    <row r="56294" spans="55:55" hidden="1" x14ac:dyDescent="0.2">
      <c r="BC56294" s="6"/>
    </row>
    <row r="56295" spans="55:55" hidden="1" x14ac:dyDescent="0.2">
      <c r="BC56295" s="6"/>
    </row>
    <row r="56296" spans="55:55" hidden="1" x14ac:dyDescent="0.2">
      <c r="BC56296" s="6"/>
    </row>
    <row r="56297" spans="55:55" hidden="1" x14ac:dyDescent="0.2">
      <c r="BC56297" s="6"/>
    </row>
    <row r="56298" spans="55:55" hidden="1" x14ac:dyDescent="0.2">
      <c r="BC56298" s="6"/>
    </row>
    <row r="56299" spans="55:55" hidden="1" x14ac:dyDescent="0.2">
      <c r="BC56299" s="6"/>
    </row>
    <row r="56300" spans="55:55" hidden="1" x14ac:dyDescent="0.2">
      <c r="BC56300" s="6"/>
    </row>
    <row r="56301" spans="55:55" hidden="1" x14ac:dyDescent="0.2">
      <c r="BC56301" s="6"/>
    </row>
    <row r="56302" spans="55:55" hidden="1" x14ac:dyDescent="0.2">
      <c r="BC56302" s="6"/>
    </row>
    <row r="56303" spans="55:55" hidden="1" x14ac:dyDescent="0.2">
      <c r="BC56303" s="6"/>
    </row>
    <row r="56304" spans="55:55" hidden="1" x14ac:dyDescent="0.2">
      <c r="BC56304" s="6"/>
    </row>
    <row r="56305" spans="55:55" hidden="1" x14ac:dyDescent="0.2">
      <c r="BC56305" s="6"/>
    </row>
    <row r="56306" spans="55:55" hidden="1" x14ac:dyDescent="0.2">
      <c r="BC56306" s="6"/>
    </row>
    <row r="56307" spans="55:55" hidden="1" x14ac:dyDescent="0.2">
      <c r="BC56307" s="6"/>
    </row>
    <row r="56308" spans="55:55" hidden="1" x14ac:dyDescent="0.2">
      <c r="BC56308" s="6"/>
    </row>
    <row r="56309" spans="55:55" hidden="1" x14ac:dyDescent="0.2">
      <c r="BC56309" s="6"/>
    </row>
    <row r="56310" spans="55:55" hidden="1" x14ac:dyDescent="0.2">
      <c r="BC56310" s="6"/>
    </row>
    <row r="56311" spans="55:55" hidden="1" x14ac:dyDescent="0.2">
      <c r="BC56311" s="6"/>
    </row>
    <row r="56312" spans="55:55" hidden="1" x14ac:dyDescent="0.2">
      <c r="BC56312" s="6"/>
    </row>
    <row r="56313" spans="55:55" hidden="1" x14ac:dyDescent="0.2">
      <c r="BC56313" s="6"/>
    </row>
    <row r="56314" spans="55:55" hidden="1" x14ac:dyDescent="0.2">
      <c r="BC56314" s="6"/>
    </row>
    <row r="56315" spans="55:55" hidden="1" x14ac:dyDescent="0.2">
      <c r="BC56315" s="6"/>
    </row>
    <row r="56316" spans="55:55" hidden="1" x14ac:dyDescent="0.2">
      <c r="BC56316" s="6"/>
    </row>
    <row r="56317" spans="55:55" hidden="1" x14ac:dyDescent="0.2">
      <c r="BC56317" s="6"/>
    </row>
    <row r="56318" spans="55:55" hidden="1" x14ac:dyDescent="0.2">
      <c r="BC56318" s="6"/>
    </row>
    <row r="56319" spans="55:55" hidden="1" x14ac:dyDescent="0.2">
      <c r="BC56319" s="6"/>
    </row>
    <row r="56320" spans="55:55" hidden="1" x14ac:dyDescent="0.2">
      <c r="BC56320" s="6"/>
    </row>
    <row r="56321" spans="55:55" hidden="1" x14ac:dyDescent="0.2">
      <c r="BC56321" s="6"/>
    </row>
    <row r="56322" spans="55:55" hidden="1" x14ac:dyDescent="0.2">
      <c r="BC56322" s="6"/>
    </row>
    <row r="56323" spans="55:55" hidden="1" x14ac:dyDescent="0.2">
      <c r="BC56323" s="6"/>
    </row>
    <row r="56324" spans="55:55" hidden="1" x14ac:dyDescent="0.2">
      <c r="BC56324" s="6"/>
    </row>
    <row r="56325" spans="55:55" hidden="1" x14ac:dyDescent="0.2">
      <c r="BC56325" s="6"/>
    </row>
    <row r="56326" spans="55:55" hidden="1" x14ac:dyDescent="0.2">
      <c r="BC56326" s="6"/>
    </row>
    <row r="56327" spans="55:55" hidden="1" x14ac:dyDescent="0.2">
      <c r="BC56327" s="6"/>
    </row>
    <row r="56328" spans="55:55" hidden="1" x14ac:dyDescent="0.2">
      <c r="BC56328" s="6"/>
    </row>
    <row r="56329" spans="55:55" hidden="1" x14ac:dyDescent="0.2">
      <c r="BC56329" s="6"/>
    </row>
    <row r="56330" spans="55:55" hidden="1" x14ac:dyDescent="0.2">
      <c r="BC56330" s="6"/>
    </row>
    <row r="56331" spans="55:55" hidden="1" x14ac:dyDescent="0.2">
      <c r="BC56331" s="6"/>
    </row>
    <row r="56332" spans="55:55" hidden="1" x14ac:dyDescent="0.2">
      <c r="BC56332" s="6"/>
    </row>
    <row r="56333" spans="55:55" hidden="1" x14ac:dyDescent="0.2">
      <c r="BC56333" s="6"/>
    </row>
    <row r="56334" spans="55:55" hidden="1" x14ac:dyDescent="0.2">
      <c r="BC56334" s="6"/>
    </row>
    <row r="56335" spans="55:55" hidden="1" x14ac:dyDescent="0.2">
      <c r="BC56335" s="6"/>
    </row>
    <row r="56336" spans="55:55" hidden="1" x14ac:dyDescent="0.2">
      <c r="BC56336" s="6"/>
    </row>
    <row r="56337" spans="55:55" hidden="1" x14ac:dyDescent="0.2">
      <c r="BC56337" s="6"/>
    </row>
    <row r="56338" spans="55:55" hidden="1" x14ac:dyDescent="0.2">
      <c r="BC56338" s="6"/>
    </row>
    <row r="56339" spans="55:55" hidden="1" x14ac:dyDescent="0.2">
      <c r="BC56339" s="6"/>
    </row>
    <row r="56340" spans="55:55" hidden="1" x14ac:dyDescent="0.2">
      <c r="BC56340" s="6"/>
    </row>
    <row r="56341" spans="55:55" hidden="1" x14ac:dyDescent="0.2">
      <c r="BC56341" s="6"/>
    </row>
    <row r="56342" spans="55:55" hidden="1" x14ac:dyDescent="0.2">
      <c r="BC56342" s="6"/>
    </row>
    <row r="56343" spans="55:55" hidden="1" x14ac:dyDescent="0.2">
      <c r="BC56343" s="6"/>
    </row>
    <row r="56344" spans="55:55" hidden="1" x14ac:dyDescent="0.2">
      <c r="BC56344" s="6"/>
    </row>
    <row r="56345" spans="55:55" hidden="1" x14ac:dyDescent="0.2">
      <c r="BC56345" s="6"/>
    </row>
    <row r="56346" spans="55:55" hidden="1" x14ac:dyDescent="0.2">
      <c r="BC56346" s="6"/>
    </row>
    <row r="56347" spans="55:55" hidden="1" x14ac:dyDescent="0.2">
      <c r="BC56347" s="6"/>
    </row>
    <row r="56348" spans="55:55" hidden="1" x14ac:dyDescent="0.2">
      <c r="BC56348" s="6"/>
    </row>
    <row r="56349" spans="55:55" hidden="1" x14ac:dyDescent="0.2">
      <c r="BC56349" s="6"/>
    </row>
    <row r="56350" spans="55:55" hidden="1" x14ac:dyDescent="0.2">
      <c r="BC56350" s="6"/>
    </row>
    <row r="56351" spans="55:55" hidden="1" x14ac:dyDescent="0.2">
      <c r="BC56351" s="6"/>
    </row>
    <row r="56352" spans="55:55" hidden="1" x14ac:dyDescent="0.2">
      <c r="BC56352" s="6"/>
    </row>
    <row r="56353" spans="55:55" hidden="1" x14ac:dyDescent="0.2">
      <c r="BC56353" s="6"/>
    </row>
    <row r="56354" spans="55:55" hidden="1" x14ac:dyDescent="0.2">
      <c r="BC56354" s="6"/>
    </row>
    <row r="56355" spans="55:55" hidden="1" x14ac:dyDescent="0.2">
      <c r="BC56355" s="6"/>
    </row>
    <row r="56356" spans="55:55" hidden="1" x14ac:dyDescent="0.2">
      <c r="BC56356" s="6"/>
    </row>
    <row r="56357" spans="55:55" hidden="1" x14ac:dyDescent="0.2">
      <c r="BC56357" s="6"/>
    </row>
    <row r="56358" spans="55:55" hidden="1" x14ac:dyDescent="0.2">
      <c r="BC56358" s="6"/>
    </row>
    <row r="56359" spans="55:55" hidden="1" x14ac:dyDescent="0.2">
      <c r="BC56359" s="6"/>
    </row>
    <row r="56360" spans="55:55" hidden="1" x14ac:dyDescent="0.2">
      <c r="BC56360" s="6"/>
    </row>
    <row r="56361" spans="55:55" hidden="1" x14ac:dyDescent="0.2">
      <c r="BC56361" s="6"/>
    </row>
    <row r="56362" spans="55:55" hidden="1" x14ac:dyDescent="0.2">
      <c r="BC56362" s="6"/>
    </row>
    <row r="56363" spans="55:55" hidden="1" x14ac:dyDescent="0.2">
      <c r="BC56363" s="6"/>
    </row>
    <row r="56364" spans="55:55" hidden="1" x14ac:dyDescent="0.2">
      <c r="BC56364" s="6"/>
    </row>
    <row r="56365" spans="55:55" hidden="1" x14ac:dyDescent="0.2">
      <c r="BC56365" s="6"/>
    </row>
    <row r="56366" spans="55:55" hidden="1" x14ac:dyDescent="0.2">
      <c r="BC56366" s="6"/>
    </row>
    <row r="56367" spans="55:55" hidden="1" x14ac:dyDescent="0.2">
      <c r="BC56367" s="6"/>
    </row>
    <row r="56368" spans="55:55" hidden="1" x14ac:dyDescent="0.2">
      <c r="BC56368" s="6"/>
    </row>
    <row r="56369" spans="55:55" hidden="1" x14ac:dyDescent="0.2">
      <c r="BC56369" s="6"/>
    </row>
    <row r="56370" spans="55:55" hidden="1" x14ac:dyDescent="0.2">
      <c r="BC56370" s="6"/>
    </row>
    <row r="56371" spans="55:55" hidden="1" x14ac:dyDescent="0.2">
      <c r="BC56371" s="6"/>
    </row>
    <row r="56372" spans="55:55" hidden="1" x14ac:dyDescent="0.2">
      <c r="BC56372" s="6"/>
    </row>
    <row r="56373" spans="55:55" hidden="1" x14ac:dyDescent="0.2">
      <c r="BC56373" s="6"/>
    </row>
    <row r="56374" spans="55:55" hidden="1" x14ac:dyDescent="0.2">
      <c r="BC56374" s="6"/>
    </row>
    <row r="56375" spans="55:55" hidden="1" x14ac:dyDescent="0.2">
      <c r="BC56375" s="6"/>
    </row>
    <row r="56376" spans="55:55" hidden="1" x14ac:dyDescent="0.2">
      <c r="BC56376" s="6"/>
    </row>
    <row r="56377" spans="55:55" hidden="1" x14ac:dyDescent="0.2">
      <c r="BC56377" s="6"/>
    </row>
    <row r="56378" spans="55:55" hidden="1" x14ac:dyDescent="0.2">
      <c r="BC56378" s="6"/>
    </row>
    <row r="56379" spans="55:55" hidden="1" x14ac:dyDescent="0.2">
      <c r="BC56379" s="6"/>
    </row>
    <row r="56380" spans="55:55" hidden="1" x14ac:dyDescent="0.2">
      <c r="BC56380" s="6"/>
    </row>
    <row r="56381" spans="55:55" hidden="1" x14ac:dyDescent="0.2">
      <c r="BC56381" s="6"/>
    </row>
    <row r="56382" spans="55:55" hidden="1" x14ac:dyDescent="0.2">
      <c r="BC56382" s="6"/>
    </row>
    <row r="56383" spans="55:55" hidden="1" x14ac:dyDescent="0.2">
      <c r="BC56383" s="6"/>
    </row>
    <row r="56384" spans="55:55" hidden="1" x14ac:dyDescent="0.2">
      <c r="BC56384" s="6"/>
    </row>
    <row r="56385" spans="55:55" hidden="1" x14ac:dyDescent="0.2">
      <c r="BC56385" s="6"/>
    </row>
    <row r="56386" spans="55:55" hidden="1" x14ac:dyDescent="0.2">
      <c r="BC56386" s="6"/>
    </row>
    <row r="56387" spans="55:55" hidden="1" x14ac:dyDescent="0.2">
      <c r="BC56387" s="6"/>
    </row>
    <row r="56388" spans="55:55" hidden="1" x14ac:dyDescent="0.2">
      <c r="BC56388" s="6"/>
    </row>
    <row r="56389" spans="55:55" hidden="1" x14ac:dyDescent="0.2">
      <c r="BC56389" s="6"/>
    </row>
    <row r="56390" spans="55:55" hidden="1" x14ac:dyDescent="0.2">
      <c r="BC56390" s="6"/>
    </row>
    <row r="56391" spans="55:55" hidden="1" x14ac:dyDescent="0.2">
      <c r="BC56391" s="6"/>
    </row>
    <row r="56392" spans="55:55" hidden="1" x14ac:dyDescent="0.2">
      <c r="BC56392" s="6"/>
    </row>
    <row r="56393" spans="55:55" hidden="1" x14ac:dyDescent="0.2">
      <c r="BC56393" s="6"/>
    </row>
    <row r="56394" spans="55:55" hidden="1" x14ac:dyDescent="0.2">
      <c r="BC56394" s="6"/>
    </row>
    <row r="56395" spans="55:55" hidden="1" x14ac:dyDescent="0.2">
      <c r="BC56395" s="6"/>
    </row>
    <row r="56396" spans="55:55" hidden="1" x14ac:dyDescent="0.2">
      <c r="BC56396" s="6"/>
    </row>
    <row r="56397" spans="55:55" hidden="1" x14ac:dyDescent="0.2">
      <c r="BC56397" s="6"/>
    </row>
    <row r="56398" spans="55:55" hidden="1" x14ac:dyDescent="0.2">
      <c r="BC56398" s="6"/>
    </row>
    <row r="56399" spans="55:55" hidden="1" x14ac:dyDescent="0.2">
      <c r="BC56399" s="6"/>
    </row>
    <row r="56400" spans="55:55" hidden="1" x14ac:dyDescent="0.2">
      <c r="BC56400" s="6"/>
    </row>
    <row r="56401" spans="55:55" hidden="1" x14ac:dyDescent="0.2">
      <c r="BC56401" s="6"/>
    </row>
    <row r="56402" spans="55:55" hidden="1" x14ac:dyDescent="0.2">
      <c r="BC56402" s="6"/>
    </row>
    <row r="56403" spans="55:55" hidden="1" x14ac:dyDescent="0.2">
      <c r="BC56403" s="6"/>
    </row>
    <row r="56404" spans="55:55" hidden="1" x14ac:dyDescent="0.2">
      <c r="BC56404" s="6"/>
    </row>
    <row r="56405" spans="55:55" hidden="1" x14ac:dyDescent="0.2">
      <c r="BC56405" s="6"/>
    </row>
    <row r="56406" spans="55:55" hidden="1" x14ac:dyDescent="0.2">
      <c r="BC56406" s="6"/>
    </row>
    <row r="56407" spans="55:55" hidden="1" x14ac:dyDescent="0.2">
      <c r="BC56407" s="6"/>
    </row>
    <row r="56408" spans="55:55" hidden="1" x14ac:dyDescent="0.2">
      <c r="BC56408" s="6"/>
    </row>
    <row r="56409" spans="55:55" hidden="1" x14ac:dyDescent="0.2">
      <c r="BC56409" s="6"/>
    </row>
    <row r="56410" spans="55:55" hidden="1" x14ac:dyDescent="0.2">
      <c r="BC56410" s="6"/>
    </row>
    <row r="56411" spans="55:55" hidden="1" x14ac:dyDescent="0.2">
      <c r="BC56411" s="6"/>
    </row>
    <row r="56412" spans="55:55" hidden="1" x14ac:dyDescent="0.2">
      <c r="BC56412" s="6"/>
    </row>
    <row r="56413" spans="55:55" hidden="1" x14ac:dyDescent="0.2">
      <c r="BC56413" s="6"/>
    </row>
    <row r="56414" spans="55:55" hidden="1" x14ac:dyDescent="0.2">
      <c r="BC56414" s="6"/>
    </row>
    <row r="56415" spans="55:55" hidden="1" x14ac:dyDescent="0.2">
      <c r="BC56415" s="6"/>
    </row>
    <row r="56416" spans="55:55" hidden="1" x14ac:dyDescent="0.2">
      <c r="BC56416" s="6"/>
    </row>
    <row r="56417" spans="55:55" hidden="1" x14ac:dyDescent="0.2">
      <c r="BC56417" s="6"/>
    </row>
    <row r="56418" spans="55:55" hidden="1" x14ac:dyDescent="0.2">
      <c r="BC56418" s="6"/>
    </row>
    <row r="56419" spans="55:55" hidden="1" x14ac:dyDescent="0.2">
      <c r="BC56419" s="6"/>
    </row>
    <row r="56420" spans="55:55" hidden="1" x14ac:dyDescent="0.2">
      <c r="BC56420" s="6"/>
    </row>
    <row r="56421" spans="55:55" hidden="1" x14ac:dyDescent="0.2">
      <c r="BC56421" s="6"/>
    </row>
    <row r="56422" spans="55:55" hidden="1" x14ac:dyDescent="0.2">
      <c r="BC56422" s="6"/>
    </row>
    <row r="56423" spans="55:55" hidden="1" x14ac:dyDescent="0.2">
      <c r="BC56423" s="6"/>
    </row>
    <row r="56424" spans="55:55" hidden="1" x14ac:dyDescent="0.2">
      <c r="BC56424" s="6"/>
    </row>
    <row r="56425" spans="55:55" hidden="1" x14ac:dyDescent="0.2">
      <c r="BC56425" s="6"/>
    </row>
    <row r="56426" spans="55:55" hidden="1" x14ac:dyDescent="0.2">
      <c r="BC56426" s="6"/>
    </row>
    <row r="56427" spans="55:55" hidden="1" x14ac:dyDescent="0.2">
      <c r="BC56427" s="6"/>
    </row>
    <row r="56428" spans="55:55" hidden="1" x14ac:dyDescent="0.2">
      <c r="BC56428" s="6"/>
    </row>
    <row r="56429" spans="55:55" hidden="1" x14ac:dyDescent="0.2">
      <c r="BC56429" s="6"/>
    </row>
    <row r="56430" spans="55:55" hidden="1" x14ac:dyDescent="0.2">
      <c r="BC56430" s="6"/>
    </row>
    <row r="56431" spans="55:55" hidden="1" x14ac:dyDescent="0.2">
      <c r="BC56431" s="6"/>
    </row>
    <row r="56432" spans="55:55" hidden="1" x14ac:dyDescent="0.2">
      <c r="BC56432" s="6"/>
    </row>
    <row r="56433" spans="55:55" hidden="1" x14ac:dyDescent="0.2">
      <c r="BC56433" s="6"/>
    </row>
    <row r="56434" spans="55:55" hidden="1" x14ac:dyDescent="0.2">
      <c r="BC56434" s="6"/>
    </row>
    <row r="56435" spans="55:55" hidden="1" x14ac:dyDescent="0.2">
      <c r="BC56435" s="6"/>
    </row>
    <row r="56436" spans="55:55" hidden="1" x14ac:dyDescent="0.2">
      <c r="BC56436" s="6"/>
    </row>
    <row r="56437" spans="55:55" hidden="1" x14ac:dyDescent="0.2">
      <c r="BC56437" s="6"/>
    </row>
    <row r="56438" spans="55:55" hidden="1" x14ac:dyDescent="0.2">
      <c r="BC56438" s="6"/>
    </row>
    <row r="56439" spans="55:55" hidden="1" x14ac:dyDescent="0.2">
      <c r="BC56439" s="6"/>
    </row>
    <row r="56440" spans="55:55" hidden="1" x14ac:dyDescent="0.2">
      <c r="BC56440" s="6"/>
    </row>
    <row r="56441" spans="55:55" hidden="1" x14ac:dyDescent="0.2">
      <c r="BC56441" s="6"/>
    </row>
    <row r="56442" spans="55:55" hidden="1" x14ac:dyDescent="0.2">
      <c r="BC56442" s="6"/>
    </row>
    <row r="56443" spans="55:55" hidden="1" x14ac:dyDescent="0.2">
      <c r="BC56443" s="6"/>
    </row>
    <row r="56444" spans="55:55" hidden="1" x14ac:dyDescent="0.2">
      <c r="BC56444" s="6"/>
    </row>
    <row r="56445" spans="55:55" hidden="1" x14ac:dyDescent="0.2">
      <c r="BC56445" s="6"/>
    </row>
    <row r="56446" spans="55:55" hidden="1" x14ac:dyDescent="0.2">
      <c r="BC56446" s="6"/>
    </row>
    <row r="56447" spans="55:55" hidden="1" x14ac:dyDescent="0.2">
      <c r="BC56447" s="6"/>
    </row>
    <row r="56448" spans="55:55" hidden="1" x14ac:dyDescent="0.2">
      <c r="BC56448" s="6"/>
    </row>
    <row r="56449" spans="55:55" hidden="1" x14ac:dyDescent="0.2">
      <c r="BC56449" s="6"/>
    </row>
    <row r="56450" spans="55:55" hidden="1" x14ac:dyDescent="0.2">
      <c r="BC56450" s="6"/>
    </row>
    <row r="56451" spans="55:55" hidden="1" x14ac:dyDescent="0.2">
      <c r="BC56451" s="6"/>
    </row>
    <row r="56452" spans="55:55" hidden="1" x14ac:dyDescent="0.2">
      <c r="BC56452" s="6"/>
    </row>
    <row r="56453" spans="55:55" hidden="1" x14ac:dyDescent="0.2">
      <c r="BC56453" s="6"/>
    </row>
    <row r="56454" spans="55:55" hidden="1" x14ac:dyDescent="0.2">
      <c r="BC56454" s="6"/>
    </row>
    <row r="56455" spans="55:55" hidden="1" x14ac:dyDescent="0.2">
      <c r="BC56455" s="6"/>
    </row>
    <row r="56456" spans="55:55" hidden="1" x14ac:dyDescent="0.2">
      <c r="BC56456" s="6"/>
    </row>
    <row r="56457" spans="55:55" hidden="1" x14ac:dyDescent="0.2">
      <c r="BC56457" s="6"/>
    </row>
    <row r="56458" spans="55:55" hidden="1" x14ac:dyDescent="0.2">
      <c r="BC56458" s="6"/>
    </row>
    <row r="56459" spans="55:55" hidden="1" x14ac:dyDescent="0.2">
      <c r="BC56459" s="6"/>
    </row>
    <row r="56460" spans="55:55" hidden="1" x14ac:dyDescent="0.2">
      <c r="BC56460" s="6"/>
    </row>
    <row r="56461" spans="55:55" hidden="1" x14ac:dyDescent="0.2">
      <c r="BC56461" s="6"/>
    </row>
    <row r="56462" spans="55:55" hidden="1" x14ac:dyDescent="0.2">
      <c r="BC56462" s="6"/>
    </row>
    <row r="56463" spans="55:55" hidden="1" x14ac:dyDescent="0.2">
      <c r="BC56463" s="6"/>
    </row>
    <row r="56464" spans="55:55" hidden="1" x14ac:dyDescent="0.2">
      <c r="BC56464" s="6"/>
    </row>
    <row r="56465" spans="55:55" hidden="1" x14ac:dyDescent="0.2">
      <c r="BC56465" s="6"/>
    </row>
    <row r="56466" spans="55:55" hidden="1" x14ac:dyDescent="0.2">
      <c r="BC56466" s="6"/>
    </row>
    <row r="56467" spans="55:55" hidden="1" x14ac:dyDescent="0.2">
      <c r="BC56467" s="6"/>
    </row>
    <row r="56468" spans="55:55" hidden="1" x14ac:dyDescent="0.2">
      <c r="BC56468" s="6"/>
    </row>
    <row r="56469" spans="55:55" hidden="1" x14ac:dyDescent="0.2">
      <c r="BC56469" s="6"/>
    </row>
    <row r="56470" spans="55:55" hidden="1" x14ac:dyDescent="0.2">
      <c r="BC56470" s="6"/>
    </row>
    <row r="56471" spans="55:55" hidden="1" x14ac:dyDescent="0.2">
      <c r="BC56471" s="6"/>
    </row>
    <row r="56472" spans="55:55" hidden="1" x14ac:dyDescent="0.2">
      <c r="BC56472" s="6"/>
    </row>
    <row r="56473" spans="55:55" hidden="1" x14ac:dyDescent="0.2">
      <c r="BC56473" s="6"/>
    </row>
    <row r="56474" spans="55:55" hidden="1" x14ac:dyDescent="0.2">
      <c r="BC56474" s="6"/>
    </row>
    <row r="56475" spans="55:55" hidden="1" x14ac:dyDescent="0.2">
      <c r="BC56475" s="6"/>
    </row>
    <row r="56476" spans="55:55" hidden="1" x14ac:dyDescent="0.2">
      <c r="BC56476" s="6"/>
    </row>
    <row r="56477" spans="55:55" hidden="1" x14ac:dyDescent="0.2">
      <c r="BC56477" s="6"/>
    </row>
    <row r="56478" spans="55:55" hidden="1" x14ac:dyDescent="0.2">
      <c r="BC56478" s="6"/>
    </row>
    <row r="56479" spans="55:55" hidden="1" x14ac:dyDescent="0.2">
      <c r="BC56479" s="6"/>
    </row>
    <row r="56480" spans="55:55" hidden="1" x14ac:dyDescent="0.2">
      <c r="BC56480" s="6"/>
    </row>
    <row r="56481" spans="55:55" hidden="1" x14ac:dyDescent="0.2">
      <c r="BC56481" s="6"/>
    </row>
    <row r="56482" spans="55:55" hidden="1" x14ac:dyDescent="0.2">
      <c r="BC56482" s="6"/>
    </row>
    <row r="56483" spans="55:55" hidden="1" x14ac:dyDescent="0.2">
      <c r="BC56483" s="6"/>
    </row>
    <row r="56484" spans="55:55" hidden="1" x14ac:dyDescent="0.2">
      <c r="BC56484" s="6"/>
    </row>
    <row r="56485" spans="55:55" hidden="1" x14ac:dyDescent="0.2">
      <c r="BC56485" s="6"/>
    </row>
    <row r="56486" spans="55:55" hidden="1" x14ac:dyDescent="0.2">
      <c r="BC56486" s="6"/>
    </row>
    <row r="56487" spans="55:55" hidden="1" x14ac:dyDescent="0.2">
      <c r="BC56487" s="6"/>
    </row>
    <row r="56488" spans="55:55" hidden="1" x14ac:dyDescent="0.2">
      <c r="BC56488" s="6"/>
    </row>
    <row r="56489" spans="55:55" hidden="1" x14ac:dyDescent="0.2">
      <c r="BC56489" s="6"/>
    </row>
    <row r="56490" spans="55:55" hidden="1" x14ac:dyDescent="0.2">
      <c r="BC56490" s="6"/>
    </row>
    <row r="56491" spans="55:55" hidden="1" x14ac:dyDescent="0.2">
      <c r="BC56491" s="6"/>
    </row>
    <row r="56492" spans="55:55" hidden="1" x14ac:dyDescent="0.2">
      <c r="BC56492" s="6"/>
    </row>
    <row r="56493" spans="55:55" hidden="1" x14ac:dyDescent="0.2">
      <c r="BC56493" s="6"/>
    </row>
    <row r="56494" spans="55:55" hidden="1" x14ac:dyDescent="0.2">
      <c r="BC56494" s="6"/>
    </row>
    <row r="56495" spans="55:55" hidden="1" x14ac:dyDescent="0.2">
      <c r="BC56495" s="6"/>
    </row>
    <row r="56496" spans="55:55" hidden="1" x14ac:dyDescent="0.2">
      <c r="BC56496" s="6"/>
    </row>
    <row r="56497" spans="55:55" hidden="1" x14ac:dyDescent="0.2">
      <c r="BC56497" s="6"/>
    </row>
    <row r="56498" spans="55:55" hidden="1" x14ac:dyDescent="0.2">
      <c r="BC56498" s="6"/>
    </row>
    <row r="56499" spans="55:55" hidden="1" x14ac:dyDescent="0.2">
      <c r="BC56499" s="6"/>
    </row>
    <row r="56500" spans="55:55" hidden="1" x14ac:dyDescent="0.2">
      <c r="BC56500" s="6"/>
    </row>
    <row r="56501" spans="55:55" hidden="1" x14ac:dyDescent="0.2">
      <c r="BC56501" s="6"/>
    </row>
    <row r="56502" spans="55:55" hidden="1" x14ac:dyDescent="0.2">
      <c r="BC56502" s="6"/>
    </row>
    <row r="56503" spans="55:55" hidden="1" x14ac:dyDescent="0.2">
      <c r="BC56503" s="6"/>
    </row>
    <row r="56504" spans="55:55" hidden="1" x14ac:dyDescent="0.2">
      <c r="BC56504" s="6"/>
    </row>
    <row r="56505" spans="55:55" hidden="1" x14ac:dyDescent="0.2">
      <c r="BC56505" s="6"/>
    </row>
    <row r="56506" spans="55:55" hidden="1" x14ac:dyDescent="0.2">
      <c r="BC56506" s="6"/>
    </row>
    <row r="56507" spans="55:55" hidden="1" x14ac:dyDescent="0.2">
      <c r="BC56507" s="6"/>
    </row>
    <row r="56508" spans="55:55" hidden="1" x14ac:dyDescent="0.2">
      <c r="BC56508" s="6"/>
    </row>
    <row r="56509" spans="55:55" hidden="1" x14ac:dyDescent="0.2">
      <c r="BC56509" s="6"/>
    </row>
    <row r="56510" spans="55:55" hidden="1" x14ac:dyDescent="0.2">
      <c r="BC56510" s="6"/>
    </row>
    <row r="56511" spans="55:55" hidden="1" x14ac:dyDescent="0.2">
      <c r="BC56511" s="6"/>
    </row>
    <row r="56512" spans="55:55" hidden="1" x14ac:dyDescent="0.2">
      <c r="BC56512" s="6"/>
    </row>
    <row r="56513" spans="55:55" hidden="1" x14ac:dyDescent="0.2">
      <c r="BC56513" s="6"/>
    </row>
    <row r="56514" spans="55:55" hidden="1" x14ac:dyDescent="0.2">
      <c r="BC56514" s="6"/>
    </row>
    <row r="56515" spans="55:55" hidden="1" x14ac:dyDescent="0.2">
      <c r="BC56515" s="6"/>
    </row>
    <row r="56516" spans="55:55" hidden="1" x14ac:dyDescent="0.2">
      <c r="BC56516" s="6"/>
    </row>
    <row r="56517" spans="55:55" hidden="1" x14ac:dyDescent="0.2">
      <c r="BC56517" s="6"/>
    </row>
    <row r="56518" spans="55:55" hidden="1" x14ac:dyDescent="0.2">
      <c r="BC56518" s="6"/>
    </row>
    <row r="56519" spans="55:55" hidden="1" x14ac:dyDescent="0.2">
      <c r="BC56519" s="6"/>
    </row>
    <row r="56520" spans="55:55" hidden="1" x14ac:dyDescent="0.2">
      <c r="BC56520" s="6"/>
    </row>
    <row r="56521" spans="55:55" hidden="1" x14ac:dyDescent="0.2">
      <c r="BC56521" s="6"/>
    </row>
    <row r="56522" spans="55:55" hidden="1" x14ac:dyDescent="0.2">
      <c r="BC56522" s="6"/>
    </row>
    <row r="56523" spans="55:55" hidden="1" x14ac:dyDescent="0.2">
      <c r="BC56523" s="6"/>
    </row>
    <row r="56524" spans="55:55" hidden="1" x14ac:dyDescent="0.2">
      <c r="BC56524" s="6"/>
    </row>
    <row r="56525" spans="55:55" hidden="1" x14ac:dyDescent="0.2">
      <c r="BC56525" s="6"/>
    </row>
    <row r="56526" spans="55:55" hidden="1" x14ac:dyDescent="0.2">
      <c r="BC56526" s="6"/>
    </row>
    <row r="56527" spans="55:55" hidden="1" x14ac:dyDescent="0.2">
      <c r="BC56527" s="6"/>
    </row>
    <row r="56528" spans="55:55" hidden="1" x14ac:dyDescent="0.2">
      <c r="BC56528" s="6"/>
    </row>
    <row r="56529" spans="55:55" hidden="1" x14ac:dyDescent="0.2">
      <c r="BC56529" s="6"/>
    </row>
    <row r="56530" spans="55:55" hidden="1" x14ac:dyDescent="0.2">
      <c r="BC56530" s="6"/>
    </row>
    <row r="56531" spans="55:55" hidden="1" x14ac:dyDescent="0.2">
      <c r="BC56531" s="6"/>
    </row>
    <row r="56532" spans="55:55" hidden="1" x14ac:dyDescent="0.2">
      <c r="BC56532" s="6"/>
    </row>
    <row r="56533" spans="55:55" hidden="1" x14ac:dyDescent="0.2">
      <c r="BC56533" s="6"/>
    </row>
    <row r="56534" spans="55:55" hidden="1" x14ac:dyDescent="0.2">
      <c r="BC56534" s="6"/>
    </row>
    <row r="56535" spans="55:55" hidden="1" x14ac:dyDescent="0.2">
      <c r="BC56535" s="6"/>
    </row>
    <row r="56536" spans="55:55" hidden="1" x14ac:dyDescent="0.2">
      <c r="BC56536" s="6"/>
    </row>
    <row r="56537" spans="55:55" hidden="1" x14ac:dyDescent="0.2">
      <c r="BC56537" s="6"/>
    </row>
    <row r="56538" spans="55:55" hidden="1" x14ac:dyDescent="0.2">
      <c r="BC56538" s="6"/>
    </row>
    <row r="56539" spans="55:55" hidden="1" x14ac:dyDescent="0.2">
      <c r="BC56539" s="6"/>
    </row>
    <row r="56540" spans="55:55" hidden="1" x14ac:dyDescent="0.2">
      <c r="BC56540" s="6"/>
    </row>
    <row r="56541" spans="55:55" hidden="1" x14ac:dyDescent="0.2">
      <c r="BC56541" s="6"/>
    </row>
    <row r="56542" spans="55:55" hidden="1" x14ac:dyDescent="0.2">
      <c r="BC56542" s="6"/>
    </row>
    <row r="56543" spans="55:55" hidden="1" x14ac:dyDescent="0.2">
      <c r="BC56543" s="6"/>
    </row>
    <row r="56544" spans="55:55" hidden="1" x14ac:dyDescent="0.2">
      <c r="BC56544" s="6"/>
    </row>
    <row r="56545" spans="55:55" hidden="1" x14ac:dyDescent="0.2">
      <c r="BC56545" s="6"/>
    </row>
    <row r="56546" spans="55:55" hidden="1" x14ac:dyDescent="0.2">
      <c r="BC56546" s="6"/>
    </row>
    <row r="56547" spans="55:55" hidden="1" x14ac:dyDescent="0.2">
      <c r="BC56547" s="6"/>
    </row>
    <row r="56548" spans="55:55" hidden="1" x14ac:dyDescent="0.2">
      <c r="BC56548" s="6"/>
    </row>
    <row r="56549" spans="55:55" hidden="1" x14ac:dyDescent="0.2">
      <c r="BC56549" s="6"/>
    </row>
    <row r="56550" spans="55:55" hidden="1" x14ac:dyDescent="0.2">
      <c r="BC56550" s="6"/>
    </row>
    <row r="56551" spans="55:55" hidden="1" x14ac:dyDescent="0.2">
      <c r="BC56551" s="6"/>
    </row>
    <row r="56552" spans="55:55" hidden="1" x14ac:dyDescent="0.2">
      <c r="BC56552" s="6"/>
    </row>
    <row r="56553" spans="55:55" hidden="1" x14ac:dyDescent="0.2">
      <c r="BC56553" s="6"/>
    </row>
    <row r="56554" spans="55:55" hidden="1" x14ac:dyDescent="0.2">
      <c r="BC56554" s="6"/>
    </row>
    <row r="56555" spans="55:55" hidden="1" x14ac:dyDescent="0.2">
      <c r="BC56555" s="6"/>
    </row>
    <row r="56556" spans="55:55" hidden="1" x14ac:dyDescent="0.2">
      <c r="BC56556" s="6"/>
    </row>
    <row r="56557" spans="55:55" hidden="1" x14ac:dyDescent="0.2">
      <c r="BC56557" s="6"/>
    </row>
    <row r="56558" spans="55:55" hidden="1" x14ac:dyDescent="0.2">
      <c r="BC56558" s="6"/>
    </row>
    <row r="56559" spans="55:55" hidden="1" x14ac:dyDescent="0.2">
      <c r="BC56559" s="6"/>
    </row>
    <row r="56560" spans="55:55" hidden="1" x14ac:dyDescent="0.2">
      <c r="BC56560" s="6"/>
    </row>
    <row r="56561" spans="55:55" hidden="1" x14ac:dyDescent="0.2">
      <c r="BC56561" s="6"/>
    </row>
    <row r="56562" spans="55:55" hidden="1" x14ac:dyDescent="0.2">
      <c r="BC56562" s="6"/>
    </row>
    <row r="56563" spans="55:55" hidden="1" x14ac:dyDescent="0.2">
      <c r="BC56563" s="6"/>
    </row>
    <row r="56564" spans="55:55" hidden="1" x14ac:dyDescent="0.2">
      <c r="BC56564" s="6"/>
    </row>
    <row r="56565" spans="55:55" hidden="1" x14ac:dyDescent="0.2">
      <c r="BC56565" s="6"/>
    </row>
    <row r="56566" spans="55:55" hidden="1" x14ac:dyDescent="0.2">
      <c r="BC56566" s="6"/>
    </row>
    <row r="56567" spans="55:55" hidden="1" x14ac:dyDescent="0.2">
      <c r="BC56567" s="6"/>
    </row>
    <row r="56568" spans="55:55" hidden="1" x14ac:dyDescent="0.2">
      <c r="BC56568" s="6"/>
    </row>
    <row r="56569" spans="55:55" hidden="1" x14ac:dyDescent="0.2">
      <c r="BC56569" s="6"/>
    </row>
    <row r="56570" spans="55:55" hidden="1" x14ac:dyDescent="0.2">
      <c r="BC56570" s="6"/>
    </row>
    <row r="56571" spans="55:55" hidden="1" x14ac:dyDescent="0.2">
      <c r="BC56571" s="6"/>
    </row>
    <row r="56572" spans="55:55" hidden="1" x14ac:dyDescent="0.2">
      <c r="BC56572" s="6"/>
    </row>
    <row r="56573" spans="55:55" hidden="1" x14ac:dyDescent="0.2">
      <c r="BC56573" s="6"/>
    </row>
    <row r="56574" spans="55:55" hidden="1" x14ac:dyDescent="0.2">
      <c r="BC56574" s="6"/>
    </row>
    <row r="56575" spans="55:55" hidden="1" x14ac:dyDescent="0.2">
      <c r="BC56575" s="6"/>
    </row>
    <row r="56576" spans="55:55" hidden="1" x14ac:dyDescent="0.2">
      <c r="BC56576" s="6"/>
    </row>
    <row r="56577" spans="55:55" hidden="1" x14ac:dyDescent="0.2">
      <c r="BC56577" s="6"/>
    </row>
    <row r="56578" spans="55:55" hidden="1" x14ac:dyDescent="0.2">
      <c r="BC56578" s="6"/>
    </row>
    <row r="56579" spans="55:55" hidden="1" x14ac:dyDescent="0.2">
      <c r="BC56579" s="6"/>
    </row>
    <row r="56580" spans="55:55" hidden="1" x14ac:dyDescent="0.2">
      <c r="BC56580" s="6"/>
    </row>
    <row r="56581" spans="55:55" hidden="1" x14ac:dyDescent="0.2">
      <c r="BC56581" s="6"/>
    </row>
    <row r="56582" spans="55:55" hidden="1" x14ac:dyDescent="0.2">
      <c r="BC56582" s="6"/>
    </row>
    <row r="56583" spans="55:55" hidden="1" x14ac:dyDescent="0.2">
      <c r="BC56583" s="6"/>
    </row>
    <row r="56584" spans="55:55" hidden="1" x14ac:dyDescent="0.2">
      <c r="BC56584" s="6"/>
    </row>
    <row r="56585" spans="55:55" hidden="1" x14ac:dyDescent="0.2">
      <c r="BC56585" s="6"/>
    </row>
    <row r="56586" spans="55:55" hidden="1" x14ac:dyDescent="0.2">
      <c r="BC56586" s="6"/>
    </row>
    <row r="56587" spans="55:55" hidden="1" x14ac:dyDescent="0.2">
      <c r="BC56587" s="6"/>
    </row>
    <row r="56588" spans="55:55" hidden="1" x14ac:dyDescent="0.2">
      <c r="BC56588" s="6"/>
    </row>
    <row r="56589" spans="55:55" hidden="1" x14ac:dyDescent="0.2">
      <c r="BC56589" s="6"/>
    </row>
    <row r="56590" spans="55:55" hidden="1" x14ac:dyDescent="0.2">
      <c r="BC56590" s="6"/>
    </row>
    <row r="56591" spans="55:55" hidden="1" x14ac:dyDescent="0.2">
      <c r="BC56591" s="6"/>
    </row>
    <row r="56592" spans="55:55" hidden="1" x14ac:dyDescent="0.2">
      <c r="BC56592" s="6"/>
    </row>
    <row r="56593" spans="55:55" hidden="1" x14ac:dyDescent="0.2">
      <c r="BC56593" s="6"/>
    </row>
    <row r="56594" spans="55:55" hidden="1" x14ac:dyDescent="0.2">
      <c r="BC56594" s="6"/>
    </row>
    <row r="56595" spans="55:55" hidden="1" x14ac:dyDescent="0.2">
      <c r="BC56595" s="6"/>
    </row>
    <row r="56596" spans="55:55" hidden="1" x14ac:dyDescent="0.2">
      <c r="BC56596" s="6"/>
    </row>
    <row r="56597" spans="55:55" hidden="1" x14ac:dyDescent="0.2">
      <c r="BC56597" s="6"/>
    </row>
    <row r="56598" spans="55:55" hidden="1" x14ac:dyDescent="0.2">
      <c r="BC56598" s="6"/>
    </row>
    <row r="56599" spans="55:55" hidden="1" x14ac:dyDescent="0.2">
      <c r="BC56599" s="6"/>
    </row>
    <row r="56600" spans="55:55" hidden="1" x14ac:dyDescent="0.2">
      <c r="BC56600" s="6"/>
    </row>
    <row r="56601" spans="55:55" hidden="1" x14ac:dyDescent="0.2">
      <c r="BC56601" s="6"/>
    </row>
    <row r="56602" spans="55:55" hidden="1" x14ac:dyDescent="0.2">
      <c r="BC56602" s="6"/>
    </row>
    <row r="56603" spans="55:55" hidden="1" x14ac:dyDescent="0.2">
      <c r="BC56603" s="6"/>
    </row>
    <row r="56604" spans="55:55" hidden="1" x14ac:dyDescent="0.2">
      <c r="BC56604" s="6"/>
    </row>
    <row r="56605" spans="55:55" hidden="1" x14ac:dyDescent="0.2">
      <c r="BC56605" s="6"/>
    </row>
    <row r="56606" spans="55:55" hidden="1" x14ac:dyDescent="0.2">
      <c r="BC56606" s="6"/>
    </row>
    <row r="56607" spans="55:55" hidden="1" x14ac:dyDescent="0.2">
      <c r="BC56607" s="6"/>
    </row>
    <row r="56608" spans="55:55" hidden="1" x14ac:dyDescent="0.2">
      <c r="BC56608" s="6"/>
    </row>
    <row r="56609" spans="55:55" hidden="1" x14ac:dyDescent="0.2">
      <c r="BC56609" s="6"/>
    </row>
    <row r="56610" spans="55:55" hidden="1" x14ac:dyDescent="0.2">
      <c r="BC56610" s="6"/>
    </row>
    <row r="56611" spans="55:55" hidden="1" x14ac:dyDescent="0.2">
      <c r="BC56611" s="6"/>
    </row>
    <row r="56612" spans="55:55" hidden="1" x14ac:dyDescent="0.2">
      <c r="BC56612" s="6"/>
    </row>
    <row r="56613" spans="55:55" hidden="1" x14ac:dyDescent="0.2">
      <c r="BC56613" s="6"/>
    </row>
    <row r="56614" spans="55:55" hidden="1" x14ac:dyDescent="0.2">
      <c r="BC56614" s="6"/>
    </row>
    <row r="56615" spans="55:55" hidden="1" x14ac:dyDescent="0.2">
      <c r="BC56615" s="6"/>
    </row>
    <row r="56616" spans="55:55" hidden="1" x14ac:dyDescent="0.2">
      <c r="BC56616" s="6"/>
    </row>
    <row r="56617" spans="55:55" hidden="1" x14ac:dyDescent="0.2">
      <c r="BC56617" s="6"/>
    </row>
    <row r="56618" spans="55:55" hidden="1" x14ac:dyDescent="0.2">
      <c r="BC56618" s="6"/>
    </row>
    <row r="56619" spans="55:55" hidden="1" x14ac:dyDescent="0.2">
      <c r="BC56619" s="6"/>
    </row>
    <row r="56620" spans="55:55" hidden="1" x14ac:dyDescent="0.2">
      <c r="BC56620" s="6"/>
    </row>
    <row r="56621" spans="55:55" hidden="1" x14ac:dyDescent="0.2">
      <c r="BC56621" s="6"/>
    </row>
    <row r="56622" spans="55:55" hidden="1" x14ac:dyDescent="0.2">
      <c r="BC56622" s="6"/>
    </row>
    <row r="56623" spans="55:55" hidden="1" x14ac:dyDescent="0.2">
      <c r="BC56623" s="6"/>
    </row>
    <row r="56624" spans="55:55" hidden="1" x14ac:dyDescent="0.2">
      <c r="BC56624" s="6"/>
    </row>
    <row r="56625" spans="55:55" hidden="1" x14ac:dyDescent="0.2">
      <c r="BC56625" s="6"/>
    </row>
    <row r="56626" spans="55:55" hidden="1" x14ac:dyDescent="0.2">
      <c r="BC56626" s="6"/>
    </row>
    <row r="56627" spans="55:55" hidden="1" x14ac:dyDescent="0.2">
      <c r="BC56627" s="6"/>
    </row>
    <row r="56628" spans="55:55" hidden="1" x14ac:dyDescent="0.2">
      <c r="BC56628" s="6"/>
    </row>
    <row r="56629" spans="55:55" hidden="1" x14ac:dyDescent="0.2">
      <c r="BC56629" s="6"/>
    </row>
    <row r="56630" spans="55:55" hidden="1" x14ac:dyDescent="0.2">
      <c r="BC56630" s="6"/>
    </row>
    <row r="56631" spans="55:55" hidden="1" x14ac:dyDescent="0.2">
      <c r="BC56631" s="6"/>
    </row>
    <row r="56632" spans="55:55" hidden="1" x14ac:dyDescent="0.2">
      <c r="BC56632" s="6"/>
    </row>
    <row r="56633" spans="55:55" hidden="1" x14ac:dyDescent="0.2">
      <c r="BC56633" s="6"/>
    </row>
    <row r="56634" spans="55:55" hidden="1" x14ac:dyDescent="0.2">
      <c r="BC56634" s="6"/>
    </row>
    <row r="56635" spans="55:55" hidden="1" x14ac:dyDescent="0.2">
      <c r="BC56635" s="6"/>
    </row>
    <row r="56636" spans="55:55" hidden="1" x14ac:dyDescent="0.2">
      <c r="BC56636" s="6"/>
    </row>
    <row r="56637" spans="55:55" hidden="1" x14ac:dyDescent="0.2">
      <c r="BC56637" s="6"/>
    </row>
    <row r="56638" spans="55:55" hidden="1" x14ac:dyDescent="0.2">
      <c r="BC56638" s="6"/>
    </row>
    <row r="56639" spans="55:55" hidden="1" x14ac:dyDescent="0.2">
      <c r="BC56639" s="6"/>
    </row>
    <row r="56640" spans="55:55" hidden="1" x14ac:dyDescent="0.2">
      <c r="BC56640" s="6"/>
    </row>
    <row r="56641" spans="55:55" hidden="1" x14ac:dyDescent="0.2">
      <c r="BC56641" s="6"/>
    </row>
    <row r="56642" spans="55:55" hidden="1" x14ac:dyDescent="0.2">
      <c r="BC56642" s="6"/>
    </row>
    <row r="56643" spans="55:55" hidden="1" x14ac:dyDescent="0.2">
      <c r="BC56643" s="6"/>
    </row>
    <row r="56644" spans="55:55" hidden="1" x14ac:dyDescent="0.2">
      <c r="BC56644" s="6"/>
    </row>
    <row r="56645" spans="55:55" hidden="1" x14ac:dyDescent="0.2">
      <c r="BC56645" s="6"/>
    </row>
    <row r="56646" spans="55:55" hidden="1" x14ac:dyDescent="0.2">
      <c r="BC56646" s="6"/>
    </row>
    <row r="56647" spans="55:55" hidden="1" x14ac:dyDescent="0.2">
      <c r="BC56647" s="6"/>
    </row>
    <row r="56648" spans="55:55" hidden="1" x14ac:dyDescent="0.2">
      <c r="BC56648" s="6"/>
    </row>
    <row r="56649" spans="55:55" hidden="1" x14ac:dyDescent="0.2">
      <c r="BC56649" s="6"/>
    </row>
    <row r="56650" spans="55:55" hidden="1" x14ac:dyDescent="0.2">
      <c r="BC56650" s="6"/>
    </row>
    <row r="56651" spans="55:55" hidden="1" x14ac:dyDescent="0.2">
      <c r="BC56651" s="6"/>
    </row>
    <row r="56652" spans="55:55" hidden="1" x14ac:dyDescent="0.2">
      <c r="BC56652" s="6"/>
    </row>
    <row r="56653" spans="55:55" hidden="1" x14ac:dyDescent="0.2">
      <c r="BC56653" s="6"/>
    </row>
    <row r="56654" spans="55:55" hidden="1" x14ac:dyDescent="0.2">
      <c r="BC56654" s="6"/>
    </row>
    <row r="56655" spans="55:55" hidden="1" x14ac:dyDescent="0.2">
      <c r="BC56655" s="6"/>
    </row>
    <row r="56656" spans="55:55" hidden="1" x14ac:dyDescent="0.2">
      <c r="BC56656" s="6"/>
    </row>
    <row r="56657" spans="55:55" hidden="1" x14ac:dyDescent="0.2">
      <c r="BC56657" s="6"/>
    </row>
    <row r="56658" spans="55:55" hidden="1" x14ac:dyDescent="0.2">
      <c r="BC56658" s="6"/>
    </row>
    <row r="56659" spans="55:55" hidden="1" x14ac:dyDescent="0.2">
      <c r="BC56659" s="6"/>
    </row>
    <row r="56660" spans="55:55" hidden="1" x14ac:dyDescent="0.2">
      <c r="BC56660" s="6"/>
    </row>
    <row r="56661" spans="55:55" hidden="1" x14ac:dyDescent="0.2">
      <c r="BC56661" s="6"/>
    </row>
    <row r="56662" spans="55:55" hidden="1" x14ac:dyDescent="0.2">
      <c r="BC56662" s="6"/>
    </row>
    <row r="56663" spans="55:55" hidden="1" x14ac:dyDescent="0.2">
      <c r="BC56663" s="6"/>
    </row>
    <row r="56664" spans="55:55" hidden="1" x14ac:dyDescent="0.2">
      <c r="BC56664" s="6"/>
    </row>
    <row r="56665" spans="55:55" hidden="1" x14ac:dyDescent="0.2">
      <c r="BC56665" s="6"/>
    </row>
    <row r="56666" spans="55:55" hidden="1" x14ac:dyDescent="0.2">
      <c r="BC56666" s="6"/>
    </row>
    <row r="56667" spans="55:55" hidden="1" x14ac:dyDescent="0.2">
      <c r="BC56667" s="6"/>
    </row>
    <row r="56668" spans="55:55" hidden="1" x14ac:dyDescent="0.2">
      <c r="BC56668" s="6"/>
    </row>
    <row r="56669" spans="55:55" hidden="1" x14ac:dyDescent="0.2">
      <c r="BC56669" s="6"/>
    </row>
    <row r="56670" spans="55:55" hidden="1" x14ac:dyDescent="0.2">
      <c r="BC56670" s="6"/>
    </row>
    <row r="56671" spans="55:55" hidden="1" x14ac:dyDescent="0.2">
      <c r="BC56671" s="6"/>
    </row>
    <row r="56672" spans="55:55" hidden="1" x14ac:dyDescent="0.2">
      <c r="BC56672" s="6"/>
    </row>
    <row r="56673" spans="55:55" hidden="1" x14ac:dyDescent="0.2">
      <c r="BC56673" s="6"/>
    </row>
    <row r="56674" spans="55:55" hidden="1" x14ac:dyDescent="0.2">
      <c r="BC56674" s="6"/>
    </row>
    <row r="56675" spans="55:55" hidden="1" x14ac:dyDescent="0.2">
      <c r="BC56675" s="6"/>
    </row>
    <row r="56676" spans="55:55" hidden="1" x14ac:dyDescent="0.2">
      <c r="BC56676" s="6"/>
    </row>
    <row r="56677" spans="55:55" hidden="1" x14ac:dyDescent="0.2">
      <c r="BC56677" s="6"/>
    </row>
    <row r="56678" spans="55:55" hidden="1" x14ac:dyDescent="0.2">
      <c r="BC56678" s="6"/>
    </row>
    <row r="56679" spans="55:55" hidden="1" x14ac:dyDescent="0.2">
      <c r="BC56679" s="6"/>
    </row>
    <row r="56680" spans="55:55" hidden="1" x14ac:dyDescent="0.2">
      <c r="BC56680" s="6"/>
    </row>
    <row r="56681" spans="55:55" hidden="1" x14ac:dyDescent="0.2">
      <c r="BC56681" s="6"/>
    </row>
    <row r="56682" spans="55:55" hidden="1" x14ac:dyDescent="0.2">
      <c r="BC56682" s="6"/>
    </row>
    <row r="56683" spans="55:55" hidden="1" x14ac:dyDescent="0.2">
      <c r="BC56683" s="6"/>
    </row>
    <row r="56684" spans="55:55" hidden="1" x14ac:dyDescent="0.2">
      <c r="BC56684" s="6"/>
    </row>
    <row r="56685" spans="55:55" hidden="1" x14ac:dyDescent="0.2">
      <c r="BC56685" s="6"/>
    </row>
    <row r="56686" spans="55:55" hidden="1" x14ac:dyDescent="0.2">
      <c r="BC56686" s="6"/>
    </row>
    <row r="56687" spans="55:55" hidden="1" x14ac:dyDescent="0.2">
      <c r="BC56687" s="6"/>
    </row>
    <row r="56688" spans="55:55" hidden="1" x14ac:dyDescent="0.2">
      <c r="BC56688" s="6"/>
    </row>
    <row r="56689" spans="55:55" hidden="1" x14ac:dyDescent="0.2">
      <c r="BC56689" s="6"/>
    </row>
    <row r="56690" spans="55:55" hidden="1" x14ac:dyDescent="0.2">
      <c r="BC56690" s="6"/>
    </row>
    <row r="56691" spans="55:55" hidden="1" x14ac:dyDescent="0.2">
      <c r="BC56691" s="6"/>
    </row>
    <row r="56692" spans="55:55" hidden="1" x14ac:dyDescent="0.2">
      <c r="BC56692" s="6"/>
    </row>
    <row r="56693" spans="55:55" hidden="1" x14ac:dyDescent="0.2">
      <c r="BC56693" s="6"/>
    </row>
    <row r="56694" spans="55:55" hidden="1" x14ac:dyDescent="0.2">
      <c r="BC56694" s="6"/>
    </row>
    <row r="56695" spans="55:55" hidden="1" x14ac:dyDescent="0.2">
      <c r="BC56695" s="6"/>
    </row>
    <row r="56696" spans="55:55" hidden="1" x14ac:dyDescent="0.2">
      <c r="BC56696" s="6"/>
    </row>
    <row r="56697" spans="55:55" hidden="1" x14ac:dyDescent="0.2">
      <c r="BC56697" s="6"/>
    </row>
    <row r="56698" spans="55:55" hidden="1" x14ac:dyDescent="0.2">
      <c r="BC56698" s="6"/>
    </row>
    <row r="56699" spans="55:55" hidden="1" x14ac:dyDescent="0.2">
      <c r="BC56699" s="6"/>
    </row>
    <row r="56700" spans="55:55" hidden="1" x14ac:dyDescent="0.2">
      <c r="BC56700" s="6"/>
    </row>
    <row r="56701" spans="55:55" hidden="1" x14ac:dyDescent="0.2">
      <c r="BC56701" s="6"/>
    </row>
    <row r="56702" spans="55:55" hidden="1" x14ac:dyDescent="0.2">
      <c r="BC56702" s="6"/>
    </row>
    <row r="56703" spans="55:55" hidden="1" x14ac:dyDescent="0.2">
      <c r="BC56703" s="6"/>
    </row>
    <row r="56704" spans="55:55" hidden="1" x14ac:dyDescent="0.2">
      <c r="BC56704" s="6"/>
    </row>
    <row r="56705" spans="55:55" hidden="1" x14ac:dyDescent="0.2">
      <c r="BC56705" s="6"/>
    </row>
    <row r="56706" spans="55:55" hidden="1" x14ac:dyDescent="0.2">
      <c r="BC56706" s="6"/>
    </row>
    <row r="56707" spans="55:55" hidden="1" x14ac:dyDescent="0.2">
      <c r="BC56707" s="6"/>
    </row>
    <row r="56708" spans="55:55" hidden="1" x14ac:dyDescent="0.2">
      <c r="BC56708" s="6"/>
    </row>
    <row r="56709" spans="55:55" hidden="1" x14ac:dyDescent="0.2">
      <c r="BC56709" s="6"/>
    </row>
    <row r="56710" spans="55:55" hidden="1" x14ac:dyDescent="0.2">
      <c r="BC56710" s="6"/>
    </row>
    <row r="56711" spans="55:55" hidden="1" x14ac:dyDescent="0.2">
      <c r="BC56711" s="6"/>
    </row>
    <row r="56712" spans="55:55" hidden="1" x14ac:dyDescent="0.2">
      <c r="BC56712" s="6"/>
    </row>
    <row r="56713" spans="55:55" hidden="1" x14ac:dyDescent="0.2">
      <c r="BC56713" s="6"/>
    </row>
    <row r="56714" spans="55:55" hidden="1" x14ac:dyDescent="0.2">
      <c r="BC56714" s="6"/>
    </row>
    <row r="56715" spans="55:55" hidden="1" x14ac:dyDescent="0.2">
      <c r="BC56715" s="6"/>
    </row>
    <row r="56716" spans="55:55" hidden="1" x14ac:dyDescent="0.2">
      <c r="BC56716" s="6"/>
    </row>
    <row r="56717" spans="55:55" hidden="1" x14ac:dyDescent="0.2">
      <c r="BC56717" s="6"/>
    </row>
    <row r="56718" spans="55:55" hidden="1" x14ac:dyDescent="0.2">
      <c r="BC56718" s="6"/>
    </row>
    <row r="56719" spans="55:55" hidden="1" x14ac:dyDescent="0.2">
      <c r="BC56719" s="6"/>
    </row>
    <row r="56720" spans="55:55" hidden="1" x14ac:dyDescent="0.2">
      <c r="BC56720" s="6"/>
    </row>
    <row r="56721" spans="55:55" hidden="1" x14ac:dyDescent="0.2">
      <c r="BC56721" s="6"/>
    </row>
    <row r="56722" spans="55:55" hidden="1" x14ac:dyDescent="0.2">
      <c r="BC56722" s="6"/>
    </row>
    <row r="56723" spans="55:55" hidden="1" x14ac:dyDescent="0.2">
      <c r="BC56723" s="6"/>
    </row>
    <row r="56724" spans="55:55" hidden="1" x14ac:dyDescent="0.2">
      <c r="BC56724" s="6"/>
    </row>
    <row r="56725" spans="55:55" hidden="1" x14ac:dyDescent="0.2">
      <c r="BC56725" s="6"/>
    </row>
    <row r="56726" spans="55:55" hidden="1" x14ac:dyDescent="0.2">
      <c r="BC56726" s="6"/>
    </row>
    <row r="56727" spans="55:55" hidden="1" x14ac:dyDescent="0.2">
      <c r="BC56727" s="6"/>
    </row>
    <row r="56728" spans="55:55" hidden="1" x14ac:dyDescent="0.2">
      <c r="BC56728" s="6"/>
    </row>
    <row r="56729" spans="55:55" hidden="1" x14ac:dyDescent="0.2">
      <c r="BC56729" s="6"/>
    </row>
    <row r="56730" spans="55:55" hidden="1" x14ac:dyDescent="0.2">
      <c r="BC56730" s="6"/>
    </row>
    <row r="56731" spans="55:55" hidden="1" x14ac:dyDescent="0.2">
      <c r="BC56731" s="6"/>
    </row>
    <row r="56732" spans="55:55" hidden="1" x14ac:dyDescent="0.2">
      <c r="BC56732" s="6"/>
    </row>
    <row r="56733" spans="55:55" hidden="1" x14ac:dyDescent="0.2">
      <c r="BC56733" s="6"/>
    </row>
    <row r="56734" spans="55:55" hidden="1" x14ac:dyDescent="0.2">
      <c r="BC56734" s="6"/>
    </row>
    <row r="56735" spans="55:55" hidden="1" x14ac:dyDescent="0.2">
      <c r="BC56735" s="6"/>
    </row>
    <row r="56736" spans="55:55" hidden="1" x14ac:dyDescent="0.2">
      <c r="BC56736" s="6"/>
    </row>
    <row r="56737" spans="55:55" hidden="1" x14ac:dyDescent="0.2">
      <c r="BC56737" s="6"/>
    </row>
    <row r="56738" spans="55:55" hidden="1" x14ac:dyDescent="0.2">
      <c r="BC56738" s="6"/>
    </row>
    <row r="56739" spans="55:55" hidden="1" x14ac:dyDescent="0.2">
      <c r="BC56739" s="6"/>
    </row>
    <row r="56740" spans="55:55" hidden="1" x14ac:dyDescent="0.2">
      <c r="BC56740" s="6"/>
    </row>
    <row r="56741" spans="55:55" hidden="1" x14ac:dyDescent="0.2">
      <c r="BC56741" s="6"/>
    </row>
    <row r="56742" spans="55:55" hidden="1" x14ac:dyDescent="0.2">
      <c r="BC56742" s="6"/>
    </row>
    <row r="56743" spans="55:55" hidden="1" x14ac:dyDescent="0.2">
      <c r="BC56743" s="6"/>
    </row>
    <row r="56744" spans="55:55" hidden="1" x14ac:dyDescent="0.2">
      <c r="BC56744" s="6"/>
    </row>
    <row r="56745" spans="55:55" hidden="1" x14ac:dyDescent="0.2">
      <c r="BC56745" s="6"/>
    </row>
    <row r="56746" spans="55:55" hidden="1" x14ac:dyDescent="0.2">
      <c r="BC56746" s="6"/>
    </row>
    <row r="56747" spans="55:55" hidden="1" x14ac:dyDescent="0.2">
      <c r="BC56747" s="6"/>
    </row>
    <row r="56748" spans="55:55" hidden="1" x14ac:dyDescent="0.2">
      <c r="BC56748" s="6"/>
    </row>
    <row r="56749" spans="55:55" hidden="1" x14ac:dyDescent="0.2">
      <c r="BC56749" s="6"/>
    </row>
    <row r="56750" spans="55:55" hidden="1" x14ac:dyDescent="0.2">
      <c r="BC56750" s="6"/>
    </row>
    <row r="56751" spans="55:55" hidden="1" x14ac:dyDescent="0.2">
      <c r="BC56751" s="6"/>
    </row>
    <row r="56752" spans="55:55" hidden="1" x14ac:dyDescent="0.2">
      <c r="BC56752" s="6"/>
    </row>
    <row r="56753" spans="55:55" hidden="1" x14ac:dyDescent="0.2">
      <c r="BC56753" s="6"/>
    </row>
    <row r="56754" spans="55:55" hidden="1" x14ac:dyDescent="0.2">
      <c r="BC56754" s="6"/>
    </row>
    <row r="56755" spans="55:55" hidden="1" x14ac:dyDescent="0.2">
      <c r="BC56755" s="6"/>
    </row>
    <row r="56756" spans="55:55" hidden="1" x14ac:dyDescent="0.2">
      <c r="BC56756" s="6"/>
    </row>
    <row r="56757" spans="55:55" hidden="1" x14ac:dyDescent="0.2">
      <c r="BC56757" s="6"/>
    </row>
    <row r="56758" spans="55:55" hidden="1" x14ac:dyDescent="0.2">
      <c r="BC56758" s="6"/>
    </row>
    <row r="56759" spans="55:55" hidden="1" x14ac:dyDescent="0.2">
      <c r="BC56759" s="6"/>
    </row>
    <row r="56760" spans="55:55" hidden="1" x14ac:dyDescent="0.2">
      <c r="BC56760" s="6"/>
    </row>
    <row r="56761" spans="55:55" hidden="1" x14ac:dyDescent="0.2">
      <c r="BC56761" s="6"/>
    </row>
    <row r="56762" spans="55:55" hidden="1" x14ac:dyDescent="0.2">
      <c r="BC56762" s="6"/>
    </row>
    <row r="56763" spans="55:55" hidden="1" x14ac:dyDescent="0.2">
      <c r="BC56763" s="6"/>
    </row>
    <row r="56764" spans="55:55" hidden="1" x14ac:dyDescent="0.2">
      <c r="BC56764" s="6"/>
    </row>
    <row r="56765" spans="55:55" hidden="1" x14ac:dyDescent="0.2">
      <c r="BC56765" s="6"/>
    </row>
    <row r="56766" spans="55:55" hidden="1" x14ac:dyDescent="0.2">
      <c r="BC56766" s="6"/>
    </row>
    <row r="56767" spans="55:55" hidden="1" x14ac:dyDescent="0.2">
      <c r="BC56767" s="6"/>
    </row>
    <row r="56768" spans="55:55" hidden="1" x14ac:dyDescent="0.2">
      <c r="BC56768" s="6"/>
    </row>
    <row r="56769" spans="55:55" hidden="1" x14ac:dyDescent="0.2">
      <c r="BC56769" s="6"/>
    </row>
    <row r="56770" spans="55:55" hidden="1" x14ac:dyDescent="0.2">
      <c r="BC56770" s="6"/>
    </row>
    <row r="56771" spans="55:55" hidden="1" x14ac:dyDescent="0.2">
      <c r="BC56771" s="6"/>
    </row>
    <row r="56772" spans="55:55" hidden="1" x14ac:dyDescent="0.2">
      <c r="BC56772" s="6"/>
    </row>
    <row r="56773" spans="55:55" hidden="1" x14ac:dyDescent="0.2">
      <c r="BC56773" s="6"/>
    </row>
    <row r="56774" spans="55:55" hidden="1" x14ac:dyDescent="0.2">
      <c r="BC56774" s="6"/>
    </row>
    <row r="56775" spans="55:55" hidden="1" x14ac:dyDescent="0.2">
      <c r="BC56775" s="6"/>
    </row>
    <row r="56776" spans="55:55" hidden="1" x14ac:dyDescent="0.2">
      <c r="BC56776" s="6"/>
    </row>
    <row r="56777" spans="55:55" hidden="1" x14ac:dyDescent="0.2">
      <c r="BC56777" s="6"/>
    </row>
    <row r="56778" spans="55:55" hidden="1" x14ac:dyDescent="0.2">
      <c r="BC56778" s="6"/>
    </row>
    <row r="56779" spans="55:55" hidden="1" x14ac:dyDescent="0.2">
      <c r="BC56779" s="6"/>
    </row>
    <row r="56780" spans="55:55" hidden="1" x14ac:dyDescent="0.2">
      <c r="BC56780" s="6"/>
    </row>
    <row r="56781" spans="55:55" hidden="1" x14ac:dyDescent="0.2">
      <c r="BC56781" s="6"/>
    </row>
    <row r="56782" spans="55:55" hidden="1" x14ac:dyDescent="0.2">
      <c r="BC56782" s="6"/>
    </row>
    <row r="56783" spans="55:55" hidden="1" x14ac:dyDescent="0.2">
      <c r="BC56783" s="6"/>
    </row>
    <row r="56784" spans="55:55" hidden="1" x14ac:dyDescent="0.2">
      <c r="BC56784" s="6"/>
    </row>
    <row r="56785" spans="55:55" hidden="1" x14ac:dyDescent="0.2">
      <c r="BC56785" s="6"/>
    </row>
    <row r="56786" spans="55:55" hidden="1" x14ac:dyDescent="0.2">
      <c r="BC56786" s="6"/>
    </row>
    <row r="56787" spans="55:55" hidden="1" x14ac:dyDescent="0.2">
      <c r="BC56787" s="6"/>
    </row>
    <row r="56788" spans="55:55" hidden="1" x14ac:dyDescent="0.2">
      <c r="BC56788" s="6"/>
    </row>
    <row r="56789" spans="55:55" hidden="1" x14ac:dyDescent="0.2">
      <c r="BC56789" s="6"/>
    </row>
    <row r="56790" spans="55:55" hidden="1" x14ac:dyDescent="0.2">
      <c r="BC56790" s="6"/>
    </row>
    <row r="56791" spans="55:55" hidden="1" x14ac:dyDescent="0.2">
      <c r="BC56791" s="6"/>
    </row>
    <row r="56792" spans="55:55" hidden="1" x14ac:dyDescent="0.2">
      <c r="BC56792" s="6"/>
    </row>
    <row r="56793" spans="55:55" hidden="1" x14ac:dyDescent="0.2">
      <c r="BC56793" s="6"/>
    </row>
    <row r="56794" spans="55:55" hidden="1" x14ac:dyDescent="0.2">
      <c r="BC56794" s="6"/>
    </row>
    <row r="56795" spans="55:55" hidden="1" x14ac:dyDescent="0.2">
      <c r="BC56795" s="6"/>
    </row>
    <row r="56796" spans="55:55" hidden="1" x14ac:dyDescent="0.2">
      <c r="BC56796" s="6"/>
    </row>
    <row r="56797" spans="55:55" hidden="1" x14ac:dyDescent="0.2">
      <c r="BC56797" s="6"/>
    </row>
    <row r="56798" spans="55:55" hidden="1" x14ac:dyDescent="0.2">
      <c r="BC56798" s="6"/>
    </row>
    <row r="56799" spans="55:55" hidden="1" x14ac:dyDescent="0.2">
      <c r="BC56799" s="6"/>
    </row>
    <row r="56800" spans="55:55" hidden="1" x14ac:dyDescent="0.2">
      <c r="BC56800" s="6"/>
    </row>
    <row r="56801" spans="55:55" hidden="1" x14ac:dyDescent="0.2">
      <c r="BC56801" s="6"/>
    </row>
    <row r="56802" spans="55:55" hidden="1" x14ac:dyDescent="0.2">
      <c r="BC56802" s="6"/>
    </row>
    <row r="56803" spans="55:55" hidden="1" x14ac:dyDescent="0.2">
      <c r="BC56803" s="6"/>
    </row>
    <row r="56804" spans="55:55" hidden="1" x14ac:dyDescent="0.2">
      <c r="BC56804" s="6"/>
    </row>
    <row r="56805" spans="55:55" hidden="1" x14ac:dyDescent="0.2">
      <c r="BC56805" s="6"/>
    </row>
    <row r="56806" spans="55:55" hidden="1" x14ac:dyDescent="0.2">
      <c r="BC56806" s="6"/>
    </row>
    <row r="56807" spans="55:55" hidden="1" x14ac:dyDescent="0.2">
      <c r="BC56807" s="6"/>
    </row>
    <row r="56808" spans="55:55" hidden="1" x14ac:dyDescent="0.2">
      <c r="BC56808" s="6"/>
    </row>
    <row r="56809" spans="55:55" hidden="1" x14ac:dyDescent="0.2">
      <c r="BC56809" s="6"/>
    </row>
    <row r="56810" spans="55:55" hidden="1" x14ac:dyDescent="0.2">
      <c r="BC56810" s="6"/>
    </row>
    <row r="56811" spans="55:55" hidden="1" x14ac:dyDescent="0.2">
      <c r="BC56811" s="6"/>
    </row>
    <row r="56812" spans="55:55" hidden="1" x14ac:dyDescent="0.2">
      <c r="BC56812" s="6"/>
    </row>
    <row r="56813" spans="55:55" hidden="1" x14ac:dyDescent="0.2">
      <c r="BC56813" s="6"/>
    </row>
    <row r="56814" spans="55:55" hidden="1" x14ac:dyDescent="0.2">
      <c r="BC56814" s="6"/>
    </row>
    <row r="56815" spans="55:55" hidden="1" x14ac:dyDescent="0.2">
      <c r="BC56815" s="6"/>
    </row>
    <row r="56816" spans="55:55" hidden="1" x14ac:dyDescent="0.2">
      <c r="BC56816" s="6"/>
    </row>
    <row r="56817" spans="55:55" hidden="1" x14ac:dyDescent="0.2">
      <c r="BC56817" s="6"/>
    </row>
    <row r="56818" spans="55:55" hidden="1" x14ac:dyDescent="0.2">
      <c r="BC56818" s="6"/>
    </row>
    <row r="56819" spans="55:55" hidden="1" x14ac:dyDescent="0.2">
      <c r="BC56819" s="6"/>
    </row>
    <row r="56820" spans="55:55" hidden="1" x14ac:dyDescent="0.2">
      <c r="BC56820" s="6"/>
    </row>
    <row r="56821" spans="55:55" hidden="1" x14ac:dyDescent="0.2">
      <c r="BC56821" s="6"/>
    </row>
    <row r="56822" spans="55:55" hidden="1" x14ac:dyDescent="0.2">
      <c r="BC56822" s="6"/>
    </row>
    <row r="56823" spans="55:55" hidden="1" x14ac:dyDescent="0.2">
      <c r="BC56823" s="6"/>
    </row>
    <row r="56824" spans="55:55" hidden="1" x14ac:dyDescent="0.2">
      <c r="BC56824" s="6"/>
    </row>
    <row r="56825" spans="55:55" hidden="1" x14ac:dyDescent="0.2">
      <c r="BC56825" s="6"/>
    </row>
    <row r="56826" spans="55:55" hidden="1" x14ac:dyDescent="0.2">
      <c r="BC56826" s="6"/>
    </row>
    <row r="56827" spans="55:55" hidden="1" x14ac:dyDescent="0.2">
      <c r="BC56827" s="6"/>
    </row>
    <row r="56828" spans="55:55" hidden="1" x14ac:dyDescent="0.2">
      <c r="BC56828" s="6"/>
    </row>
    <row r="56829" spans="55:55" hidden="1" x14ac:dyDescent="0.2">
      <c r="BC56829" s="6"/>
    </row>
    <row r="56830" spans="55:55" hidden="1" x14ac:dyDescent="0.2">
      <c r="BC56830" s="6"/>
    </row>
    <row r="56831" spans="55:55" hidden="1" x14ac:dyDescent="0.2">
      <c r="BC56831" s="6"/>
    </row>
    <row r="56832" spans="55:55" hidden="1" x14ac:dyDescent="0.2">
      <c r="BC56832" s="6"/>
    </row>
    <row r="56833" spans="55:55" hidden="1" x14ac:dyDescent="0.2">
      <c r="BC56833" s="6"/>
    </row>
    <row r="56834" spans="55:55" hidden="1" x14ac:dyDescent="0.2">
      <c r="BC56834" s="6"/>
    </row>
    <row r="56835" spans="55:55" hidden="1" x14ac:dyDescent="0.2">
      <c r="BC56835" s="6"/>
    </row>
    <row r="56836" spans="55:55" hidden="1" x14ac:dyDescent="0.2">
      <c r="BC56836" s="6"/>
    </row>
    <row r="56837" spans="55:55" hidden="1" x14ac:dyDescent="0.2">
      <c r="BC56837" s="6"/>
    </row>
    <row r="56838" spans="55:55" hidden="1" x14ac:dyDescent="0.2">
      <c r="BC56838" s="6"/>
    </row>
    <row r="56839" spans="55:55" hidden="1" x14ac:dyDescent="0.2">
      <c r="BC56839" s="6"/>
    </row>
    <row r="56840" spans="55:55" hidden="1" x14ac:dyDescent="0.2">
      <c r="BC56840" s="6"/>
    </row>
    <row r="56841" spans="55:55" hidden="1" x14ac:dyDescent="0.2">
      <c r="BC56841" s="6"/>
    </row>
    <row r="56842" spans="55:55" hidden="1" x14ac:dyDescent="0.2">
      <c r="BC56842" s="6"/>
    </row>
    <row r="56843" spans="55:55" hidden="1" x14ac:dyDescent="0.2">
      <c r="BC56843" s="6"/>
    </row>
    <row r="56844" spans="55:55" hidden="1" x14ac:dyDescent="0.2">
      <c r="BC56844" s="6"/>
    </row>
    <row r="56845" spans="55:55" hidden="1" x14ac:dyDescent="0.2">
      <c r="BC56845" s="6"/>
    </row>
    <row r="56846" spans="55:55" hidden="1" x14ac:dyDescent="0.2">
      <c r="BC56846" s="6"/>
    </row>
    <row r="56847" spans="55:55" hidden="1" x14ac:dyDescent="0.2">
      <c r="BC56847" s="6"/>
    </row>
    <row r="56848" spans="55:55" hidden="1" x14ac:dyDescent="0.2">
      <c r="BC56848" s="6"/>
    </row>
    <row r="56849" spans="55:55" hidden="1" x14ac:dyDescent="0.2">
      <c r="BC56849" s="6"/>
    </row>
    <row r="56850" spans="55:55" hidden="1" x14ac:dyDescent="0.2">
      <c r="BC56850" s="6"/>
    </row>
    <row r="56851" spans="55:55" hidden="1" x14ac:dyDescent="0.2">
      <c r="BC56851" s="6"/>
    </row>
    <row r="56852" spans="55:55" hidden="1" x14ac:dyDescent="0.2">
      <c r="BC56852" s="6"/>
    </row>
    <row r="56853" spans="55:55" hidden="1" x14ac:dyDescent="0.2">
      <c r="BC56853" s="6"/>
    </row>
    <row r="56854" spans="55:55" hidden="1" x14ac:dyDescent="0.2">
      <c r="BC56854" s="6"/>
    </row>
    <row r="56855" spans="55:55" hidden="1" x14ac:dyDescent="0.2">
      <c r="BC56855" s="6"/>
    </row>
    <row r="56856" spans="55:55" hidden="1" x14ac:dyDescent="0.2">
      <c r="BC56856" s="6"/>
    </row>
    <row r="56857" spans="55:55" hidden="1" x14ac:dyDescent="0.2">
      <c r="BC56857" s="6"/>
    </row>
    <row r="56858" spans="55:55" hidden="1" x14ac:dyDescent="0.2">
      <c r="BC56858" s="6"/>
    </row>
    <row r="56859" spans="55:55" hidden="1" x14ac:dyDescent="0.2">
      <c r="BC56859" s="6"/>
    </row>
    <row r="56860" spans="55:55" hidden="1" x14ac:dyDescent="0.2">
      <c r="BC56860" s="6"/>
    </row>
    <row r="56861" spans="55:55" hidden="1" x14ac:dyDescent="0.2">
      <c r="BC56861" s="6"/>
    </row>
    <row r="56862" spans="55:55" hidden="1" x14ac:dyDescent="0.2">
      <c r="BC56862" s="6"/>
    </row>
    <row r="56863" spans="55:55" hidden="1" x14ac:dyDescent="0.2">
      <c r="BC56863" s="6"/>
    </row>
    <row r="56864" spans="55:55" hidden="1" x14ac:dyDescent="0.2">
      <c r="BC56864" s="6"/>
    </row>
    <row r="56865" spans="55:55" hidden="1" x14ac:dyDescent="0.2">
      <c r="BC56865" s="6"/>
    </row>
    <row r="56866" spans="55:55" hidden="1" x14ac:dyDescent="0.2">
      <c r="BC56866" s="6"/>
    </row>
    <row r="56867" spans="55:55" hidden="1" x14ac:dyDescent="0.2">
      <c r="BC56867" s="6"/>
    </row>
    <row r="56868" spans="55:55" hidden="1" x14ac:dyDescent="0.2">
      <c r="BC56868" s="6"/>
    </row>
    <row r="56869" spans="55:55" hidden="1" x14ac:dyDescent="0.2">
      <c r="BC56869" s="6"/>
    </row>
    <row r="56870" spans="55:55" hidden="1" x14ac:dyDescent="0.2">
      <c r="BC56870" s="6"/>
    </row>
    <row r="56871" spans="55:55" hidden="1" x14ac:dyDescent="0.2">
      <c r="BC56871" s="6"/>
    </row>
    <row r="56872" spans="55:55" hidden="1" x14ac:dyDescent="0.2">
      <c r="BC56872" s="6"/>
    </row>
    <row r="56873" spans="55:55" hidden="1" x14ac:dyDescent="0.2">
      <c r="BC56873" s="6"/>
    </row>
    <row r="56874" spans="55:55" hidden="1" x14ac:dyDescent="0.2">
      <c r="BC56874" s="6"/>
    </row>
    <row r="56875" spans="55:55" hidden="1" x14ac:dyDescent="0.2">
      <c r="BC56875" s="6"/>
    </row>
    <row r="56876" spans="55:55" hidden="1" x14ac:dyDescent="0.2">
      <c r="BC56876" s="6"/>
    </row>
    <row r="56877" spans="55:55" hidden="1" x14ac:dyDescent="0.2">
      <c r="BC56877" s="6"/>
    </row>
    <row r="56878" spans="55:55" hidden="1" x14ac:dyDescent="0.2">
      <c r="BC56878" s="6"/>
    </row>
    <row r="56879" spans="55:55" hidden="1" x14ac:dyDescent="0.2">
      <c r="BC56879" s="6"/>
    </row>
    <row r="56880" spans="55:55" hidden="1" x14ac:dyDescent="0.2">
      <c r="BC56880" s="6"/>
    </row>
    <row r="56881" spans="55:55" hidden="1" x14ac:dyDescent="0.2">
      <c r="BC56881" s="6"/>
    </row>
    <row r="56882" spans="55:55" hidden="1" x14ac:dyDescent="0.2">
      <c r="BC56882" s="6"/>
    </row>
    <row r="56883" spans="55:55" hidden="1" x14ac:dyDescent="0.2">
      <c r="BC56883" s="6"/>
    </row>
    <row r="56884" spans="55:55" hidden="1" x14ac:dyDescent="0.2">
      <c r="BC56884" s="6"/>
    </row>
    <row r="56885" spans="55:55" hidden="1" x14ac:dyDescent="0.2">
      <c r="BC56885" s="6"/>
    </row>
    <row r="56886" spans="55:55" hidden="1" x14ac:dyDescent="0.2">
      <c r="BC56886" s="6"/>
    </row>
    <row r="56887" spans="55:55" hidden="1" x14ac:dyDescent="0.2">
      <c r="BC56887" s="6"/>
    </row>
    <row r="56888" spans="55:55" hidden="1" x14ac:dyDescent="0.2">
      <c r="BC56888" s="6"/>
    </row>
    <row r="56889" spans="55:55" hidden="1" x14ac:dyDescent="0.2">
      <c r="BC56889" s="6"/>
    </row>
    <row r="56890" spans="55:55" hidden="1" x14ac:dyDescent="0.2">
      <c r="BC56890" s="6"/>
    </row>
    <row r="56891" spans="55:55" hidden="1" x14ac:dyDescent="0.2">
      <c r="BC56891" s="6"/>
    </row>
    <row r="56892" spans="55:55" hidden="1" x14ac:dyDescent="0.2">
      <c r="BC56892" s="6"/>
    </row>
    <row r="56893" spans="55:55" hidden="1" x14ac:dyDescent="0.2">
      <c r="BC56893" s="6"/>
    </row>
    <row r="56894" spans="55:55" hidden="1" x14ac:dyDescent="0.2">
      <c r="BC56894" s="6"/>
    </row>
    <row r="56895" spans="55:55" hidden="1" x14ac:dyDescent="0.2">
      <c r="BC56895" s="6"/>
    </row>
    <row r="56896" spans="55:55" hidden="1" x14ac:dyDescent="0.2">
      <c r="BC56896" s="6"/>
    </row>
    <row r="56897" spans="55:55" hidden="1" x14ac:dyDescent="0.2">
      <c r="BC56897" s="6"/>
    </row>
    <row r="56898" spans="55:55" hidden="1" x14ac:dyDescent="0.2">
      <c r="BC56898" s="6"/>
    </row>
    <row r="56899" spans="55:55" hidden="1" x14ac:dyDescent="0.2">
      <c r="BC56899" s="6"/>
    </row>
    <row r="56900" spans="55:55" hidden="1" x14ac:dyDescent="0.2">
      <c r="BC56900" s="6"/>
    </row>
    <row r="56901" spans="55:55" hidden="1" x14ac:dyDescent="0.2">
      <c r="BC56901" s="6"/>
    </row>
    <row r="56902" spans="55:55" hidden="1" x14ac:dyDescent="0.2">
      <c r="BC56902" s="6"/>
    </row>
    <row r="56903" spans="55:55" hidden="1" x14ac:dyDescent="0.2">
      <c r="BC56903" s="6"/>
    </row>
    <row r="56904" spans="55:55" hidden="1" x14ac:dyDescent="0.2">
      <c r="BC56904" s="6"/>
    </row>
    <row r="56905" spans="55:55" hidden="1" x14ac:dyDescent="0.2">
      <c r="BC56905" s="6"/>
    </row>
    <row r="56906" spans="55:55" hidden="1" x14ac:dyDescent="0.2">
      <c r="BC56906" s="6"/>
    </row>
    <row r="56907" spans="55:55" hidden="1" x14ac:dyDescent="0.2">
      <c r="BC56907" s="6"/>
    </row>
    <row r="56908" spans="55:55" hidden="1" x14ac:dyDescent="0.2">
      <c r="BC56908" s="6"/>
    </row>
    <row r="56909" spans="55:55" hidden="1" x14ac:dyDescent="0.2">
      <c r="BC56909" s="6"/>
    </row>
    <row r="56910" spans="55:55" hidden="1" x14ac:dyDescent="0.2">
      <c r="BC56910" s="6"/>
    </row>
    <row r="56911" spans="55:55" hidden="1" x14ac:dyDescent="0.2">
      <c r="BC56911" s="6"/>
    </row>
    <row r="56912" spans="55:55" hidden="1" x14ac:dyDescent="0.2">
      <c r="BC56912" s="6"/>
    </row>
    <row r="56913" spans="55:55" hidden="1" x14ac:dyDescent="0.2">
      <c r="BC56913" s="6"/>
    </row>
    <row r="56914" spans="55:55" hidden="1" x14ac:dyDescent="0.2">
      <c r="BC56914" s="6"/>
    </row>
    <row r="56915" spans="55:55" hidden="1" x14ac:dyDescent="0.2">
      <c r="BC56915" s="6"/>
    </row>
    <row r="56916" spans="55:55" hidden="1" x14ac:dyDescent="0.2">
      <c r="BC56916" s="6"/>
    </row>
    <row r="56917" spans="55:55" hidden="1" x14ac:dyDescent="0.2">
      <c r="BC56917" s="6"/>
    </row>
    <row r="56918" spans="55:55" hidden="1" x14ac:dyDescent="0.2">
      <c r="BC56918" s="6"/>
    </row>
    <row r="56919" spans="55:55" hidden="1" x14ac:dyDescent="0.2">
      <c r="BC56919" s="6"/>
    </row>
    <row r="56920" spans="55:55" hidden="1" x14ac:dyDescent="0.2">
      <c r="BC56920" s="6"/>
    </row>
    <row r="56921" spans="55:55" hidden="1" x14ac:dyDescent="0.2">
      <c r="BC56921" s="6"/>
    </row>
    <row r="56922" spans="55:55" hidden="1" x14ac:dyDescent="0.2">
      <c r="BC56922" s="6"/>
    </row>
    <row r="56923" spans="55:55" hidden="1" x14ac:dyDescent="0.2">
      <c r="BC56923" s="6"/>
    </row>
    <row r="56924" spans="55:55" hidden="1" x14ac:dyDescent="0.2">
      <c r="BC56924" s="6"/>
    </row>
    <row r="56925" spans="55:55" hidden="1" x14ac:dyDescent="0.2">
      <c r="BC56925" s="6"/>
    </row>
    <row r="56926" spans="55:55" hidden="1" x14ac:dyDescent="0.2">
      <c r="BC56926" s="6"/>
    </row>
    <row r="56927" spans="55:55" hidden="1" x14ac:dyDescent="0.2">
      <c r="BC56927" s="6"/>
    </row>
    <row r="56928" spans="55:55" hidden="1" x14ac:dyDescent="0.2">
      <c r="BC56928" s="6"/>
    </row>
    <row r="56929" spans="55:55" hidden="1" x14ac:dyDescent="0.2">
      <c r="BC56929" s="6"/>
    </row>
    <row r="56930" spans="55:55" hidden="1" x14ac:dyDescent="0.2">
      <c r="BC56930" s="6"/>
    </row>
    <row r="56931" spans="55:55" hidden="1" x14ac:dyDescent="0.2">
      <c r="BC56931" s="6"/>
    </row>
    <row r="56932" spans="55:55" hidden="1" x14ac:dyDescent="0.2">
      <c r="BC56932" s="6"/>
    </row>
    <row r="56933" spans="55:55" hidden="1" x14ac:dyDescent="0.2">
      <c r="BC56933" s="6"/>
    </row>
    <row r="56934" spans="55:55" hidden="1" x14ac:dyDescent="0.2">
      <c r="BC56934" s="6"/>
    </row>
    <row r="56935" spans="55:55" hidden="1" x14ac:dyDescent="0.2">
      <c r="BC56935" s="6"/>
    </row>
    <row r="56936" spans="55:55" hidden="1" x14ac:dyDescent="0.2">
      <c r="BC56936" s="6"/>
    </row>
    <row r="56937" spans="55:55" hidden="1" x14ac:dyDescent="0.2">
      <c r="BC56937" s="6"/>
    </row>
    <row r="56938" spans="55:55" hidden="1" x14ac:dyDescent="0.2">
      <c r="BC56938" s="6"/>
    </row>
    <row r="56939" spans="55:55" hidden="1" x14ac:dyDescent="0.2">
      <c r="BC56939" s="6"/>
    </row>
    <row r="56940" spans="55:55" hidden="1" x14ac:dyDescent="0.2">
      <c r="BC56940" s="6"/>
    </row>
    <row r="56941" spans="55:55" hidden="1" x14ac:dyDescent="0.2">
      <c r="BC56941" s="6"/>
    </row>
    <row r="56942" spans="55:55" hidden="1" x14ac:dyDescent="0.2">
      <c r="BC56942" s="6"/>
    </row>
    <row r="56943" spans="55:55" hidden="1" x14ac:dyDescent="0.2">
      <c r="BC56943" s="6"/>
    </row>
    <row r="56944" spans="55:55" hidden="1" x14ac:dyDescent="0.2">
      <c r="BC56944" s="6"/>
    </row>
    <row r="56945" spans="55:55" hidden="1" x14ac:dyDescent="0.2">
      <c r="BC56945" s="6"/>
    </row>
    <row r="56946" spans="55:55" hidden="1" x14ac:dyDescent="0.2">
      <c r="BC56946" s="6"/>
    </row>
    <row r="56947" spans="55:55" hidden="1" x14ac:dyDescent="0.2">
      <c r="BC56947" s="6"/>
    </row>
    <row r="56948" spans="55:55" hidden="1" x14ac:dyDescent="0.2">
      <c r="BC56948" s="6"/>
    </row>
    <row r="56949" spans="55:55" hidden="1" x14ac:dyDescent="0.2">
      <c r="BC56949" s="6"/>
    </row>
    <row r="56950" spans="55:55" hidden="1" x14ac:dyDescent="0.2">
      <c r="BC56950" s="6"/>
    </row>
    <row r="56951" spans="55:55" hidden="1" x14ac:dyDescent="0.2">
      <c r="BC56951" s="6"/>
    </row>
    <row r="56952" spans="55:55" hidden="1" x14ac:dyDescent="0.2">
      <c r="BC56952" s="6"/>
    </row>
    <row r="56953" spans="55:55" hidden="1" x14ac:dyDescent="0.2">
      <c r="BC56953" s="6"/>
    </row>
    <row r="56954" spans="55:55" hidden="1" x14ac:dyDescent="0.2">
      <c r="BC56954" s="6"/>
    </row>
    <row r="56955" spans="55:55" hidden="1" x14ac:dyDescent="0.2">
      <c r="BC56955" s="6"/>
    </row>
    <row r="56956" spans="55:55" hidden="1" x14ac:dyDescent="0.2">
      <c r="BC56956" s="6"/>
    </row>
    <row r="56957" spans="55:55" hidden="1" x14ac:dyDescent="0.2">
      <c r="BC56957" s="6"/>
    </row>
    <row r="56958" spans="55:55" hidden="1" x14ac:dyDescent="0.2">
      <c r="BC56958" s="6"/>
    </row>
    <row r="56959" spans="55:55" hidden="1" x14ac:dyDescent="0.2">
      <c r="BC56959" s="6"/>
    </row>
    <row r="56960" spans="55:55" hidden="1" x14ac:dyDescent="0.2">
      <c r="BC56960" s="6"/>
    </row>
    <row r="56961" spans="55:55" hidden="1" x14ac:dyDescent="0.2">
      <c r="BC56961" s="6"/>
    </row>
    <row r="56962" spans="55:55" hidden="1" x14ac:dyDescent="0.2">
      <c r="BC56962" s="6"/>
    </row>
    <row r="56963" spans="55:55" hidden="1" x14ac:dyDescent="0.2">
      <c r="BC56963" s="6"/>
    </row>
    <row r="56964" spans="55:55" hidden="1" x14ac:dyDescent="0.2">
      <c r="BC56964" s="6"/>
    </row>
    <row r="56965" spans="55:55" hidden="1" x14ac:dyDescent="0.2">
      <c r="BC56965" s="6"/>
    </row>
    <row r="56966" spans="55:55" hidden="1" x14ac:dyDescent="0.2">
      <c r="BC56966" s="6"/>
    </row>
    <row r="56967" spans="55:55" hidden="1" x14ac:dyDescent="0.2">
      <c r="BC56967" s="6"/>
    </row>
    <row r="56968" spans="55:55" hidden="1" x14ac:dyDescent="0.2">
      <c r="BC56968" s="6"/>
    </row>
    <row r="56969" spans="55:55" hidden="1" x14ac:dyDescent="0.2">
      <c r="BC56969" s="6"/>
    </row>
    <row r="56970" spans="55:55" hidden="1" x14ac:dyDescent="0.2">
      <c r="BC56970" s="6"/>
    </row>
    <row r="56971" spans="55:55" hidden="1" x14ac:dyDescent="0.2">
      <c r="BC56971" s="6"/>
    </row>
    <row r="56972" spans="55:55" hidden="1" x14ac:dyDescent="0.2">
      <c r="BC56972" s="6"/>
    </row>
    <row r="56973" spans="55:55" hidden="1" x14ac:dyDescent="0.2">
      <c r="BC56973" s="6"/>
    </row>
    <row r="56974" spans="55:55" hidden="1" x14ac:dyDescent="0.2">
      <c r="BC56974" s="6"/>
    </row>
    <row r="56975" spans="55:55" hidden="1" x14ac:dyDescent="0.2">
      <c r="BC56975" s="6"/>
    </row>
    <row r="56976" spans="55:55" hidden="1" x14ac:dyDescent="0.2">
      <c r="BC56976" s="6"/>
    </row>
    <row r="56977" spans="55:55" hidden="1" x14ac:dyDescent="0.2">
      <c r="BC56977" s="6"/>
    </row>
    <row r="56978" spans="55:55" hidden="1" x14ac:dyDescent="0.2">
      <c r="BC56978" s="6"/>
    </row>
    <row r="56979" spans="55:55" hidden="1" x14ac:dyDescent="0.2">
      <c r="BC56979" s="6"/>
    </row>
    <row r="56980" spans="55:55" hidden="1" x14ac:dyDescent="0.2">
      <c r="BC56980" s="6"/>
    </row>
    <row r="56981" spans="55:55" hidden="1" x14ac:dyDescent="0.2">
      <c r="BC56981" s="6"/>
    </row>
    <row r="56982" spans="55:55" hidden="1" x14ac:dyDescent="0.2">
      <c r="BC56982" s="6"/>
    </row>
    <row r="56983" spans="55:55" hidden="1" x14ac:dyDescent="0.2">
      <c r="BC56983" s="6"/>
    </row>
    <row r="56984" spans="55:55" hidden="1" x14ac:dyDescent="0.2">
      <c r="BC56984" s="6"/>
    </row>
    <row r="56985" spans="55:55" hidden="1" x14ac:dyDescent="0.2">
      <c r="BC56985" s="6"/>
    </row>
    <row r="56986" spans="55:55" hidden="1" x14ac:dyDescent="0.2">
      <c r="BC56986" s="6"/>
    </row>
    <row r="56987" spans="55:55" hidden="1" x14ac:dyDescent="0.2">
      <c r="BC56987" s="6"/>
    </row>
    <row r="56988" spans="55:55" hidden="1" x14ac:dyDescent="0.2">
      <c r="BC56988" s="6"/>
    </row>
    <row r="56989" spans="55:55" hidden="1" x14ac:dyDescent="0.2">
      <c r="BC56989" s="6"/>
    </row>
    <row r="56990" spans="55:55" hidden="1" x14ac:dyDescent="0.2">
      <c r="BC56990" s="6"/>
    </row>
    <row r="56991" spans="55:55" hidden="1" x14ac:dyDescent="0.2">
      <c r="BC56991" s="6"/>
    </row>
    <row r="56992" spans="55:55" hidden="1" x14ac:dyDescent="0.2">
      <c r="BC56992" s="6"/>
    </row>
    <row r="56993" spans="55:55" hidden="1" x14ac:dyDescent="0.2">
      <c r="BC56993" s="6"/>
    </row>
    <row r="56994" spans="55:55" hidden="1" x14ac:dyDescent="0.2">
      <c r="BC56994" s="6"/>
    </row>
    <row r="56995" spans="55:55" hidden="1" x14ac:dyDescent="0.2">
      <c r="BC56995" s="6"/>
    </row>
    <row r="56996" spans="55:55" hidden="1" x14ac:dyDescent="0.2">
      <c r="BC56996" s="6"/>
    </row>
    <row r="56997" spans="55:55" hidden="1" x14ac:dyDescent="0.2">
      <c r="BC56997" s="6"/>
    </row>
    <row r="56998" spans="55:55" hidden="1" x14ac:dyDescent="0.2">
      <c r="BC56998" s="6"/>
    </row>
    <row r="56999" spans="55:55" hidden="1" x14ac:dyDescent="0.2">
      <c r="BC56999" s="6"/>
    </row>
    <row r="57000" spans="55:55" hidden="1" x14ac:dyDescent="0.2">
      <c r="BC57000" s="6"/>
    </row>
    <row r="57001" spans="55:55" hidden="1" x14ac:dyDescent="0.2">
      <c r="BC57001" s="6"/>
    </row>
    <row r="57002" spans="55:55" hidden="1" x14ac:dyDescent="0.2">
      <c r="BC57002" s="6"/>
    </row>
    <row r="57003" spans="55:55" hidden="1" x14ac:dyDescent="0.2">
      <c r="BC57003" s="6"/>
    </row>
    <row r="57004" spans="55:55" hidden="1" x14ac:dyDescent="0.2">
      <c r="BC57004" s="6"/>
    </row>
    <row r="57005" spans="55:55" hidden="1" x14ac:dyDescent="0.2">
      <c r="BC57005" s="6"/>
    </row>
    <row r="57006" spans="55:55" hidden="1" x14ac:dyDescent="0.2">
      <c r="BC57006" s="6"/>
    </row>
    <row r="57007" spans="55:55" hidden="1" x14ac:dyDescent="0.2">
      <c r="BC57007" s="6"/>
    </row>
    <row r="57008" spans="55:55" hidden="1" x14ac:dyDescent="0.2">
      <c r="BC57008" s="6"/>
    </row>
    <row r="57009" spans="55:55" hidden="1" x14ac:dyDescent="0.2">
      <c r="BC57009" s="6"/>
    </row>
    <row r="57010" spans="55:55" hidden="1" x14ac:dyDescent="0.2">
      <c r="BC57010" s="6"/>
    </row>
    <row r="57011" spans="55:55" hidden="1" x14ac:dyDescent="0.2">
      <c r="BC57011" s="6"/>
    </row>
    <row r="57012" spans="55:55" hidden="1" x14ac:dyDescent="0.2">
      <c r="BC57012" s="6"/>
    </row>
    <row r="57013" spans="55:55" hidden="1" x14ac:dyDescent="0.2">
      <c r="BC57013" s="6"/>
    </row>
    <row r="57014" spans="55:55" hidden="1" x14ac:dyDescent="0.2">
      <c r="BC57014" s="6"/>
    </row>
    <row r="57015" spans="55:55" hidden="1" x14ac:dyDescent="0.2">
      <c r="BC57015" s="6"/>
    </row>
    <row r="57016" spans="55:55" hidden="1" x14ac:dyDescent="0.2">
      <c r="BC57016" s="6"/>
    </row>
    <row r="57017" spans="55:55" hidden="1" x14ac:dyDescent="0.2">
      <c r="BC57017" s="6"/>
    </row>
    <row r="57018" spans="55:55" hidden="1" x14ac:dyDescent="0.2">
      <c r="BC57018" s="6"/>
    </row>
    <row r="57019" spans="55:55" hidden="1" x14ac:dyDescent="0.2">
      <c r="BC57019" s="6"/>
    </row>
    <row r="57020" spans="55:55" hidden="1" x14ac:dyDescent="0.2">
      <c r="BC57020" s="6"/>
    </row>
    <row r="57021" spans="55:55" hidden="1" x14ac:dyDescent="0.2">
      <c r="BC57021" s="6"/>
    </row>
    <row r="57022" spans="55:55" hidden="1" x14ac:dyDescent="0.2">
      <c r="BC57022" s="6"/>
    </row>
    <row r="57023" spans="55:55" hidden="1" x14ac:dyDescent="0.2">
      <c r="BC57023" s="6"/>
    </row>
    <row r="57024" spans="55:55" hidden="1" x14ac:dyDescent="0.2">
      <c r="BC57024" s="6"/>
    </row>
    <row r="57025" spans="55:55" hidden="1" x14ac:dyDescent="0.2">
      <c r="BC57025" s="6"/>
    </row>
    <row r="57026" spans="55:55" hidden="1" x14ac:dyDescent="0.2">
      <c r="BC57026" s="6"/>
    </row>
    <row r="57027" spans="55:55" hidden="1" x14ac:dyDescent="0.2">
      <c r="BC57027" s="6"/>
    </row>
    <row r="57028" spans="55:55" hidden="1" x14ac:dyDescent="0.2">
      <c r="BC57028" s="6"/>
    </row>
    <row r="57029" spans="55:55" hidden="1" x14ac:dyDescent="0.2">
      <c r="BC57029" s="6"/>
    </row>
    <row r="57030" spans="55:55" hidden="1" x14ac:dyDescent="0.2">
      <c r="BC57030" s="6"/>
    </row>
    <row r="57031" spans="55:55" hidden="1" x14ac:dyDescent="0.2">
      <c r="BC57031" s="6"/>
    </row>
    <row r="57032" spans="55:55" hidden="1" x14ac:dyDescent="0.2">
      <c r="BC57032" s="6"/>
    </row>
    <row r="57033" spans="55:55" hidden="1" x14ac:dyDescent="0.2">
      <c r="BC57033" s="6"/>
    </row>
    <row r="57034" spans="55:55" hidden="1" x14ac:dyDescent="0.2">
      <c r="BC57034" s="6"/>
    </row>
    <row r="57035" spans="55:55" hidden="1" x14ac:dyDescent="0.2">
      <c r="BC57035" s="6"/>
    </row>
    <row r="57036" spans="55:55" hidden="1" x14ac:dyDescent="0.2">
      <c r="BC57036" s="6"/>
    </row>
    <row r="57037" spans="55:55" hidden="1" x14ac:dyDescent="0.2">
      <c r="BC57037" s="6"/>
    </row>
    <row r="57038" spans="55:55" hidden="1" x14ac:dyDescent="0.2">
      <c r="BC57038" s="6"/>
    </row>
    <row r="57039" spans="55:55" hidden="1" x14ac:dyDescent="0.2">
      <c r="BC57039" s="6"/>
    </row>
    <row r="57040" spans="55:55" hidden="1" x14ac:dyDescent="0.2">
      <c r="BC57040" s="6"/>
    </row>
    <row r="57041" spans="55:55" hidden="1" x14ac:dyDescent="0.2">
      <c r="BC57041" s="6"/>
    </row>
    <row r="57042" spans="55:55" hidden="1" x14ac:dyDescent="0.2">
      <c r="BC57042" s="6"/>
    </row>
    <row r="57043" spans="55:55" hidden="1" x14ac:dyDescent="0.2">
      <c r="BC57043" s="6"/>
    </row>
    <row r="57044" spans="55:55" hidden="1" x14ac:dyDescent="0.2">
      <c r="BC57044" s="6"/>
    </row>
    <row r="57045" spans="55:55" hidden="1" x14ac:dyDescent="0.2">
      <c r="BC57045" s="6"/>
    </row>
    <row r="57046" spans="55:55" hidden="1" x14ac:dyDescent="0.2">
      <c r="BC57046" s="6"/>
    </row>
    <row r="57047" spans="55:55" hidden="1" x14ac:dyDescent="0.2">
      <c r="BC57047" s="6"/>
    </row>
    <row r="57048" spans="55:55" hidden="1" x14ac:dyDescent="0.2">
      <c r="BC57048" s="6"/>
    </row>
    <row r="57049" spans="55:55" hidden="1" x14ac:dyDescent="0.2">
      <c r="BC57049" s="6"/>
    </row>
    <row r="57050" spans="55:55" hidden="1" x14ac:dyDescent="0.2">
      <c r="BC57050" s="6"/>
    </row>
    <row r="57051" spans="55:55" hidden="1" x14ac:dyDescent="0.2">
      <c r="BC57051" s="6"/>
    </row>
    <row r="57052" spans="55:55" hidden="1" x14ac:dyDescent="0.2">
      <c r="BC57052" s="6"/>
    </row>
    <row r="57053" spans="55:55" hidden="1" x14ac:dyDescent="0.2">
      <c r="BC57053" s="6"/>
    </row>
    <row r="57054" spans="55:55" hidden="1" x14ac:dyDescent="0.2">
      <c r="BC57054" s="6"/>
    </row>
    <row r="57055" spans="55:55" hidden="1" x14ac:dyDescent="0.2">
      <c r="BC57055" s="6"/>
    </row>
    <row r="57056" spans="55:55" hidden="1" x14ac:dyDescent="0.2">
      <c r="BC57056" s="6"/>
    </row>
    <row r="57057" spans="55:55" hidden="1" x14ac:dyDescent="0.2">
      <c r="BC57057" s="6"/>
    </row>
    <row r="57058" spans="55:55" hidden="1" x14ac:dyDescent="0.2">
      <c r="BC57058" s="6"/>
    </row>
    <row r="57059" spans="55:55" hidden="1" x14ac:dyDescent="0.2">
      <c r="BC57059" s="6"/>
    </row>
    <row r="57060" spans="55:55" hidden="1" x14ac:dyDescent="0.2">
      <c r="BC57060" s="6"/>
    </row>
    <row r="57061" spans="55:55" hidden="1" x14ac:dyDescent="0.2">
      <c r="BC57061" s="6"/>
    </row>
    <row r="57062" spans="55:55" hidden="1" x14ac:dyDescent="0.2">
      <c r="BC57062" s="6"/>
    </row>
    <row r="57063" spans="55:55" hidden="1" x14ac:dyDescent="0.2">
      <c r="BC57063" s="6"/>
    </row>
    <row r="57064" spans="55:55" hidden="1" x14ac:dyDescent="0.2">
      <c r="BC57064" s="6"/>
    </row>
    <row r="57065" spans="55:55" hidden="1" x14ac:dyDescent="0.2">
      <c r="BC57065" s="6"/>
    </row>
    <row r="57066" spans="55:55" hidden="1" x14ac:dyDescent="0.2">
      <c r="BC57066" s="6"/>
    </row>
    <row r="57067" spans="55:55" hidden="1" x14ac:dyDescent="0.2">
      <c r="BC57067" s="6"/>
    </row>
    <row r="57068" spans="55:55" hidden="1" x14ac:dyDescent="0.2">
      <c r="BC57068" s="6"/>
    </row>
    <row r="57069" spans="55:55" hidden="1" x14ac:dyDescent="0.2">
      <c r="BC57069" s="6"/>
    </row>
    <row r="57070" spans="55:55" hidden="1" x14ac:dyDescent="0.2">
      <c r="BC57070" s="6"/>
    </row>
    <row r="57071" spans="55:55" hidden="1" x14ac:dyDescent="0.2">
      <c r="BC57071" s="6"/>
    </row>
    <row r="57072" spans="55:55" hidden="1" x14ac:dyDescent="0.2">
      <c r="BC57072" s="6"/>
    </row>
    <row r="57073" spans="55:55" hidden="1" x14ac:dyDescent="0.2">
      <c r="BC57073" s="6"/>
    </row>
    <row r="57074" spans="55:55" hidden="1" x14ac:dyDescent="0.2">
      <c r="BC57074" s="6"/>
    </row>
    <row r="57075" spans="55:55" hidden="1" x14ac:dyDescent="0.2">
      <c r="BC57075" s="6"/>
    </row>
    <row r="57076" spans="55:55" hidden="1" x14ac:dyDescent="0.2">
      <c r="BC57076" s="6"/>
    </row>
    <row r="57077" spans="55:55" hidden="1" x14ac:dyDescent="0.2">
      <c r="BC57077" s="6"/>
    </row>
    <row r="57078" spans="55:55" hidden="1" x14ac:dyDescent="0.2">
      <c r="BC57078" s="6"/>
    </row>
    <row r="57079" spans="55:55" hidden="1" x14ac:dyDescent="0.2">
      <c r="BC57079" s="6"/>
    </row>
    <row r="57080" spans="55:55" hidden="1" x14ac:dyDescent="0.2">
      <c r="BC57080" s="6"/>
    </row>
    <row r="57081" spans="55:55" hidden="1" x14ac:dyDescent="0.2">
      <c r="BC57081" s="6"/>
    </row>
    <row r="57082" spans="55:55" hidden="1" x14ac:dyDescent="0.2">
      <c r="BC57082" s="6"/>
    </row>
    <row r="57083" spans="55:55" hidden="1" x14ac:dyDescent="0.2">
      <c r="BC57083" s="6"/>
    </row>
    <row r="57084" spans="55:55" hidden="1" x14ac:dyDescent="0.2">
      <c r="BC57084" s="6"/>
    </row>
    <row r="57085" spans="55:55" hidden="1" x14ac:dyDescent="0.2">
      <c r="BC57085" s="6"/>
    </row>
    <row r="57086" spans="55:55" hidden="1" x14ac:dyDescent="0.2">
      <c r="BC57086" s="6"/>
    </row>
    <row r="57087" spans="55:55" hidden="1" x14ac:dyDescent="0.2">
      <c r="BC57087" s="6"/>
    </row>
    <row r="57088" spans="55:55" hidden="1" x14ac:dyDescent="0.2">
      <c r="BC57088" s="6"/>
    </row>
    <row r="57089" spans="55:55" hidden="1" x14ac:dyDescent="0.2">
      <c r="BC57089" s="6"/>
    </row>
    <row r="57090" spans="55:55" hidden="1" x14ac:dyDescent="0.2">
      <c r="BC57090" s="6"/>
    </row>
    <row r="57091" spans="55:55" hidden="1" x14ac:dyDescent="0.2">
      <c r="BC57091" s="6"/>
    </row>
    <row r="57092" spans="55:55" hidden="1" x14ac:dyDescent="0.2">
      <c r="BC57092" s="6"/>
    </row>
    <row r="57093" spans="55:55" hidden="1" x14ac:dyDescent="0.2">
      <c r="BC57093" s="6"/>
    </row>
    <row r="57094" spans="55:55" hidden="1" x14ac:dyDescent="0.2">
      <c r="BC57094" s="6"/>
    </row>
    <row r="57095" spans="55:55" hidden="1" x14ac:dyDescent="0.2">
      <c r="BC57095" s="6"/>
    </row>
    <row r="57096" spans="55:55" hidden="1" x14ac:dyDescent="0.2">
      <c r="BC57096" s="6"/>
    </row>
    <row r="57097" spans="55:55" hidden="1" x14ac:dyDescent="0.2">
      <c r="BC57097" s="6"/>
    </row>
    <row r="57098" spans="55:55" hidden="1" x14ac:dyDescent="0.2">
      <c r="BC57098" s="6"/>
    </row>
    <row r="57099" spans="55:55" hidden="1" x14ac:dyDescent="0.2">
      <c r="BC57099" s="6"/>
    </row>
    <row r="57100" spans="55:55" hidden="1" x14ac:dyDescent="0.2">
      <c r="BC57100" s="6"/>
    </row>
    <row r="57101" spans="55:55" hidden="1" x14ac:dyDescent="0.2">
      <c r="BC57101" s="6"/>
    </row>
    <row r="57102" spans="55:55" hidden="1" x14ac:dyDescent="0.2">
      <c r="BC57102" s="6"/>
    </row>
    <row r="57103" spans="55:55" hidden="1" x14ac:dyDescent="0.2">
      <c r="BC57103" s="6"/>
    </row>
    <row r="57104" spans="55:55" hidden="1" x14ac:dyDescent="0.2">
      <c r="BC57104" s="6"/>
    </row>
    <row r="57105" spans="55:55" hidden="1" x14ac:dyDescent="0.2">
      <c r="BC57105" s="6"/>
    </row>
    <row r="57106" spans="55:55" hidden="1" x14ac:dyDescent="0.2">
      <c r="BC57106" s="6"/>
    </row>
    <row r="57107" spans="55:55" hidden="1" x14ac:dyDescent="0.2">
      <c r="BC57107" s="6"/>
    </row>
    <row r="57108" spans="55:55" hidden="1" x14ac:dyDescent="0.2">
      <c r="BC57108" s="6"/>
    </row>
    <row r="57109" spans="55:55" hidden="1" x14ac:dyDescent="0.2">
      <c r="BC57109" s="6"/>
    </row>
    <row r="57110" spans="55:55" hidden="1" x14ac:dyDescent="0.2">
      <c r="BC57110" s="6"/>
    </row>
    <row r="57111" spans="55:55" hidden="1" x14ac:dyDescent="0.2">
      <c r="BC57111" s="6"/>
    </row>
    <row r="57112" spans="55:55" hidden="1" x14ac:dyDescent="0.2">
      <c r="BC57112" s="6"/>
    </row>
    <row r="57113" spans="55:55" hidden="1" x14ac:dyDescent="0.2">
      <c r="BC57113" s="6"/>
    </row>
    <row r="57114" spans="55:55" hidden="1" x14ac:dyDescent="0.2">
      <c r="BC57114" s="6"/>
    </row>
    <row r="57115" spans="55:55" hidden="1" x14ac:dyDescent="0.2">
      <c r="BC57115" s="6"/>
    </row>
    <row r="57116" spans="55:55" hidden="1" x14ac:dyDescent="0.2">
      <c r="BC57116" s="6"/>
    </row>
    <row r="57117" spans="55:55" hidden="1" x14ac:dyDescent="0.2">
      <c r="BC57117" s="6"/>
    </row>
    <row r="57118" spans="55:55" hidden="1" x14ac:dyDescent="0.2">
      <c r="BC57118" s="6"/>
    </row>
    <row r="57119" spans="55:55" hidden="1" x14ac:dyDescent="0.2">
      <c r="BC57119" s="6"/>
    </row>
    <row r="57120" spans="55:55" hidden="1" x14ac:dyDescent="0.2">
      <c r="BC57120" s="6"/>
    </row>
    <row r="57121" spans="55:55" hidden="1" x14ac:dyDescent="0.2">
      <c r="BC57121" s="6"/>
    </row>
    <row r="57122" spans="55:55" hidden="1" x14ac:dyDescent="0.2">
      <c r="BC57122" s="6"/>
    </row>
    <row r="57123" spans="55:55" hidden="1" x14ac:dyDescent="0.2">
      <c r="BC57123" s="6"/>
    </row>
    <row r="57124" spans="55:55" hidden="1" x14ac:dyDescent="0.2">
      <c r="BC57124" s="6"/>
    </row>
    <row r="57125" spans="55:55" hidden="1" x14ac:dyDescent="0.2">
      <c r="BC57125" s="6"/>
    </row>
    <row r="57126" spans="55:55" hidden="1" x14ac:dyDescent="0.2">
      <c r="BC57126" s="6"/>
    </row>
    <row r="57127" spans="55:55" hidden="1" x14ac:dyDescent="0.2">
      <c r="BC57127" s="6"/>
    </row>
    <row r="57128" spans="55:55" hidden="1" x14ac:dyDescent="0.2">
      <c r="BC57128" s="6"/>
    </row>
    <row r="57129" spans="55:55" hidden="1" x14ac:dyDescent="0.2">
      <c r="BC57129" s="6"/>
    </row>
    <row r="57130" spans="55:55" hidden="1" x14ac:dyDescent="0.2">
      <c r="BC57130" s="6"/>
    </row>
    <row r="57131" spans="55:55" hidden="1" x14ac:dyDescent="0.2">
      <c r="BC57131" s="6"/>
    </row>
    <row r="57132" spans="55:55" hidden="1" x14ac:dyDescent="0.2">
      <c r="BC57132" s="6"/>
    </row>
    <row r="57133" spans="55:55" hidden="1" x14ac:dyDescent="0.2">
      <c r="BC57133" s="6"/>
    </row>
    <row r="57134" spans="55:55" hidden="1" x14ac:dyDescent="0.2">
      <c r="BC57134" s="6"/>
    </row>
    <row r="57135" spans="55:55" hidden="1" x14ac:dyDescent="0.2">
      <c r="BC57135" s="6"/>
    </row>
    <row r="57136" spans="55:55" hidden="1" x14ac:dyDescent="0.2">
      <c r="BC57136" s="6"/>
    </row>
    <row r="57137" spans="55:55" hidden="1" x14ac:dyDescent="0.2">
      <c r="BC57137" s="6"/>
    </row>
    <row r="57138" spans="55:55" hidden="1" x14ac:dyDescent="0.2">
      <c r="BC57138" s="6"/>
    </row>
    <row r="57139" spans="55:55" hidden="1" x14ac:dyDescent="0.2">
      <c r="BC57139" s="6"/>
    </row>
    <row r="57140" spans="55:55" hidden="1" x14ac:dyDescent="0.2">
      <c r="BC57140" s="6"/>
    </row>
    <row r="57141" spans="55:55" hidden="1" x14ac:dyDescent="0.2">
      <c r="BC57141" s="6"/>
    </row>
    <row r="57142" spans="55:55" hidden="1" x14ac:dyDescent="0.2">
      <c r="BC57142" s="6"/>
    </row>
    <row r="57143" spans="55:55" hidden="1" x14ac:dyDescent="0.2">
      <c r="BC57143" s="6"/>
    </row>
    <row r="57144" spans="55:55" hidden="1" x14ac:dyDescent="0.2">
      <c r="BC57144" s="6"/>
    </row>
    <row r="57145" spans="55:55" hidden="1" x14ac:dyDescent="0.2">
      <c r="BC57145" s="6"/>
    </row>
    <row r="57146" spans="55:55" hidden="1" x14ac:dyDescent="0.2">
      <c r="BC57146" s="6"/>
    </row>
    <row r="57147" spans="55:55" hidden="1" x14ac:dyDescent="0.2">
      <c r="BC57147" s="6"/>
    </row>
    <row r="57148" spans="55:55" hidden="1" x14ac:dyDescent="0.2">
      <c r="BC57148" s="6"/>
    </row>
    <row r="57149" spans="55:55" hidden="1" x14ac:dyDescent="0.2">
      <c r="BC57149" s="6"/>
    </row>
    <row r="57150" spans="55:55" hidden="1" x14ac:dyDescent="0.2">
      <c r="BC57150" s="6"/>
    </row>
    <row r="57151" spans="55:55" hidden="1" x14ac:dyDescent="0.2">
      <c r="BC57151" s="6"/>
    </row>
    <row r="57152" spans="55:55" hidden="1" x14ac:dyDescent="0.2">
      <c r="BC57152" s="6"/>
    </row>
    <row r="57153" spans="55:55" hidden="1" x14ac:dyDescent="0.2">
      <c r="BC57153" s="6"/>
    </row>
    <row r="57154" spans="55:55" hidden="1" x14ac:dyDescent="0.2">
      <c r="BC57154" s="6"/>
    </row>
    <row r="57155" spans="55:55" hidden="1" x14ac:dyDescent="0.2">
      <c r="BC57155" s="6"/>
    </row>
    <row r="57156" spans="55:55" hidden="1" x14ac:dyDescent="0.2">
      <c r="BC57156" s="6"/>
    </row>
    <row r="57157" spans="55:55" hidden="1" x14ac:dyDescent="0.2">
      <c r="BC57157" s="6"/>
    </row>
    <row r="57158" spans="55:55" hidden="1" x14ac:dyDescent="0.2">
      <c r="BC57158" s="6"/>
    </row>
    <row r="57159" spans="55:55" hidden="1" x14ac:dyDescent="0.2">
      <c r="BC57159" s="6"/>
    </row>
    <row r="57160" spans="55:55" hidden="1" x14ac:dyDescent="0.2">
      <c r="BC57160" s="6"/>
    </row>
    <row r="57161" spans="55:55" hidden="1" x14ac:dyDescent="0.2">
      <c r="BC57161" s="6"/>
    </row>
    <row r="57162" spans="55:55" hidden="1" x14ac:dyDescent="0.2">
      <c r="BC57162" s="6"/>
    </row>
    <row r="57163" spans="55:55" hidden="1" x14ac:dyDescent="0.2">
      <c r="BC57163" s="6"/>
    </row>
    <row r="57164" spans="55:55" hidden="1" x14ac:dyDescent="0.2">
      <c r="BC57164" s="6"/>
    </row>
    <row r="57165" spans="55:55" hidden="1" x14ac:dyDescent="0.2">
      <c r="BC57165" s="6"/>
    </row>
    <row r="57166" spans="55:55" hidden="1" x14ac:dyDescent="0.2">
      <c r="BC57166" s="6"/>
    </row>
    <row r="57167" spans="55:55" hidden="1" x14ac:dyDescent="0.2">
      <c r="BC57167" s="6"/>
    </row>
    <row r="57168" spans="55:55" hidden="1" x14ac:dyDescent="0.2">
      <c r="BC57168" s="6"/>
    </row>
    <row r="57169" spans="55:55" hidden="1" x14ac:dyDescent="0.2">
      <c r="BC57169" s="6"/>
    </row>
    <row r="57170" spans="55:55" hidden="1" x14ac:dyDescent="0.2">
      <c r="BC57170" s="6"/>
    </row>
    <row r="57171" spans="55:55" hidden="1" x14ac:dyDescent="0.2">
      <c r="BC57171" s="6"/>
    </row>
    <row r="57172" spans="55:55" hidden="1" x14ac:dyDescent="0.2">
      <c r="BC57172" s="6"/>
    </row>
    <row r="57173" spans="55:55" hidden="1" x14ac:dyDescent="0.2">
      <c r="BC57173" s="6"/>
    </row>
    <row r="57174" spans="55:55" hidden="1" x14ac:dyDescent="0.2">
      <c r="BC57174" s="6"/>
    </row>
    <row r="57175" spans="55:55" hidden="1" x14ac:dyDescent="0.2">
      <c r="BC57175" s="6"/>
    </row>
    <row r="57176" spans="55:55" hidden="1" x14ac:dyDescent="0.2">
      <c r="BC57176" s="6"/>
    </row>
    <row r="57177" spans="55:55" hidden="1" x14ac:dyDescent="0.2">
      <c r="BC57177" s="6"/>
    </row>
    <row r="57178" spans="55:55" hidden="1" x14ac:dyDescent="0.2">
      <c r="BC57178" s="6"/>
    </row>
    <row r="57179" spans="55:55" hidden="1" x14ac:dyDescent="0.2">
      <c r="BC57179" s="6"/>
    </row>
    <row r="57180" spans="55:55" hidden="1" x14ac:dyDescent="0.2">
      <c r="BC57180" s="6"/>
    </row>
    <row r="57181" spans="55:55" hidden="1" x14ac:dyDescent="0.2">
      <c r="BC57181" s="6"/>
    </row>
    <row r="57182" spans="55:55" hidden="1" x14ac:dyDescent="0.2">
      <c r="BC57182" s="6"/>
    </row>
    <row r="57183" spans="55:55" hidden="1" x14ac:dyDescent="0.2">
      <c r="BC57183" s="6"/>
    </row>
    <row r="57184" spans="55:55" hidden="1" x14ac:dyDescent="0.2">
      <c r="BC57184" s="6"/>
    </row>
    <row r="57185" spans="55:55" hidden="1" x14ac:dyDescent="0.2">
      <c r="BC57185" s="6"/>
    </row>
    <row r="57186" spans="55:55" hidden="1" x14ac:dyDescent="0.2">
      <c r="BC57186" s="6"/>
    </row>
    <row r="57187" spans="55:55" hidden="1" x14ac:dyDescent="0.2">
      <c r="BC57187" s="6"/>
    </row>
    <row r="57188" spans="55:55" hidden="1" x14ac:dyDescent="0.2">
      <c r="BC57188" s="6"/>
    </row>
    <row r="57189" spans="55:55" hidden="1" x14ac:dyDescent="0.2">
      <c r="BC57189" s="6"/>
    </row>
    <row r="57190" spans="55:55" hidden="1" x14ac:dyDescent="0.2">
      <c r="BC57190" s="6"/>
    </row>
    <row r="57191" spans="55:55" hidden="1" x14ac:dyDescent="0.2">
      <c r="BC57191" s="6"/>
    </row>
    <row r="57192" spans="55:55" hidden="1" x14ac:dyDescent="0.2">
      <c r="BC57192" s="6"/>
    </row>
    <row r="57193" spans="55:55" hidden="1" x14ac:dyDescent="0.2">
      <c r="BC57193" s="6"/>
    </row>
    <row r="57194" spans="55:55" hidden="1" x14ac:dyDescent="0.2">
      <c r="BC57194" s="6"/>
    </row>
    <row r="57195" spans="55:55" hidden="1" x14ac:dyDescent="0.2">
      <c r="BC57195" s="6"/>
    </row>
    <row r="57196" spans="55:55" hidden="1" x14ac:dyDescent="0.2">
      <c r="BC57196" s="6"/>
    </row>
    <row r="57197" spans="55:55" hidden="1" x14ac:dyDescent="0.2">
      <c r="BC57197" s="6"/>
    </row>
    <row r="57198" spans="55:55" hidden="1" x14ac:dyDescent="0.2">
      <c r="BC57198" s="6"/>
    </row>
    <row r="57199" spans="55:55" hidden="1" x14ac:dyDescent="0.2">
      <c r="BC57199" s="6"/>
    </row>
    <row r="57200" spans="55:55" hidden="1" x14ac:dyDescent="0.2">
      <c r="BC57200" s="6"/>
    </row>
    <row r="57201" spans="55:55" hidden="1" x14ac:dyDescent="0.2">
      <c r="BC57201" s="6"/>
    </row>
    <row r="57202" spans="55:55" hidden="1" x14ac:dyDescent="0.2">
      <c r="BC57202" s="6"/>
    </row>
    <row r="57203" spans="55:55" hidden="1" x14ac:dyDescent="0.2">
      <c r="BC57203" s="6"/>
    </row>
    <row r="57204" spans="55:55" hidden="1" x14ac:dyDescent="0.2">
      <c r="BC57204" s="6"/>
    </row>
    <row r="57205" spans="55:55" hidden="1" x14ac:dyDescent="0.2">
      <c r="BC57205" s="6"/>
    </row>
    <row r="57206" spans="55:55" hidden="1" x14ac:dyDescent="0.2">
      <c r="BC57206" s="6"/>
    </row>
    <row r="57207" spans="55:55" hidden="1" x14ac:dyDescent="0.2">
      <c r="BC57207" s="6"/>
    </row>
    <row r="57208" spans="55:55" hidden="1" x14ac:dyDescent="0.2">
      <c r="BC57208" s="6"/>
    </row>
    <row r="57209" spans="55:55" hidden="1" x14ac:dyDescent="0.2">
      <c r="BC57209" s="6"/>
    </row>
    <row r="57210" spans="55:55" hidden="1" x14ac:dyDescent="0.2">
      <c r="BC57210" s="6"/>
    </row>
    <row r="57211" spans="55:55" hidden="1" x14ac:dyDescent="0.2">
      <c r="BC57211" s="6"/>
    </row>
    <row r="57212" spans="55:55" hidden="1" x14ac:dyDescent="0.2">
      <c r="BC57212" s="6"/>
    </row>
    <row r="57213" spans="55:55" hidden="1" x14ac:dyDescent="0.2">
      <c r="BC57213" s="6"/>
    </row>
    <row r="57214" spans="55:55" hidden="1" x14ac:dyDescent="0.2">
      <c r="BC57214" s="6"/>
    </row>
    <row r="57215" spans="55:55" hidden="1" x14ac:dyDescent="0.2">
      <c r="BC57215" s="6"/>
    </row>
    <row r="57216" spans="55:55" hidden="1" x14ac:dyDescent="0.2">
      <c r="BC57216" s="6"/>
    </row>
    <row r="57217" spans="55:55" hidden="1" x14ac:dyDescent="0.2">
      <c r="BC57217" s="6"/>
    </row>
    <row r="57218" spans="55:55" hidden="1" x14ac:dyDescent="0.2">
      <c r="BC57218" s="6"/>
    </row>
    <row r="57219" spans="55:55" hidden="1" x14ac:dyDescent="0.2">
      <c r="BC57219" s="6"/>
    </row>
    <row r="57220" spans="55:55" hidden="1" x14ac:dyDescent="0.2">
      <c r="BC57220" s="6"/>
    </row>
    <row r="57221" spans="55:55" hidden="1" x14ac:dyDescent="0.2">
      <c r="BC57221" s="6"/>
    </row>
    <row r="57222" spans="55:55" hidden="1" x14ac:dyDescent="0.2">
      <c r="BC57222" s="6"/>
    </row>
    <row r="57223" spans="55:55" hidden="1" x14ac:dyDescent="0.2">
      <c r="BC57223" s="6"/>
    </row>
    <row r="57224" spans="55:55" hidden="1" x14ac:dyDescent="0.2">
      <c r="BC57224" s="6"/>
    </row>
    <row r="57225" spans="55:55" hidden="1" x14ac:dyDescent="0.2">
      <c r="BC57225" s="6"/>
    </row>
    <row r="57226" spans="55:55" hidden="1" x14ac:dyDescent="0.2">
      <c r="BC57226" s="6"/>
    </row>
    <row r="57227" spans="55:55" hidden="1" x14ac:dyDescent="0.2">
      <c r="BC57227" s="6"/>
    </row>
    <row r="57228" spans="55:55" hidden="1" x14ac:dyDescent="0.2">
      <c r="BC57228" s="6"/>
    </row>
    <row r="57229" spans="55:55" hidden="1" x14ac:dyDescent="0.2">
      <c r="BC57229" s="6"/>
    </row>
    <row r="57230" spans="55:55" hidden="1" x14ac:dyDescent="0.2">
      <c r="BC57230" s="6"/>
    </row>
    <row r="57231" spans="55:55" hidden="1" x14ac:dyDescent="0.2">
      <c r="BC57231" s="6"/>
    </row>
    <row r="57232" spans="55:55" hidden="1" x14ac:dyDescent="0.2">
      <c r="BC57232" s="6"/>
    </row>
    <row r="57233" spans="55:55" hidden="1" x14ac:dyDescent="0.2">
      <c r="BC57233" s="6"/>
    </row>
    <row r="57234" spans="55:55" hidden="1" x14ac:dyDescent="0.2">
      <c r="BC57234" s="6"/>
    </row>
    <row r="57235" spans="55:55" hidden="1" x14ac:dyDescent="0.2">
      <c r="BC57235" s="6"/>
    </row>
    <row r="57236" spans="55:55" hidden="1" x14ac:dyDescent="0.2">
      <c r="BC57236" s="6"/>
    </row>
    <row r="57237" spans="55:55" hidden="1" x14ac:dyDescent="0.2">
      <c r="BC57237" s="6"/>
    </row>
    <row r="57238" spans="55:55" hidden="1" x14ac:dyDescent="0.2">
      <c r="BC57238" s="6"/>
    </row>
    <row r="57239" spans="55:55" hidden="1" x14ac:dyDescent="0.2">
      <c r="BC57239" s="6"/>
    </row>
    <row r="57240" spans="55:55" hidden="1" x14ac:dyDescent="0.2">
      <c r="BC57240" s="6"/>
    </row>
    <row r="57241" spans="55:55" hidden="1" x14ac:dyDescent="0.2">
      <c r="BC57241" s="6"/>
    </row>
    <row r="57242" spans="55:55" hidden="1" x14ac:dyDescent="0.2">
      <c r="BC57242" s="6"/>
    </row>
    <row r="57243" spans="55:55" hidden="1" x14ac:dyDescent="0.2">
      <c r="BC57243" s="6"/>
    </row>
    <row r="57244" spans="55:55" hidden="1" x14ac:dyDescent="0.2">
      <c r="BC57244" s="6"/>
    </row>
    <row r="57245" spans="55:55" hidden="1" x14ac:dyDescent="0.2">
      <c r="BC57245" s="6"/>
    </row>
    <row r="57246" spans="55:55" hidden="1" x14ac:dyDescent="0.2">
      <c r="BC57246" s="6"/>
    </row>
    <row r="57247" spans="55:55" hidden="1" x14ac:dyDescent="0.2">
      <c r="BC57247" s="6"/>
    </row>
    <row r="57248" spans="55:55" hidden="1" x14ac:dyDescent="0.2">
      <c r="BC57248" s="6"/>
    </row>
    <row r="57249" spans="55:55" hidden="1" x14ac:dyDescent="0.2">
      <c r="BC57249" s="6"/>
    </row>
    <row r="57250" spans="55:55" hidden="1" x14ac:dyDescent="0.2">
      <c r="BC57250" s="6"/>
    </row>
    <row r="57251" spans="55:55" hidden="1" x14ac:dyDescent="0.2">
      <c r="BC57251" s="6"/>
    </row>
    <row r="57252" spans="55:55" hidden="1" x14ac:dyDescent="0.2">
      <c r="BC57252" s="6"/>
    </row>
    <row r="57253" spans="55:55" hidden="1" x14ac:dyDescent="0.2">
      <c r="BC57253" s="6"/>
    </row>
    <row r="57254" spans="55:55" hidden="1" x14ac:dyDescent="0.2">
      <c r="BC57254" s="6"/>
    </row>
    <row r="57255" spans="55:55" hidden="1" x14ac:dyDescent="0.2">
      <c r="BC57255" s="6"/>
    </row>
    <row r="57256" spans="55:55" hidden="1" x14ac:dyDescent="0.2">
      <c r="BC57256" s="6"/>
    </row>
    <row r="57257" spans="55:55" hidden="1" x14ac:dyDescent="0.2">
      <c r="BC57257" s="6"/>
    </row>
    <row r="57258" spans="55:55" hidden="1" x14ac:dyDescent="0.2">
      <c r="BC57258" s="6"/>
    </row>
    <row r="57259" spans="55:55" hidden="1" x14ac:dyDescent="0.2">
      <c r="BC57259" s="6"/>
    </row>
    <row r="57260" spans="55:55" hidden="1" x14ac:dyDescent="0.2">
      <c r="BC57260" s="6"/>
    </row>
    <row r="57261" spans="55:55" hidden="1" x14ac:dyDescent="0.2">
      <c r="BC57261" s="6"/>
    </row>
    <row r="57262" spans="55:55" hidden="1" x14ac:dyDescent="0.2">
      <c r="BC57262" s="6"/>
    </row>
    <row r="57263" spans="55:55" hidden="1" x14ac:dyDescent="0.2">
      <c r="BC57263" s="6"/>
    </row>
    <row r="57264" spans="55:55" hidden="1" x14ac:dyDescent="0.2">
      <c r="BC57264" s="6"/>
    </row>
    <row r="57265" spans="55:55" hidden="1" x14ac:dyDescent="0.2">
      <c r="BC57265" s="6"/>
    </row>
    <row r="57266" spans="55:55" hidden="1" x14ac:dyDescent="0.2">
      <c r="BC57266" s="6"/>
    </row>
    <row r="57267" spans="55:55" hidden="1" x14ac:dyDescent="0.2">
      <c r="BC57267" s="6"/>
    </row>
    <row r="57268" spans="55:55" hidden="1" x14ac:dyDescent="0.2">
      <c r="BC57268" s="6"/>
    </row>
    <row r="57269" spans="55:55" hidden="1" x14ac:dyDescent="0.2">
      <c r="BC57269" s="6"/>
    </row>
    <row r="57270" spans="55:55" hidden="1" x14ac:dyDescent="0.2">
      <c r="BC57270" s="6"/>
    </row>
    <row r="57271" spans="55:55" hidden="1" x14ac:dyDescent="0.2">
      <c r="BC57271" s="6"/>
    </row>
    <row r="57272" spans="55:55" hidden="1" x14ac:dyDescent="0.2">
      <c r="BC57272" s="6"/>
    </row>
    <row r="57273" spans="55:55" hidden="1" x14ac:dyDescent="0.2">
      <c r="BC57273" s="6"/>
    </row>
    <row r="57274" spans="55:55" hidden="1" x14ac:dyDescent="0.2">
      <c r="BC57274" s="6"/>
    </row>
    <row r="57275" spans="55:55" hidden="1" x14ac:dyDescent="0.2">
      <c r="BC57275" s="6"/>
    </row>
    <row r="57276" spans="55:55" hidden="1" x14ac:dyDescent="0.2">
      <c r="BC57276" s="6"/>
    </row>
    <row r="57277" spans="55:55" hidden="1" x14ac:dyDescent="0.2">
      <c r="BC57277" s="6"/>
    </row>
    <row r="57278" spans="55:55" hidden="1" x14ac:dyDescent="0.2">
      <c r="BC57278" s="6"/>
    </row>
    <row r="57279" spans="55:55" hidden="1" x14ac:dyDescent="0.2">
      <c r="BC57279" s="6"/>
    </row>
    <row r="57280" spans="55:55" hidden="1" x14ac:dyDescent="0.2">
      <c r="BC57280" s="6"/>
    </row>
    <row r="57281" spans="55:55" hidden="1" x14ac:dyDescent="0.2">
      <c r="BC57281" s="6"/>
    </row>
    <row r="57282" spans="55:55" hidden="1" x14ac:dyDescent="0.2">
      <c r="BC57282" s="6"/>
    </row>
    <row r="57283" spans="55:55" hidden="1" x14ac:dyDescent="0.2">
      <c r="BC57283" s="6"/>
    </row>
    <row r="57284" spans="55:55" hidden="1" x14ac:dyDescent="0.2">
      <c r="BC57284" s="6"/>
    </row>
    <row r="57285" spans="55:55" hidden="1" x14ac:dyDescent="0.2">
      <c r="BC57285" s="6"/>
    </row>
    <row r="57286" spans="55:55" hidden="1" x14ac:dyDescent="0.2">
      <c r="BC57286" s="6"/>
    </row>
    <row r="57287" spans="55:55" hidden="1" x14ac:dyDescent="0.2">
      <c r="BC57287" s="6"/>
    </row>
    <row r="57288" spans="55:55" hidden="1" x14ac:dyDescent="0.2">
      <c r="BC57288" s="6"/>
    </row>
    <row r="57289" spans="55:55" hidden="1" x14ac:dyDescent="0.2">
      <c r="BC57289" s="6"/>
    </row>
    <row r="57290" spans="55:55" hidden="1" x14ac:dyDescent="0.2">
      <c r="BC57290" s="6"/>
    </row>
    <row r="57291" spans="55:55" hidden="1" x14ac:dyDescent="0.2">
      <c r="BC57291" s="6"/>
    </row>
    <row r="57292" spans="55:55" hidden="1" x14ac:dyDescent="0.2">
      <c r="BC57292" s="6"/>
    </row>
    <row r="57293" spans="55:55" hidden="1" x14ac:dyDescent="0.2">
      <c r="BC57293" s="6"/>
    </row>
    <row r="57294" spans="55:55" hidden="1" x14ac:dyDescent="0.2">
      <c r="BC57294" s="6"/>
    </row>
    <row r="57295" spans="55:55" hidden="1" x14ac:dyDescent="0.2">
      <c r="BC57295" s="6"/>
    </row>
    <row r="57296" spans="55:55" hidden="1" x14ac:dyDescent="0.2">
      <c r="BC57296" s="6"/>
    </row>
    <row r="57297" spans="55:55" hidden="1" x14ac:dyDescent="0.2">
      <c r="BC57297" s="6"/>
    </row>
    <row r="57298" spans="55:55" hidden="1" x14ac:dyDescent="0.2">
      <c r="BC57298" s="6"/>
    </row>
    <row r="57299" spans="55:55" hidden="1" x14ac:dyDescent="0.2">
      <c r="BC57299" s="6"/>
    </row>
    <row r="57300" spans="55:55" hidden="1" x14ac:dyDescent="0.2">
      <c r="BC57300" s="6"/>
    </row>
    <row r="57301" spans="55:55" hidden="1" x14ac:dyDescent="0.2">
      <c r="BC57301" s="6"/>
    </row>
    <row r="57302" spans="55:55" hidden="1" x14ac:dyDescent="0.2">
      <c r="BC57302" s="6"/>
    </row>
    <row r="57303" spans="55:55" hidden="1" x14ac:dyDescent="0.2">
      <c r="BC57303" s="6"/>
    </row>
    <row r="57304" spans="55:55" hidden="1" x14ac:dyDescent="0.2">
      <c r="BC57304" s="6"/>
    </row>
    <row r="57305" spans="55:55" hidden="1" x14ac:dyDescent="0.2">
      <c r="BC57305" s="6"/>
    </row>
    <row r="57306" spans="55:55" hidden="1" x14ac:dyDescent="0.2">
      <c r="BC57306" s="6"/>
    </row>
    <row r="57307" spans="55:55" hidden="1" x14ac:dyDescent="0.2">
      <c r="BC57307" s="6"/>
    </row>
    <row r="57308" spans="55:55" hidden="1" x14ac:dyDescent="0.2">
      <c r="BC57308" s="6"/>
    </row>
    <row r="57309" spans="55:55" hidden="1" x14ac:dyDescent="0.2">
      <c r="BC57309" s="6"/>
    </row>
    <row r="57310" spans="55:55" hidden="1" x14ac:dyDescent="0.2">
      <c r="BC57310" s="6"/>
    </row>
    <row r="57311" spans="55:55" hidden="1" x14ac:dyDescent="0.2">
      <c r="BC57311" s="6"/>
    </row>
    <row r="57312" spans="55:55" hidden="1" x14ac:dyDescent="0.2">
      <c r="BC57312" s="6"/>
    </row>
    <row r="57313" spans="55:55" hidden="1" x14ac:dyDescent="0.2">
      <c r="BC57313" s="6"/>
    </row>
    <row r="57314" spans="55:55" hidden="1" x14ac:dyDescent="0.2">
      <c r="BC57314" s="6"/>
    </row>
    <row r="57315" spans="55:55" hidden="1" x14ac:dyDescent="0.2">
      <c r="BC57315" s="6"/>
    </row>
    <row r="57316" spans="55:55" hidden="1" x14ac:dyDescent="0.2">
      <c r="BC57316" s="6"/>
    </row>
    <row r="57317" spans="55:55" hidden="1" x14ac:dyDescent="0.2">
      <c r="BC57317" s="6"/>
    </row>
    <row r="57318" spans="55:55" hidden="1" x14ac:dyDescent="0.2">
      <c r="BC57318" s="6"/>
    </row>
    <row r="57319" spans="55:55" hidden="1" x14ac:dyDescent="0.2">
      <c r="BC57319" s="6"/>
    </row>
    <row r="57320" spans="55:55" hidden="1" x14ac:dyDescent="0.2">
      <c r="BC57320" s="6"/>
    </row>
    <row r="57321" spans="55:55" hidden="1" x14ac:dyDescent="0.2">
      <c r="BC57321" s="6"/>
    </row>
    <row r="57322" spans="55:55" hidden="1" x14ac:dyDescent="0.2">
      <c r="BC57322" s="6"/>
    </row>
    <row r="57323" spans="55:55" hidden="1" x14ac:dyDescent="0.2">
      <c r="BC57323" s="6"/>
    </row>
    <row r="57324" spans="55:55" hidden="1" x14ac:dyDescent="0.2">
      <c r="BC57324" s="6"/>
    </row>
    <row r="57325" spans="55:55" hidden="1" x14ac:dyDescent="0.2">
      <c r="BC57325" s="6"/>
    </row>
    <row r="57326" spans="55:55" hidden="1" x14ac:dyDescent="0.2">
      <c r="BC57326" s="6"/>
    </row>
    <row r="57327" spans="55:55" hidden="1" x14ac:dyDescent="0.2">
      <c r="BC57327" s="6"/>
    </row>
    <row r="57328" spans="55:55" hidden="1" x14ac:dyDescent="0.2">
      <c r="BC57328" s="6"/>
    </row>
    <row r="57329" spans="55:55" hidden="1" x14ac:dyDescent="0.2">
      <c r="BC57329" s="6"/>
    </row>
    <row r="57330" spans="55:55" hidden="1" x14ac:dyDescent="0.2">
      <c r="BC57330" s="6"/>
    </row>
    <row r="57331" spans="55:55" hidden="1" x14ac:dyDescent="0.2">
      <c r="BC57331" s="6"/>
    </row>
    <row r="57332" spans="55:55" hidden="1" x14ac:dyDescent="0.2">
      <c r="BC57332" s="6"/>
    </row>
    <row r="57333" spans="55:55" hidden="1" x14ac:dyDescent="0.2">
      <c r="BC57333" s="6"/>
    </row>
    <row r="57334" spans="55:55" hidden="1" x14ac:dyDescent="0.2">
      <c r="BC57334" s="6"/>
    </row>
    <row r="57335" spans="55:55" hidden="1" x14ac:dyDescent="0.2">
      <c r="BC57335" s="6"/>
    </row>
    <row r="57336" spans="55:55" hidden="1" x14ac:dyDescent="0.2">
      <c r="BC57336" s="6"/>
    </row>
    <row r="57337" spans="55:55" hidden="1" x14ac:dyDescent="0.2">
      <c r="BC57337" s="6"/>
    </row>
    <row r="57338" spans="55:55" hidden="1" x14ac:dyDescent="0.2">
      <c r="BC57338" s="6"/>
    </row>
    <row r="57339" spans="55:55" hidden="1" x14ac:dyDescent="0.2">
      <c r="BC57339" s="6"/>
    </row>
    <row r="57340" spans="55:55" hidden="1" x14ac:dyDescent="0.2">
      <c r="BC57340" s="6"/>
    </row>
    <row r="57341" spans="55:55" hidden="1" x14ac:dyDescent="0.2">
      <c r="BC57341" s="6"/>
    </row>
    <row r="57342" spans="55:55" hidden="1" x14ac:dyDescent="0.2">
      <c r="BC57342" s="6"/>
    </row>
    <row r="57343" spans="55:55" hidden="1" x14ac:dyDescent="0.2">
      <c r="BC57343" s="6"/>
    </row>
    <row r="57344" spans="55:55" hidden="1" x14ac:dyDescent="0.2">
      <c r="BC57344" s="6"/>
    </row>
    <row r="57345" spans="55:55" hidden="1" x14ac:dyDescent="0.2">
      <c r="BC57345" s="6"/>
    </row>
    <row r="57346" spans="55:55" hidden="1" x14ac:dyDescent="0.2">
      <c r="BC57346" s="6"/>
    </row>
    <row r="57347" spans="55:55" hidden="1" x14ac:dyDescent="0.2">
      <c r="BC57347" s="6"/>
    </row>
    <row r="57348" spans="55:55" hidden="1" x14ac:dyDescent="0.2">
      <c r="BC57348" s="6"/>
    </row>
    <row r="57349" spans="55:55" hidden="1" x14ac:dyDescent="0.2">
      <c r="BC57349" s="6"/>
    </row>
    <row r="57350" spans="55:55" hidden="1" x14ac:dyDescent="0.2">
      <c r="BC57350" s="6"/>
    </row>
    <row r="57351" spans="55:55" hidden="1" x14ac:dyDescent="0.2">
      <c r="BC57351" s="6"/>
    </row>
    <row r="57352" spans="55:55" hidden="1" x14ac:dyDescent="0.2">
      <c r="BC57352" s="6"/>
    </row>
    <row r="57353" spans="55:55" hidden="1" x14ac:dyDescent="0.2">
      <c r="BC57353" s="6"/>
    </row>
    <row r="57354" spans="55:55" hidden="1" x14ac:dyDescent="0.2">
      <c r="BC57354" s="6"/>
    </row>
    <row r="57355" spans="55:55" hidden="1" x14ac:dyDescent="0.2">
      <c r="BC57355" s="6"/>
    </row>
    <row r="57356" spans="55:55" hidden="1" x14ac:dyDescent="0.2">
      <c r="BC57356" s="6"/>
    </row>
    <row r="57357" spans="55:55" hidden="1" x14ac:dyDescent="0.2">
      <c r="BC57357" s="6"/>
    </row>
    <row r="57358" spans="55:55" hidden="1" x14ac:dyDescent="0.2">
      <c r="BC57358" s="6"/>
    </row>
    <row r="57359" spans="55:55" hidden="1" x14ac:dyDescent="0.2">
      <c r="BC57359" s="6"/>
    </row>
    <row r="57360" spans="55:55" hidden="1" x14ac:dyDescent="0.2">
      <c r="BC57360" s="6"/>
    </row>
    <row r="57361" spans="55:55" hidden="1" x14ac:dyDescent="0.2">
      <c r="BC57361" s="6"/>
    </row>
    <row r="57362" spans="55:55" hidden="1" x14ac:dyDescent="0.2">
      <c r="BC57362" s="6"/>
    </row>
    <row r="57363" spans="55:55" hidden="1" x14ac:dyDescent="0.2">
      <c r="BC57363" s="6"/>
    </row>
    <row r="57364" spans="55:55" hidden="1" x14ac:dyDescent="0.2">
      <c r="BC57364" s="6"/>
    </row>
    <row r="57365" spans="55:55" hidden="1" x14ac:dyDescent="0.2">
      <c r="BC57365" s="6"/>
    </row>
    <row r="57366" spans="55:55" hidden="1" x14ac:dyDescent="0.2">
      <c r="BC57366" s="6"/>
    </row>
    <row r="57367" spans="55:55" hidden="1" x14ac:dyDescent="0.2">
      <c r="BC57367" s="6"/>
    </row>
    <row r="57368" spans="55:55" hidden="1" x14ac:dyDescent="0.2">
      <c r="BC57368" s="6"/>
    </row>
    <row r="57369" spans="55:55" hidden="1" x14ac:dyDescent="0.2">
      <c r="BC57369" s="6"/>
    </row>
    <row r="57370" spans="55:55" hidden="1" x14ac:dyDescent="0.2">
      <c r="BC57370" s="6"/>
    </row>
    <row r="57371" spans="55:55" hidden="1" x14ac:dyDescent="0.2">
      <c r="BC57371" s="6"/>
    </row>
    <row r="57372" spans="55:55" hidden="1" x14ac:dyDescent="0.2">
      <c r="BC57372" s="6"/>
    </row>
    <row r="57373" spans="55:55" hidden="1" x14ac:dyDescent="0.2">
      <c r="BC57373" s="6"/>
    </row>
    <row r="57374" spans="55:55" hidden="1" x14ac:dyDescent="0.2">
      <c r="BC57374" s="6"/>
    </row>
    <row r="57375" spans="55:55" hidden="1" x14ac:dyDescent="0.2">
      <c r="BC57375" s="6"/>
    </row>
    <row r="57376" spans="55:55" hidden="1" x14ac:dyDescent="0.2">
      <c r="BC57376" s="6"/>
    </row>
    <row r="57377" spans="55:55" hidden="1" x14ac:dyDescent="0.2">
      <c r="BC57377" s="6"/>
    </row>
    <row r="57378" spans="55:55" hidden="1" x14ac:dyDescent="0.2">
      <c r="BC57378" s="6"/>
    </row>
    <row r="57379" spans="55:55" hidden="1" x14ac:dyDescent="0.2">
      <c r="BC57379" s="6"/>
    </row>
    <row r="57380" spans="55:55" hidden="1" x14ac:dyDescent="0.2">
      <c r="BC57380" s="6"/>
    </row>
    <row r="57381" spans="55:55" hidden="1" x14ac:dyDescent="0.2">
      <c r="BC57381" s="6"/>
    </row>
    <row r="57382" spans="55:55" hidden="1" x14ac:dyDescent="0.2">
      <c r="BC57382" s="6"/>
    </row>
    <row r="57383" spans="55:55" hidden="1" x14ac:dyDescent="0.2">
      <c r="BC57383" s="6"/>
    </row>
    <row r="57384" spans="55:55" hidden="1" x14ac:dyDescent="0.2">
      <c r="BC57384" s="6"/>
    </row>
    <row r="57385" spans="55:55" hidden="1" x14ac:dyDescent="0.2">
      <c r="BC57385" s="6"/>
    </row>
    <row r="57386" spans="55:55" hidden="1" x14ac:dyDescent="0.2">
      <c r="BC57386" s="6"/>
    </row>
    <row r="57387" spans="55:55" hidden="1" x14ac:dyDescent="0.2">
      <c r="BC57387" s="6"/>
    </row>
    <row r="57388" spans="55:55" hidden="1" x14ac:dyDescent="0.2">
      <c r="BC57388" s="6"/>
    </row>
    <row r="57389" spans="55:55" hidden="1" x14ac:dyDescent="0.2">
      <c r="BC57389" s="6"/>
    </row>
    <row r="57390" spans="55:55" hidden="1" x14ac:dyDescent="0.2">
      <c r="BC57390" s="6"/>
    </row>
    <row r="57391" spans="55:55" hidden="1" x14ac:dyDescent="0.2">
      <c r="BC57391" s="6"/>
    </row>
    <row r="57392" spans="55:55" hidden="1" x14ac:dyDescent="0.2">
      <c r="BC57392" s="6"/>
    </row>
    <row r="57393" spans="55:55" hidden="1" x14ac:dyDescent="0.2">
      <c r="BC57393" s="6"/>
    </row>
    <row r="57394" spans="55:55" hidden="1" x14ac:dyDescent="0.2">
      <c r="BC57394" s="6"/>
    </row>
    <row r="57395" spans="55:55" hidden="1" x14ac:dyDescent="0.2">
      <c r="BC57395" s="6"/>
    </row>
    <row r="57396" spans="55:55" hidden="1" x14ac:dyDescent="0.2">
      <c r="BC57396" s="6"/>
    </row>
    <row r="57397" spans="55:55" hidden="1" x14ac:dyDescent="0.2">
      <c r="BC57397" s="6"/>
    </row>
    <row r="57398" spans="55:55" hidden="1" x14ac:dyDescent="0.2">
      <c r="BC57398" s="6"/>
    </row>
    <row r="57399" spans="55:55" hidden="1" x14ac:dyDescent="0.2">
      <c r="BC57399" s="6"/>
    </row>
    <row r="57400" spans="55:55" hidden="1" x14ac:dyDescent="0.2">
      <c r="BC57400" s="6"/>
    </row>
    <row r="57401" spans="55:55" hidden="1" x14ac:dyDescent="0.2">
      <c r="BC57401" s="6"/>
    </row>
    <row r="57402" spans="55:55" hidden="1" x14ac:dyDescent="0.2">
      <c r="BC57402" s="6"/>
    </row>
    <row r="57403" spans="55:55" hidden="1" x14ac:dyDescent="0.2">
      <c r="BC57403" s="6"/>
    </row>
    <row r="57404" spans="55:55" hidden="1" x14ac:dyDescent="0.2">
      <c r="BC57404" s="6"/>
    </row>
    <row r="57405" spans="55:55" hidden="1" x14ac:dyDescent="0.2">
      <c r="BC57405" s="6"/>
    </row>
    <row r="57406" spans="55:55" hidden="1" x14ac:dyDescent="0.2">
      <c r="BC57406" s="6"/>
    </row>
    <row r="57407" spans="55:55" hidden="1" x14ac:dyDescent="0.2">
      <c r="BC57407" s="6"/>
    </row>
    <row r="57408" spans="55:55" hidden="1" x14ac:dyDescent="0.2">
      <c r="BC57408" s="6"/>
    </row>
    <row r="57409" spans="55:55" hidden="1" x14ac:dyDescent="0.2">
      <c r="BC57409" s="6"/>
    </row>
    <row r="57410" spans="55:55" hidden="1" x14ac:dyDescent="0.2">
      <c r="BC57410" s="6"/>
    </row>
    <row r="57411" spans="55:55" hidden="1" x14ac:dyDescent="0.2">
      <c r="BC57411" s="6"/>
    </row>
    <row r="57412" spans="55:55" hidden="1" x14ac:dyDescent="0.2">
      <c r="BC57412" s="6"/>
    </row>
    <row r="57413" spans="55:55" hidden="1" x14ac:dyDescent="0.2">
      <c r="BC57413" s="6"/>
    </row>
    <row r="57414" spans="55:55" hidden="1" x14ac:dyDescent="0.2">
      <c r="BC57414" s="6"/>
    </row>
    <row r="57415" spans="55:55" hidden="1" x14ac:dyDescent="0.2">
      <c r="BC57415" s="6"/>
    </row>
    <row r="57416" spans="55:55" hidden="1" x14ac:dyDescent="0.2">
      <c r="BC57416" s="6"/>
    </row>
    <row r="57417" spans="55:55" hidden="1" x14ac:dyDescent="0.2">
      <c r="BC57417" s="6"/>
    </row>
    <row r="57418" spans="55:55" hidden="1" x14ac:dyDescent="0.2">
      <c r="BC57418" s="6"/>
    </row>
    <row r="57419" spans="55:55" hidden="1" x14ac:dyDescent="0.2">
      <c r="BC57419" s="6"/>
    </row>
    <row r="57420" spans="55:55" hidden="1" x14ac:dyDescent="0.2">
      <c r="BC57420" s="6"/>
    </row>
    <row r="57421" spans="55:55" hidden="1" x14ac:dyDescent="0.2">
      <c r="BC57421" s="6"/>
    </row>
    <row r="57422" spans="55:55" hidden="1" x14ac:dyDescent="0.2">
      <c r="BC57422" s="6"/>
    </row>
    <row r="57423" spans="55:55" hidden="1" x14ac:dyDescent="0.2">
      <c r="BC57423" s="6"/>
    </row>
    <row r="57424" spans="55:55" hidden="1" x14ac:dyDescent="0.2">
      <c r="BC57424" s="6"/>
    </row>
    <row r="57425" spans="55:55" hidden="1" x14ac:dyDescent="0.2">
      <c r="BC57425" s="6"/>
    </row>
    <row r="57426" spans="55:55" hidden="1" x14ac:dyDescent="0.2">
      <c r="BC57426" s="6"/>
    </row>
    <row r="57427" spans="55:55" hidden="1" x14ac:dyDescent="0.2">
      <c r="BC57427" s="6"/>
    </row>
    <row r="57428" spans="55:55" hidden="1" x14ac:dyDescent="0.2">
      <c r="BC57428" s="6"/>
    </row>
    <row r="57429" spans="55:55" hidden="1" x14ac:dyDescent="0.2">
      <c r="BC57429" s="6"/>
    </row>
    <row r="57430" spans="55:55" hidden="1" x14ac:dyDescent="0.2">
      <c r="BC57430" s="6"/>
    </row>
    <row r="57431" spans="55:55" hidden="1" x14ac:dyDescent="0.2">
      <c r="BC57431" s="6"/>
    </row>
    <row r="57432" spans="55:55" hidden="1" x14ac:dyDescent="0.2">
      <c r="BC57432" s="6"/>
    </row>
    <row r="57433" spans="55:55" hidden="1" x14ac:dyDescent="0.2">
      <c r="BC57433" s="6"/>
    </row>
    <row r="57434" spans="55:55" hidden="1" x14ac:dyDescent="0.2">
      <c r="BC57434" s="6"/>
    </row>
    <row r="57435" spans="55:55" hidden="1" x14ac:dyDescent="0.2">
      <c r="BC57435" s="6"/>
    </row>
    <row r="57436" spans="55:55" hidden="1" x14ac:dyDescent="0.2">
      <c r="BC57436" s="6"/>
    </row>
    <row r="57437" spans="55:55" hidden="1" x14ac:dyDescent="0.2">
      <c r="BC57437" s="6"/>
    </row>
    <row r="57438" spans="55:55" hidden="1" x14ac:dyDescent="0.2">
      <c r="BC57438" s="6"/>
    </row>
    <row r="57439" spans="55:55" hidden="1" x14ac:dyDescent="0.2">
      <c r="BC57439" s="6"/>
    </row>
    <row r="57440" spans="55:55" hidden="1" x14ac:dyDescent="0.2">
      <c r="BC57440" s="6"/>
    </row>
    <row r="57441" spans="55:55" hidden="1" x14ac:dyDescent="0.2">
      <c r="BC57441" s="6"/>
    </row>
    <row r="57442" spans="55:55" hidden="1" x14ac:dyDescent="0.2">
      <c r="BC57442" s="6"/>
    </row>
    <row r="57443" spans="55:55" hidden="1" x14ac:dyDescent="0.2">
      <c r="BC57443" s="6"/>
    </row>
    <row r="57444" spans="55:55" hidden="1" x14ac:dyDescent="0.2">
      <c r="BC57444" s="6"/>
    </row>
    <row r="57445" spans="55:55" hidden="1" x14ac:dyDescent="0.2">
      <c r="BC57445" s="6"/>
    </row>
    <row r="57446" spans="55:55" hidden="1" x14ac:dyDescent="0.2">
      <c r="BC57446" s="6"/>
    </row>
    <row r="57447" spans="55:55" hidden="1" x14ac:dyDescent="0.2">
      <c r="BC57447" s="6"/>
    </row>
    <row r="57448" spans="55:55" hidden="1" x14ac:dyDescent="0.2">
      <c r="BC57448" s="6"/>
    </row>
    <row r="57449" spans="55:55" hidden="1" x14ac:dyDescent="0.2">
      <c r="BC57449" s="6"/>
    </row>
    <row r="57450" spans="55:55" hidden="1" x14ac:dyDescent="0.2">
      <c r="BC57450" s="6"/>
    </row>
    <row r="57451" spans="55:55" hidden="1" x14ac:dyDescent="0.2">
      <c r="BC57451" s="6"/>
    </row>
    <row r="57452" spans="55:55" hidden="1" x14ac:dyDescent="0.2">
      <c r="BC57452" s="6"/>
    </row>
    <row r="57453" spans="55:55" hidden="1" x14ac:dyDescent="0.2">
      <c r="BC57453" s="6"/>
    </row>
    <row r="57454" spans="55:55" hidden="1" x14ac:dyDescent="0.2">
      <c r="BC57454" s="6"/>
    </row>
    <row r="57455" spans="55:55" hidden="1" x14ac:dyDescent="0.2">
      <c r="BC57455" s="6"/>
    </row>
    <row r="57456" spans="55:55" hidden="1" x14ac:dyDescent="0.2">
      <c r="BC57456" s="6"/>
    </row>
    <row r="57457" spans="55:55" hidden="1" x14ac:dyDescent="0.2">
      <c r="BC57457" s="6"/>
    </row>
    <row r="57458" spans="55:55" hidden="1" x14ac:dyDescent="0.2">
      <c r="BC57458" s="6"/>
    </row>
    <row r="57459" spans="55:55" hidden="1" x14ac:dyDescent="0.2">
      <c r="BC57459" s="6"/>
    </row>
    <row r="57460" spans="55:55" hidden="1" x14ac:dyDescent="0.2">
      <c r="BC57460" s="6"/>
    </row>
    <row r="57461" spans="55:55" hidden="1" x14ac:dyDescent="0.2">
      <c r="BC57461" s="6"/>
    </row>
    <row r="57462" spans="55:55" hidden="1" x14ac:dyDescent="0.2">
      <c r="BC57462" s="6"/>
    </row>
    <row r="57463" spans="55:55" hidden="1" x14ac:dyDescent="0.2">
      <c r="BC57463" s="6"/>
    </row>
    <row r="57464" spans="55:55" hidden="1" x14ac:dyDescent="0.2">
      <c r="BC57464" s="6"/>
    </row>
    <row r="57465" spans="55:55" hidden="1" x14ac:dyDescent="0.2">
      <c r="BC57465" s="6"/>
    </row>
    <row r="57466" spans="55:55" hidden="1" x14ac:dyDescent="0.2">
      <c r="BC57466" s="6"/>
    </row>
    <row r="57467" spans="55:55" hidden="1" x14ac:dyDescent="0.2">
      <c r="BC57467" s="6"/>
    </row>
    <row r="57468" spans="55:55" hidden="1" x14ac:dyDescent="0.2">
      <c r="BC57468" s="6"/>
    </row>
    <row r="57469" spans="55:55" hidden="1" x14ac:dyDescent="0.2">
      <c r="BC57469" s="6"/>
    </row>
    <row r="57470" spans="55:55" hidden="1" x14ac:dyDescent="0.2">
      <c r="BC57470" s="6"/>
    </row>
    <row r="57471" spans="55:55" hidden="1" x14ac:dyDescent="0.2">
      <c r="BC57471" s="6"/>
    </row>
    <row r="57472" spans="55:55" hidden="1" x14ac:dyDescent="0.2">
      <c r="BC57472" s="6"/>
    </row>
    <row r="57473" spans="55:55" hidden="1" x14ac:dyDescent="0.2">
      <c r="BC57473" s="6"/>
    </row>
    <row r="57474" spans="55:55" hidden="1" x14ac:dyDescent="0.2">
      <c r="BC57474" s="6"/>
    </row>
    <row r="57475" spans="55:55" hidden="1" x14ac:dyDescent="0.2">
      <c r="BC57475" s="6"/>
    </row>
    <row r="57476" spans="55:55" hidden="1" x14ac:dyDescent="0.2">
      <c r="BC57476" s="6"/>
    </row>
    <row r="57477" spans="55:55" hidden="1" x14ac:dyDescent="0.2">
      <c r="BC57477" s="6"/>
    </row>
    <row r="57478" spans="55:55" hidden="1" x14ac:dyDescent="0.2">
      <c r="BC57478" s="6"/>
    </row>
    <row r="57479" spans="55:55" hidden="1" x14ac:dyDescent="0.2">
      <c r="BC57479" s="6"/>
    </row>
    <row r="57480" spans="55:55" hidden="1" x14ac:dyDescent="0.2">
      <c r="BC57480" s="6"/>
    </row>
    <row r="57481" spans="55:55" hidden="1" x14ac:dyDescent="0.2">
      <c r="BC57481" s="6"/>
    </row>
    <row r="57482" spans="55:55" hidden="1" x14ac:dyDescent="0.2">
      <c r="BC57482" s="6"/>
    </row>
    <row r="57483" spans="55:55" hidden="1" x14ac:dyDescent="0.2">
      <c r="BC57483" s="6"/>
    </row>
    <row r="57484" spans="55:55" hidden="1" x14ac:dyDescent="0.2">
      <c r="BC57484" s="6"/>
    </row>
    <row r="57485" spans="55:55" hidden="1" x14ac:dyDescent="0.2">
      <c r="BC57485" s="6"/>
    </row>
    <row r="57486" spans="55:55" hidden="1" x14ac:dyDescent="0.2">
      <c r="BC57486" s="6"/>
    </row>
    <row r="57487" spans="55:55" hidden="1" x14ac:dyDescent="0.2">
      <c r="BC57487" s="6"/>
    </row>
    <row r="57488" spans="55:55" hidden="1" x14ac:dyDescent="0.2">
      <c r="BC57488" s="6"/>
    </row>
    <row r="57489" spans="55:55" hidden="1" x14ac:dyDescent="0.2">
      <c r="BC57489" s="6"/>
    </row>
    <row r="57490" spans="55:55" hidden="1" x14ac:dyDescent="0.2">
      <c r="BC57490" s="6"/>
    </row>
    <row r="57491" spans="55:55" hidden="1" x14ac:dyDescent="0.2">
      <c r="BC57491" s="6"/>
    </row>
    <row r="57492" spans="55:55" hidden="1" x14ac:dyDescent="0.2">
      <c r="BC57492" s="6"/>
    </row>
    <row r="57493" spans="55:55" hidden="1" x14ac:dyDescent="0.2">
      <c r="BC57493" s="6"/>
    </row>
    <row r="57494" spans="55:55" hidden="1" x14ac:dyDescent="0.2">
      <c r="BC57494" s="6"/>
    </row>
    <row r="57495" spans="55:55" hidden="1" x14ac:dyDescent="0.2">
      <c r="BC57495" s="6"/>
    </row>
    <row r="57496" spans="55:55" hidden="1" x14ac:dyDescent="0.2">
      <c r="BC57496" s="6"/>
    </row>
    <row r="57497" spans="55:55" hidden="1" x14ac:dyDescent="0.2">
      <c r="BC57497" s="6"/>
    </row>
    <row r="57498" spans="55:55" hidden="1" x14ac:dyDescent="0.2">
      <c r="BC57498" s="6"/>
    </row>
    <row r="57499" spans="55:55" hidden="1" x14ac:dyDescent="0.2">
      <c r="BC57499" s="6"/>
    </row>
    <row r="57500" spans="55:55" hidden="1" x14ac:dyDescent="0.2">
      <c r="BC57500" s="6"/>
    </row>
    <row r="57501" spans="55:55" hidden="1" x14ac:dyDescent="0.2">
      <c r="BC57501" s="6"/>
    </row>
    <row r="57502" spans="55:55" hidden="1" x14ac:dyDescent="0.2">
      <c r="BC57502" s="6"/>
    </row>
    <row r="57503" spans="55:55" hidden="1" x14ac:dyDescent="0.2">
      <c r="BC57503" s="6"/>
    </row>
    <row r="57504" spans="55:55" hidden="1" x14ac:dyDescent="0.2">
      <c r="BC57504" s="6"/>
    </row>
    <row r="57505" spans="55:55" hidden="1" x14ac:dyDescent="0.2">
      <c r="BC57505" s="6"/>
    </row>
    <row r="57506" spans="55:55" hidden="1" x14ac:dyDescent="0.2">
      <c r="BC57506" s="6"/>
    </row>
    <row r="57507" spans="55:55" hidden="1" x14ac:dyDescent="0.2">
      <c r="BC57507" s="6"/>
    </row>
    <row r="57508" spans="55:55" hidden="1" x14ac:dyDescent="0.2">
      <c r="BC57508" s="6"/>
    </row>
    <row r="57509" spans="55:55" hidden="1" x14ac:dyDescent="0.2">
      <c r="BC57509" s="6"/>
    </row>
    <row r="57510" spans="55:55" hidden="1" x14ac:dyDescent="0.2">
      <c r="BC57510" s="6"/>
    </row>
    <row r="57511" spans="55:55" hidden="1" x14ac:dyDescent="0.2">
      <c r="BC57511" s="6"/>
    </row>
    <row r="57512" spans="55:55" hidden="1" x14ac:dyDescent="0.2">
      <c r="BC57512" s="6"/>
    </row>
    <row r="57513" spans="55:55" hidden="1" x14ac:dyDescent="0.2">
      <c r="BC57513" s="6"/>
    </row>
    <row r="57514" spans="55:55" hidden="1" x14ac:dyDescent="0.2">
      <c r="BC57514" s="6"/>
    </row>
    <row r="57515" spans="55:55" hidden="1" x14ac:dyDescent="0.2">
      <c r="BC57515" s="6"/>
    </row>
    <row r="57516" spans="55:55" hidden="1" x14ac:dyDescent="0.2">
      <c r="BC57516" s="6"/>
    </row>
    <row r="57517" spans="55:55" hidden="1" x14ac:dyDescent="0.2">
      <c r="BC57517" s="6"/>
    </row>
    <row r="57518" spans="55:55" hidden="1" x14ac:dyDescent="0.2">
      <c r="BC57518" s="6"/>
    </row>
    <row r="57519" spans="55:55" hidden="1" x14ac:dyDescent="0.2">
      <c r="BC57519" s="6"/>
    </row>
    <row r="57520" spans="55:55" hidden="1" x14ac:dyDescent="0.2">
      <c r="BC57520" s="6"/>
    </row>
    <row r="57521" spans="55:55" hidden="1" x14ac:dyDescent="0.2">
      <c r="BC57521" s="6"/>
    </row>
    <row r="57522" spans="55:55" hidden="1" x14ac:dyDescent="0.2">
      <c r="BC57522" s="6"/>
    </row>
    <row r="57523" spans="55:55" hidden="1" x14ac:dyDescent="0.2">
      <c r="BC57523" s="6"/>
    </row>
    <row r="57524" spans="55:55" hidden="1" x14ac:dyDescent="0.2">
      <c r="BC57524" s="6"/>
    </row>
    <row r="57525" spans="55:55" hidden="1" x14ac:dyDescent="0.2">
      <c r="BC57525" s="6"/>
    </row>
    <row r="57526" spans="55:55" hidden="1" x14ac:dyDescent="0.2">
      <c r="BC57526" s="6"/>
    </row>
    <row r="57527" spans="55:55" hidden="1" x14ac:dyDescent="0.2">
      <c r="BC57527" s="6"/>
    </row>
    <row r="57528" spans="55:55" hidden="1" x14ac:dyDescent="0.2">
      <c r="BC57528" s="6"/>
    </row>
    <row r="57529" spans="55:55" hidden="1" x14ac:dyDescent="0.2">
      <c r="BC57529" s="6"/>
    </row>
    <row r="57530" spans="55:55" hidden="1" x14ac:dyDescent="0.2">
      <c r="BC57530" s="6"/>
    </row>
    <row r="57531" spans="55:55" hidden="1" x14ac:dyDescent="0.2">
      <c r="BC57531" s="6"/>
    </row>
    <row r="57532" spans="55:55" hidden="1" x14ac:dyDescent="0.2">
      <c r="BC57532" s="6"/>
    </row>
    <row r="57533" spans="55:55" hidden="1" x14ac:dyDescent="0.2">
      <c r="BC57533" s="6"/>
    </row>
    <row r="57534" spans="55:55" hidden="1" x14ac:dyDescent="0.2">
      <c r="BC57534" s="6"/>
    </row>
    <row r="57535" spans="55:55" hidden="1" x14ac:dyDescent="0.2">
      <c r="BC57535" s="6"/>
    </row>
    <row r="57536" spans="55:55" hidden="1" x14ac:dyDescent="0.2">
      <c r="BC57536" s="6"/>
    </row>
    <row r="57537" spans="55:55" hidden="1" x14ac:dyDescent="0.2">
      <c r="BC57537" s="6"/>
    </row>
    <row r="57538" spans="55:55" hidden="1" x14ac:dyDescent="0.2">
      <c r="BC57538" s="6"/>
    </row>
    <row r="57539" spans="55:55" hidden="1" x14ac:dyDescent="0.2">
      <c r="BC57539" s="6"/>
    </row>
    <row r="57540" spans="55:55" hidden="1" x14ac:dyDescent="0.2">
      <c r="BC57540" s="6"/>
    </row>
    <row r="57541" spans="55:55" hidden="1" x14ac:dyDescent="0.2">
      <c r="BC57541" s="6"/>
    </row>
    <row r="57542" spans="55:55" hidden="1" x14ac:dyDescent="0.2">
      <c r="BC57542" s="6"/>
    </row>
    <row r="57543" spans="55:55" hidden="1" x14ac:dyDescent="0.2">
      <c r="BC57543" s="6"/>
    </row>
    <row r="57544" spans="55:55" hidden="1" x14ac:dyDescent="0.2">
      <c r="BC57544" s="6"/>
    </row>
    <row r="57545" spans="55:55" hidden="1" x14ac:dyDescent="0.2">
      <c r="BC57545" s="6"/>
    </row>
    <row r="57546" spans="55:55" hidden="1" x14ac:dyDescent="0.2">
      <c r="BC57546" s="6"/>
    </row>
    <row r="57547" spans="55:55" hidden="1" x14ac:dyDescent="0.2">
      <c r="BC57547" s="6"/>
    </row>
    <row r="57548" spans="55:55" hidden="1" x14ac:dyDescent="0.2">
      <c r="BC57548" s="6"/>
    </row>
    <row r="57549" spans="55:55" hidden="1" x14ac:dyDescent="0.2">
      <c r="BC57549" s="6"/>
    </row>
    <row r="57550" spans="55:55" hidden="1" x14ac:dyDescent="0.2">
      <c r="BC57550" s="6"/>
    </row>
    <row r="57551" spans="55:55" hidden="1" x14ac:dyDescent="0.2">
      <c r="BC57551" s="6"/>
    </row>
    <row r="57552" spans="55:55" hidden="1" x14ac:dyDescent="0.2">
      <c r="BC57552" s="6"/>
    </row>
    <row r="57553" spans="55:55" hidden="1" x14ac:dyDescent="0.2">
      <c r="BC57553" s="6"/>
    </row>
    <row r="57554" spans="55:55" hidden="1" x14ac:dyDescent="0.2">
      <c r="BC57554" s="6"/>
    </row>
    <row r="57555" spans="55:55" hidden="1" x14ac:dyDescent="0.2">
      <c r="BC57555" s="6"/>
    </row>
    <row r="57556" spans="55:55" hidden="1" x14ac:dyDescent="0.2">
      <c r="BC57556" s="6"/>
    </row>
    <row r="57557" spans="55:55" hidden="1" x14ac:dyDescent="0.2">
      <c r="BC57557" s="6"/>
    </row>
    <row r="57558" spans="55:55" hidden="1" x14ac:dyDescent="0.2">
      <c r="BC57558" s="6"/>
    </row>
    <row r="57559" spans="55:55" hidden="1" x14ac:dyDescent="0.2">
      <c r="BC57559" s="6"/>
    </row>
    <row r="57560" spans="55:55" hidden="1" x14ac:dyDescent="0.2">
      <c r="BC57560" s="6"/>
    </row>
    <row r="57561" spans="55:55" hidden="1" x14ac:dyDescent="0.2">
      <c r="BC57561" s="6"/>
    </row>
    <row r="57562" spans="55:55" hidden="1" x14ac:dyDescent="0.2">
      <c r="BC57562" s="6"/>
    </row>
    <row r="57563" spans="55:55" hidden="1" x14ac:dyDescent="0.2">
      <c r="BC57563" s="6"/>
    </row>
    <row r="57564" spans="55:55" hidden="1" x14ac:dyDescent="0.2">
      <c r="BC57564" s="6"/>
    </row>
    <row r="57565" spans="55:55" hidden="1" x14ac:dyDescent="0.2">
      <c r="BC57565" s="6"/>
    </row>
    <row r="57566" spans="55:55" hidden="1" x14ac:dyDescent="0.2">
      <c r="BC57566" s="6"/>
    </row>
    <row r="57567" spans="55:55" hidden="1" x14ac:dyDescent="0.2">
      <c r="BC57567" s="6"/>
    </row>
    <row r="57568" spans="55:55" hidden="1" x14ac:dyDescent="0.2">
      <c r="BC57568" s="6"/>
    </row>
    <row r="57569" spans="55:55" hidden="1" x14ac:dyDescent="0.2">
      <c r="BC57569" s="6"/>
    </row>
    <row r="57570" spans="55:55" hidden="1" x14ac:dyDescent="0.2">
      <c r="BC57570" s="6"/>
    </row>
    <row r="57571" spans="55:55" hidden="1" x14ac:dyDescent="0.2">
      <c r="BC57571" s="6"/>
    </row>
    <row r="57572" spans="55:55" hidden="1" x14ac:dyDescent="0.2">
      <c r="BC57572" s="6"/>
    </row>
    <row r="57573" spans="55:55" hidden="1" x14ac:dyDescent="0.2">
      <c r="BC57573" s="6"/>
    </row>
    <row r="57574" spans="55:55" hidden="1" x14ac:dyDescent="0.2">
      <c r="BC57574" s="6"/>
    </row>
    <row r="57575" spans="55:55" hidden="1" x14ac:dyDescent="0.2">
      <c r="BC57575" s="6"/>
    </row>
    <row r="57576" spans="55:55" hidden="1" x14ac:dyDescent="0.2">
      <c r="BC57576" s="6"/>
    </row>
    <row r="57577" spans="55:55" hidden="1" x14ac:dyDescent="0.2">
      <c r="BC57577" s="6"/>
    </row>
    <row r="57578" spans="55:55" hidden="1" x14ac:dyDescent="0.2">
      <c r="BC57578" s="6"/>
    </row>
    <row r="57579" spans="55:55" hidden="1" x14ac:dyDescent="0.2">
      <c r="BC57579" s="6"/>
    </row>
    <row r="57580" spans="55:55" hidden="1" x14ac:dyDescent="0.2">
      <c r="BC57580" s="6"/>
    </row>
    <row r="57581" spans="55:55" hidden="1" x14ac:dyDescent="0.2">
      <c r="BC57581" s="6"/>
    </row>
    <row r="57582" spans="55:55" hidden="1" x14ac:dyDescent="0.2">
      <c r="BC57582" s="6"/>
    </row>
    <row r="57583" spans="55:55" hidden="1" x14ac:dyDescent="0.2">
      <c r="BC57583" s="6"/>
    </row>
    <row r="57584" spans="55:55" hidden="1" x14ac:dyDescent="0.2">
      <c r="BC57584" s="6"/>
    </row>
    <row r="57585" spans="55:55" hidden="1" x14ac:dyDescent="0.2">
      <c r="BC57585" s="6"/>
    </row>
    <row r="57586" spans="55:55" hidden="1" x14ac:dyDescent="0.2">
      <c r="BC57586" s="6"/>
    </row>
    <row r="57587" spans="55:55" hidden="1" x14ac:dyDescent="0.2">
      <c r="BC57587" s="6"/>
    </row>
    <row r="57588" spans="55:55" hidden="1" x14ac:dyDescent="0.2">
      <c r="BC57588" s="6"/>
    </row>
    <row r="57589" spans="55:55" hidden="1" x14ac:dyDescent="0.2">
      <c r="BC57589" s="6"/>
    </row>
    <row r="57590" spans="55:55" hidden="1" x14ac:dyDescent="0.2">
      <c r="BC57590" s="6"/>
    </row>
    <row r="57591" spans="55:55" hidden="1" x14ac:dyDescent="0.2">
      <c r="BC57591" s="6"/>
    </row>
    <row r="57592" spans="55:55" hidden="1" x14ac:dyDescent="0.2">
      <c r="BC57592" s="6"/>
    </row>
    <row r="57593" spans="55:55" hidden="1" x14ac:dyDescent="0.2">
      <c r="BC57593" s="6"/>
    </row>
    <row r="57594" spans="55:55" hidden="1" x14ac:dyDescent="0.2">
      <c r="BC57594" s="6"/>
    </row>
    <row r="57595" spans="55:55" hidden="1" x14ac:dyDescent="0.2">
      <c r="BC57595" s="6"/>
    </row>
    <row r="57596" spans="55:55" hidden="1" x14ac:dyDescent="0.2">
      <c r="BC57596" s="6"/>
    </row>
    <row r="57597" spans="55:55" hidden="1" x14ac:dyDescent="0.2">
      <c r="BC57597" s="6"/>
    </row>
    <row r="57598" spans="55:55" hidden="1" x14ac:dyDescent="0.2">
      <c r="BC57598" s="6"/>
    </row>
    <row r="57599" spans="55:55" hidden="1" x14ac:dyDescent="0.2">
      <c r="BC57599" s="6"/>
    </row>
    <row r="57600" spans="55:55" hidden="1" x14ac:dyDescent="0.2">
      <c r="BC57600" s="6"/>
    </row>
    <row r="57601" spans="55:55" hidden="1" x14ac:dyDescent="0.2">
      <c r="BC57601" s="6"/>
    </row>
    <row r="57602" spans="55:55" hidden="1" x14ac:dyDescent="0.2">
      <c r="BC57602" s="6"/>
    </row>
    <row r="57603" spans="55:55" hidden="1" x14ac:dyDescent="0.2">
      <c r="BC57603" s="6"/>
    </row>
    <row r="57604" spans="55:55" hidden="1" x14ac:dyDescent="0.2">
      <c r="BC57604" s="6"/>
    </row>
    <row r="57605" spans="55:55" hidden="1" x14ac:dyDescent="0.2">
      <c r="BC57605" s="6"/>
    </row>
    <row r="57606" spans="55:55" hidden="1" x14ac:dyDescent="0.2">
      <c r="BC57606" s="6"/>
    </row>
    <row r="57607" spans="55:55" hidden="1" x14ac:dyDescent="0.2">
      <c r="BC57607" s="6"/>
    </row>
    <row r="57608" spans="55:55" hidden="1" x14ac:dyDescent="0.2">
      <c r="BC57608" s="6"/>
    </row>
    <row r="57609" spans="55:55" hidden="1" x14ac:dyDescent="0.2">
      <c r="BC57609" s="6"/>
    </row>
    <row r="57610" spans="55:55" hidden="1" x14ac:dyDescent="0.2">
      <c r="BC57610" s="6"/>
    </row>
    <row r="57611" spans="55:55" hidden="1" x14ac:dyDescent="0.2">
      <c r="BC57611" s="6"/>
    </row>
    <row r="57612" spans="55:55" hidden="1" x14ac:dyDescent="0.2">
      <c r="BC57612" s="6"/>
    </row>
    <row r="57613" spans="55:55" hidden="1" x14ac:dyDescent="0.2">
      <c r="BC57613" s="6"/>
    </row>
    <row r="57614" spans="55:55" hidden="1" x14ac:dyDescent="0.2">
      <c r="BC57614" s="6"/>
    </row>
    <row r="57615" spans="55:55" hidden="1" x14ac:dyDescent="0.2">
      <c r="BC57615" s="6"/>
    </row>
    <row r="57616" spans="55:55" hidden="1" x14ac:dyDescent="0.2">
      <c r="BC57616" s="6"/>
    </row>
    <row r="57617" spans="55:55" hidden="1" x14ac:dyDescent="0.2">
      <c r="BC57617" s="6"/>
    </row>
    <row r="57618" spans="55:55" hidden="1" x14ac:dyDescent="0.2">
      <c r="BC57618" s="6"/>
    </row>
    <row r="57619" spans="55:55" hidden="1" x14ac:dyDescent="0.2">
      <c r="BC57619" s="6"/>
    </row>
    <row r="57620" spans="55:55" hidden="1" x14ac:dyDescent="0.2">
      <c r="BC57620" s="6"/>
    </row>
    <row r="57621" spans="55:55" hidden="1" x14ac:dyDescent="0.2">
      <c r="BC57621" s="6"/>
    </row>
    <row r="57622" spans="55:55" hidden="1" x14ac:dyDescent="0.2">
      <c r="BC57622" s="6"/>
    </row>
    <row r="57623" spans="55:55" hidden="1" x14ac:dyDescent="0.2">
      <c r="BC57623" s="6"/>
    </row>
    <row r="57624" spans="55:55" hidden="1" x14ac:dyDescent="0.2">
      <c r="BC57624" s="6"/>
    </row>
    <row r="57625" spans="55:55" hidden="1" x14ac:dyDescent="0.2">
      <c r="BC57625" s="6"/>
    </row>
    <row r="57626" spans="55:55" hidden="1" x14ac:dyDescent="0.2">
      <c r="BC57626" s="6"/>
    </row>
    <row r="57627" spans="55:55" hidden="1" x14ac:dyDescent="0.2">
      <c r="BC57627" s="6"/>
    </row>
    <row r="57628" spans="55:55" hidden="1" x14ac:dyDescent="0.2">
      <c r="BC57628" s="6"/>
    </row>
    <row r="57629" spans="55:55" hidden="1" x14ac:dyDescent="0.2">
      <c r="BC57629" s="6"/>
    </row>
    <row r="57630" spans="55:55" hidden="1" x14ac:dyDescent="0.2">
      <c r="BC57630" s="6"/>
    </row>
    <row r="57631" spans="55:55" hidden="1" x14ac:dyDescent="0.2">
      <c r="BC57631" s="6"/>
    </row>
    <row r="57632" spans="55:55" hidden="1" x14ac:dyDescent="0.2">
      <c r="BC57632" s="6"/>
    </row>
    <row r="57633" spans="55:55" hidden="1" x14ac:dyDescent="0.2">
      <c r="BC57633" s="6"/>
    </row>
    <row r="57634" spans="55:55" hidden="1" x14ac:dyDescent="0.2">
      <c r="BC57634" s="6"/>
    </row>
    <row r="57635" spans="55:55" hidden="1" x14ac:dyDescent="0.2">
      <c r="BC57635" s="6"/>
    </row>
    <row r="57636" spans="55:55" hidden="1" x14ac:dyDescent="0.2">
      <c r="BC57636" s="6"/>
    </row>
    <row r="57637" spans="55:55" hidden="1" x14ac:dyDescent="0.2">
      <c r="BC57637" s="6"/>
    </row>
    <row r="57638" spans="55:55" hidden="1" x14ac:dyDescent="0.2">
      <c r="BC57638" s="6"/>
    </row>
    <row r="57639" spans="55:55" hidden="1" x14ac:dyDescent="0.2">
      <c r="BC57639" s="6"/>
    </row>
    <row r="57640" spans="55:55" hidden="1" x14ac:dyDescent="0.2">
      <c r="BC57640" s="6"/>
    </row>
    <row r="57641" spans="55:55" hidden="1" x14ac:dyDescent="0.2">
      <c r="BC57641" s="6"/>
    </row>
    <row r="57642" spans="55:55" hidden="1" x14ac:dyDescent="0.2">
      <c r="BC57642" s="6"/>
    </row>
    <row r="57643" spans="55:55" hidden="1" x14ac:dyDescent="0.2">
      <c r="BC57643" s="6"/>
    </row>
    <row r="57644" spans="55:55" hidden="1" x14ac:dyDescent="0.2">
      <c r="BC57644" s="6"/>
    </row>
    <row r="57645" spans="55:55" hidden="1" x14ac:dyDescent="0.2">
      <c r="BC57645" s="6"/>
    </row>
    <row r="57646" spans="55:55" hidden="1" x14ac:dyDescent="0.2">
      <c r="BC57646" s="6"/>
    </row>
    <row r="57647" spans="55:55" hidden="1" x14ac:dyDescent="0.2">
      <c r="BC57647" s="6"/>
    </row>
    <row r="57648" spans="55:55" hidden="1" x14ac:dyDescent="0.2">
      <c r="BC57648" s="6"/>
    </row>
    <row r="57649" spans="55:55" hidden="1" x14ac:dyDescent="0.2">
      <c r="BC57649" s="6"/>
    </row>
    <row r="57650" spans="55:55" hidden="1" x14ac:dyDescent="0.2">
      <c r="BC57650" s="6"/>
    </row>
    <row r="57651" spans="55:55" hidden="1" x14ac:dyDescent="0.2">
      <c r="BC57651" s="6"/>
    </row>
    <row r="57652" spans="55:55" hidden="1" x14ac:dyDescent="0.2">
      <c r="BC57652" s="6"/>
    </row>
    <row r="57653" spans="55:55" hidden="1" x14ac:dyDescent="0.2">
      <c r="BC57653" s="6"/>
    </row>
    <row r="57654" spans="55:55" hidden="1" x14ac:dyDescent="0.2">
      <c r="BC57654" s="6"/>
    </row>
    <row r="57655" spans="55:55" hidden="1" x14ac:dyDescent="0.2">
      <c r="BC57655" s="6"/>
    </row>
    <row r="57656" spans="55:55" hidden="1" x14ac:dyDescent="0.2">
      <c r="BC57656" s="6"/>
    </row>
    <row r="57657" spans="55:55" hidden="1" x14ac:dyDescent="0.2">
      <c r="BC57657" s="6"/>
    </row>
    <row r="57658" spans="55:55" hidden="1" x14ac:dyDescent="0.2">
      <c r="BC57658" s="6"/>
    </row>
    <row r="57659" spans="55:55" hidden="1" x14ac:dyDescent="0.2">
      <c r="BC57659" s="6"/>
    </row>
    <row r="57660" spans="55:55" hidden="1" x14ac:dyDescent="0.2">
      <c r="BC57660" s="6"/>
    </row>
    <row r="57661" spans="55:55" hidden="1" x14ac:dyDescent="0.2">
      <c r="BC57661" s="6"/>
    </row>
    <row r="57662" spans="55:55" hidden="1" x14ac:dyDescent="0.2">
      <c r="BC57662" s="6"/>
    </row>
    <row r="57663" spans="55:55" hidden="1" x14ac:dyDescent="0.2">
      <c r="BC57663" s="6"/>
    </row>
    <row r="57664" spans="55:55" hidden="1" x14ac:dyDescent="0.2">
      <c r="BC57664" s="6"/>
    </row>
    <row r="57665" spans="55:55" hidden="1" x14ac:dyDescent="0.2">
      <c r="BC57665" s="6"/>
    </row>
    <row r="57666" spans="55:55" hidden="1" x14ac:dyDescent="0.2">
      <c r="BC57666" s="6"/>
    </row>
    <row r="57667" spans="55:55" hidden="1" x14ac:dyDescent="0.2">
      <c r="BC57667" s="6"/>
    </row>
    <row r="57668" spans="55:55" hidden="1" x14ac:dyDescent="0.2">
      <c r="BC57668" s="6"/>
    </row>
    <row r="57669" spans="55:55" hidden="1" x14ac:dyDescent="0.2">
      <c r="BC57669" s="6"/>
    </row>
    <row r="57670" spans="55:55" hidden="1" x14ac:dyDescent="0.2">
      <c r="BC57670" s="6"/>
    </row>
    <row r="57671" spans="55:55" hidden="1" x14ac:dyDescent="0.2">
      <c r="BC57671" s="6"/>
    </row>
    <row r="57672" spans="55:55" hidden="1" x14ac:dyDescent="0.2">
      <c r="BC57672" s="6"/>
    </row>
    <row r="57673" spans="55:55" hidden="1" x14ac:dyDescent="0.2">
      <c r="BC57673" s="6"/>
    </row>
    <row r="57674" spans="55:55" hidden="1" x14ac:dyDescent="0.2">
      <c r="BC57674" s="6"/>
    </row>
    <row r="57675" spans="55:55" hidden="1" x14ac:dyDescent="0.2">
      <c r="BC57675" s="6"/>
    </row>
    <row r="57676" spans="55:55" hidden="1" x14ac:dyDescent="0.2">
      <c r="BC57676" s="6"/>
    </row>
    <row r="57677" spans="55:55" hidden="1" x14ac:dyDescent="0.2">
      <c r="BC57677" s="6"/>
    </row>
    <row r="57678" spans="55:55" hidden="1" x14ac:dyDescent="0.2">
      <c r="BC57678" s="6"/>
    </row>
    <row r="57679" spans="55:55" hidden="1" x14ac:dyDescent="0.2">
      <c r="BC57679" s="6"/>
    </row>
    <row r="57680" spans="55:55" hidden="1" x14ac:dyDescent="0.2">
      <c r="BC57680" s="6"/>
    </row>
    <row r="57681" spans="55:55" hidden="1" x14ac:dyDescent="0.2">
      <c r="BC57681" s="6"/>
    </row>
    <row r="57682" spans="55:55" hidden="1" x14ac:dyDescent="0.2">
      <c r="BC57682" s="6"/>
    </row>
    <row r="57683" spans="55:55" hidden="1" x14ac:dyDescent="0.2">
      <c r="BC57683" s="6"/>
    </row>
    <row r="57684" spans="55:55" hidden="1" x14ac:dyDescent="0.2">
      <c r="BC57684" s="6"/>
    </row>
    <row r="57685" spans="55:55" hidden="1" x14ac:dyDescent="0.2">
      <c r="BC57685" s="6"/>
    </row>
    <row r="57686" spans="55:55" hidden="1" x14ac:dyDescent="0.2">
      <c r="BC57686" s="6"/>
    </row>
    <row r="57687" spans="55:55" hidden="1" x14ac:dyDescent="0.2">
      <c r="BC57687" s="6"/>
    </row>
    <row r="57688" spans="55:55" hidden="1" x14ac:dyDescent="0.2">
      <c r="BC57688" s="6"/>
    </row>
    <row r="57689" spans="55:55" hidden="1" x14ac:dyDescent="0.2">
      <c r="BC57689" s="6"/>
    </row>
    <row r="57690" spans="55:55" hidden="1" x14ac:dyDescent="0.2">
      <c r="BC57690" s="6"/>
    </row>
    <row r="57691" spans="55:55" hidden="1" x14ac:dyDescent="0.2">
      <c r="BC57691" s="6"/>
    </row>
    <row r="57692" spans="55:55" hidden="1" x14ac:dyDescent="0.2">
      <c r="BC57692" s="6"/>
    </row>
    <row r="57693" spans="55:55" hidden="1" x14ac:dyDescent="0.2">
      <c r="BC57693" s="6"/>
    </row>
    <row r="57694" spans="55:55" hidden="1" x14ac:dyDescent="0.2">
      <c r="BC57694" s="6"/>
    </row>
    <row r="57695" spans="55:55" hidden="1" x14ac:dyDescent="0.2">
      <c r="BC57695" s="6"/>
    </row>
    <row r="57696" spans="55:55" hidden="1" x14ac:dyDescent="0.2">
      <c r="BC57696" s="6"/>
    </row>
    <row r="57697" spans="55:55" hidden="1" x14ac:dyDescent="0.2">
      <c r="BC57697" s="6"/>
    </row>
    <row r="57698" spans="55:55" hidden="1" x14ac:dyDescent="0.2">
      <c r="BC57698" s="6"/>
    </row>
    <row r="57699" spans="55:55" hidden="1" x14ac:dyDescent="0.2">
      <c r="BC57699" s="6"/>
    </row>
    <row r="57700" spans="55:55" hidden="1" x14ac:dyDescent="0.2">
      <c r="BC57700" s="6"/>
    </row>
    <row r="57701" spans="55:55" hidden="1" x14ac:dyDescent="0.2">
      <c r="BC57701" s="6"/>
    </row>
    <row r="57702" spans="55:55" hidden="1" x14ac:dyDescent="0.2">
      <c r="BC57702" s="6"/>
    </row>
    <row r="57703" spans="55:55" hidden="1" x14ac:dyDescent="0.2">
      <c r="BC57703" s="6"/>
    </row>
    <row r="57704" spans="55:55" hidden="1" x14ac:dyDescent="0.2">
      <c r="BC57704" s="6"/>
    </row>
    <row r="57705" spans="55:55" hidden="1" x14ac:dyDescent="0.2">
      <c r="BC57705" s="6"/>
    </row>
    <row r="57706" spans="55:55" hidden="1" x14ac:dyDescent="0.2">
      <c r="BC57706" s="6"/>
    </row>
    <row r="57707" spans="55:55" hidden="1" x14ac:dyDescent="0.2">
      <c r="BC57707" s="6"/>
    </row>
    <row r="57708" spans="55:55" hidden="1" x14ac:dyDescent="0.2">
      <c r="BC57708" s="6"/>
    </row>
    <row r="57709" spans="55:55" hidden="1" x14ac:dyDescent="0.2">
      <c r="BC57709" s="6"/>
    </row>
    <row r="57710" spans="55:55" hidden="1" x14ac:dyDescent="0.2">
      <c r="BC57710" s="6"/>
    </row>
    <row r="57711" spans="55:55" hidden="1" x14ac:dyDescent="0.2">
      <c r="BC57711" s="6"/>
    </row>
    <row r="57712" spans="55:55" hidden="1" x14ac:dyDescent="0.2">
      <c r="BC57712" s="6"/>
    </row>
    <row r="57713" spans="55:55" hidden="1" x14ac:dyDescent="0.2">
      <c r="BC57713" s="6"/>
    </row>
    <row r="57714" spans="55:55" hidden="1" x14ac:dyDescent="0.2">
      <c r="BC57714" s="6"/>
    </row>
    <row r="57715" spans="55:55" hidden="1" x14ac:dyDescent="0.2">
      <c r="BC57715" s="6"/>
    </row>
    <row r="57716" spans="55:55" hidden="1" x14ac:dyDescent="0.2">
      <c r="BC57716" s="6"/>
    </row>
    <row r="57717" spans="55:55" hidden="1" x14ac:dyDescent="0.2">
      <c r="BC57717" s="6"/>
    </row>
    <row r="57718" spans="55:55" hidden="1" x14ac:dyDescent="0.2">
      <c r="BC57718" s="6"/>
    </row>
    <row r="57719" spans="55:55" hidden="1" x14ac:dyDescent="0.2">
      <c r="BC57719" s="6"/>
    </row>
    <row r="57720" spans="55:55" hidden="1" x14ac:dyDescent="0.2">
      <c r="BC57720" s="6"/>
    </row>
    <row r="57721" spans="55:55" hidden="1" x14ac:dyDescent="0.2">
      <c r="BC57721" s="6"/>
    </row>
    <row r="57722" spans="55:55" hidden="1" x14ac:dyDescent="0.2">
      <c r="BC57722" s="6"/>
    </row>
    <row r="57723" spans="55:55" hidden="1" x14ac:dyDescent="0.2">
      <c r="BC57723" s="6"/>
    </row>
    <row r="57724" spans="55:55" hidden="1" x14ac:dyDescent="0.2">
      <c r="BC57724" s="6"/>
    </row>
    <row r="57725" spans="55:55" hidden="1" x14ac:dyDescent="0.2">
      <c r="BC57725" s="6"/>
    </row>
    <row r="57726" spans="55:55" hidden="1" x14ac:dyDescent="0.2">
      <c r="BC57726" s="6"/>
    </row>
    <row r="57727" spans="55:55" hidden="1" x14ac:dyDescent="0.2">
      <c r="BC57727" s="6"/>
    </row>
    <row r="57728" spans="55:55" hidden="1" x14ac:dyDescent="0.2">
      <c r="BC57728" s="6"/>
    </row>
    <row r="57729" spans="55:55" hidden="1" x14ac:dyDescent="0.2">
      <c r="BC57729" s="6"/>
    </row>
    <row r="57730" spans="55:55" hidden="1" x14ac:dyDescent="0.2">
      <c r="BC57730" s="6"/>
    </row>
    <row r="57731" spans="55:55" hidden="1" x14ac:dyDescent="0.2">
      <c r="BC57731" s="6"/>
    </row>
    <row r="57732" spans="55:55" hidden="1" x14ac:dyDescent="0.2">
      <c r="BC57732" s="6"/>
    </row>
    <row r="57733" spans="55:55" hidden="1" x14ac:dyDescent="0.2">
      <c r="BC57733" s="6"/>
    </row>
    <row r="57734" spans="55:55" hidden="1" x14ac:dyDescent="0.2">
      <c r="BC57734" s="6"/>
    </row>
    <row r="57735" spans="55:55" hidden="1" x14ac:dyDescent="0.2">
      <c r="BC57735" s="6"/>
    </row>
    <row r="57736" spans="55:55" hidden="1" x14ac:dyDescent="0.2">
      <c r="BC57736" s="6"/>
    </row>
    <row r="57737" spans="55:55" hidden="1" x14ac:dyDescent="0.2">
      <c r="BC57737" s="6"/>
    </row>
    <row r="57738" spans="55:55" hidden="1" x14ac:dyDescent="0.2">
      <c r="BC57738" s="6"/>
    </row>
    <row r="57739" spans="55:55" hidden="1" x14ac:dyDescent="0.2">
      <c r="BC57739" s="6"/>
    </row>
    <row r="57740" spans="55:55" hidden="1" x14ac:dyDescent="0.2">
      <c r="BC57740" s="6"/>
    </row>
    <row r="57741" spans="55:55" hidden="1" x14ac:dyDescent="0.2">
      <c r="BC57741" s="6"/>
    </row>
    <row r="57742" spans="55:55" hidden="1" x14ac:dyDescent="0.2">
      <c r="BC57742" s="6"/>
    </row>
    <row r="57743" spans="55:55" hidden="1" x14ac:dyDescent="0.2">
      <c r="BC57743" s="6"/>
    </row>
    <row r="57744" spans="55:55" hidden="1" x14ac:dyDescent="0.2">
      <c r="BC57744" s="6"/>
    </row>
    <row r="57745" spans="55:55" hidden="1" x14ac:dyDescent="0.2">
      <c r="BC57745" s="6"/>
    </row>
    <row r="57746" spans="55:55" hidden="1" x14ac:dyDescent="0.2">
      <c r="BC57746" s="6"/>
    </row>
    <row r="57747" spans="55:55" hidden="1" x14ac:dyDescent="0.2">
      <c r="BC57747" s="6"/>
    </row>
    <row r="57748" spans="55:55" hidden="1" x14ac:dyDescent="0.2">
      <c r="BC57748" s="6"/>
    </row>
    <row r="57749" spans="55:55" hidden="1" x14ac:dyDescent="0.2">
      <c r="BC57749" s="6"/>
    </row>
    <row r="57750" spans="55:55" hidden="1" x14ac:dyDescent="0.2">
      <c r="BC57750" s="6"/>
    </row>
    <row r="57751" spans="55:55" hidden="1" x14ac:dyDescent="0.2">
      <c r="BC57751" s="6"/>
    </row>
    <row r="57752" spans="55:55" hidden="1" x14ac:dyDescent="0.2">
      <c r="BC57752" s="6"/>
    </row>
    <row r="57753" spans="55:55" hidden="1" x14ac:dyDescent="0.2">
      <c r="BC57753" s="6"/>
    </row>
    <row r="57754" spans="55:55" hidden="1" x14ac:dyDescent="0.2">
      <c r="BC57754" s="6"/>
    </row>
    <row r="57755" spans="55:55" hidden="1" x14ac:dyDescent="0.2">
      <c r="BC57755" s="6"/>
    </row>
    <row r="57756" spans="55:55" hidden="1" x14ac:dyDescent="0.2">
      <c r="BC57756" s="6"/>
    </row>
    <row r="57757" spans="55:55" hidden="1" x14ac:dyDescent="0.2">
      <c r="BC57757" s="6"/>
    </row>
    <row r="57758" spans="55:55" hidden="1" x14ac:dyDescent="0.2">
      <c r="BC57758" s="6"/>
    </row>
    <row r="57759" spans="55:55" hidden="1" x14ac:dyDescent="0.2">
      <c r="BC57759" s="6"/>
    </row>
    <row r="57760" spans="55:55" hidden="1" x14ac:dyDescent="0.2">
      <c r="BC57760" s="6"/>
    </row>
    <row r="57761" spans="55:55" hidden="1" x14ac:dyDescent="0.2">
      <c r="BC57761" s="6"/>
    </row>
    <row r="57762" spans="55:55" hidden="1" x14ac:dyDescent="0.2">
      <c r="BC57762" s="6"/>
    </row>
    <row r="57763" spans="55:55" hidden="1" x14ac:dyDescent="0.2">
      <c r="BC57763" s="6"/>
    </row>
    <row r="57764" spans="55:55" hidden="1" x14ac:dyDescent="0.2">
      <c r="BC57764" s="6"/>
    </row>
    <row r="57765" spans="55:55" hidden="1" x14ac:dyDescent="0.2">
      <c r="BC57765" s="6"/>
    </row>
    <row r="57766" spans="55:55" hidden="1" x14ac:dyDescent="0.2">
      <c r="BC57766" s="6"/>
    </row>
    <row r="57767" spans="55:55" hidden="1" x14ac:dyDescent="0.2">
      <c r="BC57767" s="6"/>
    </row>
    <row r="57768" spans="55:55" hidden="1" x14ac:dyDescent="0.2">
      <c r="BC57768" s="6"/>
    </row>
    <row r="57769" spans="55:55" hidden="1" x14ac:dyDescent="0.2">
      <c r="BC57769" s="6"/>
    </row>
    <row r="57770" spans="55:55" hidden="1" x14ac:dyDescent="0.2">
      <c r="BC57770" s="6"/>
    </row>
    <row r="57771" spans="55:55" hidden="1" x14ac:dyDescent="0.2">
      <c r="BC57771" s="6"/>
    </row>
    <row r="57772" spans="55:55" hidden="1" x14ac:dyDescent="0.2">
      <c r="BC57772" s="6"/>
    </row>
    <row r="57773" spans="55:55" hidden="1" x14ac:dyDescent="0.2">
      <c r="BC57773" s="6"/>
    </row>
    <row r="57774" spans="55:55" hidden="1" x14ac:dyDescent="0.2">
      <c r="BC57774" s="6"/>
    </row>
    <row r="57775" spans="55:55" hidden="1" x14ac:dyDescent="0.2">
      <c r="BC57775" s="6"/>
    </row>
    <row r="57776" spans="55:55" hidden="1" x14ac:dyDescent="0.2">
      <c r="BC57776" s="6"/>
    </row>
    <row r="57777" spans="55:55" hidden="1" x14ac:dyDescent="0.2">
      <c r="BC57777" s="6"/>
    </row>
    <row r="57778" spans="55:55" hidden="1" x14ac:dyDescent="0.2">
      <c r="BC57778" s="6"/>
    </row>
    <row r="57779" spans="55:55" hidden="1" x14ac:dyDescent="0.2">
      <c r="BC57779" s="6"/>
    </row>
    <row r="57780" spans="55:55" hidden="1" x14ac:dyDescent="0.2">
      <c r="BC57780" s="6"/>
    </row>
    <row r="57781" spans="55:55" hidden="1" x14ac:dyDescent="0.2">
      <c r="BC57781" s="6"/>
    </row>
    <row r="57782" spans="55:55" hidden="1" x14ac:dyDescent="0.2">
      <c r="BC57782" s="6"/>
    </row>
    <row r="57783" spans="55:55" hidden="1" x14ac:dyDescent="0.2">
      <c r="BC57783" s="6"/>
    </row>
    <row r="57784" spans="55:55" hidden="1" x14ac:dyDescent="0.2">
      <c r="BC57784" s="6"/>
    </row>
    <row r="57785" spans="55:55" hidden="1" x14ac:dyDescent="0.2">
      <c r="BC57785" s="6"/>
    </row>
    <row r="57786" spans="55:55" hidden="1" x14ac:dyDescent="0.2">
      <c r="BC57786" s="6"/>
    </row>
    <row r="57787" spans="55:55" hidden="1" x14ac:dyDescent="0.2">
      <c r="BC57787" s="6"/>
    </row>
    <row r="57788" spans="55:55" hidden="1" x14ac:dyDescent="0.2">
      <c r="BC57788" s="6"/>
    </row>
    <row r="57789" spans="55:55" hidden="1" x14ac:dyDescent="0.2">
      <c r="BC57789" s="6"/>
    </row>
    <row r="57790" spans="55:55" hidden="1" x14ac:dyDescent="0.2">
      <c r="BC57790" s="6"/>
    </row>
    <row r="57791" spans="55:55" hidden="1" x14ac:dyDescent="0.2">
      <c r="BC57791" s="6"/>
    </row>
    <row r="57792" spans="55:55" hidden="1" x14ac:dyDescent="0.2">
      <c r="BC57792" s="6"/>
    </row>
    <row r="57793" spans="55:55" hidden="1" x14ac:dyDescent="0.2">
      <c r="BC57793" s="6"/>
    </row>
    <row r="57794" spans="55:55" hidden="1" x14ac:dyDescent="0.2">
      <c r="BC57794" s="6"/>
    </row>
    <row r="57795" spans="55:55" hidden="1" x14ac:dyDescent="0.2">
      <c r="BC57795" s="6"/>
    </row>
    <row r="57796" spans="55:55" hidden="1" x14ac:dyDescent="0.2">
      <c r="BC57796" s="6"/>
    </row>
    <row r="57797" spans="55:55" hidden="1" x14ac:dyDescent="0.2">
      <c r="BC57797" s="6"/>
    </row>
    <row r="57798" spans="55:55" hidden="1" x14ac:dyDescent="0.2">
      <c r="BC57798" s="6"/>
    </row>
    <row r="57799" spans="55:55" hidden="1" x14ac:dyDescent="0.2">
      <c r="BC57799" s="6"/>
    </row>
    <row r="57800" spans="55:55" hidden="1" x14ac:dyDescent="0.2">
      <c r="BC57800" s="6"/>
    </row>
    <row r="57801" spans="55:55" hidden="1" x14ac:dyDescent="0.2">
      <c r="BC57801" s="6"/>
    </row>
    <row r="57802" spans="55:55" hidden="1" x14ac:dyDescent="0.2">
      <c r="BC57802" s="6"/>
    </row>
    <row r="57803" spans="55:55" hidden="1" x14ac:dyDescent="0.2">
      <c r="BC57803" s="6"/>
    </row>
    <row r="57804" spans="55:55" hidden="1" x14ac:dyDescent="0.2">
      <c r="BC57804" s="6"/>
    </row>
    <row r="57805" spans="55:55" hidden="1" x14ac:dyDescent="0.2">
      <c r="BC57805" s="6"/>
    </row>
    <row r="57806" spans="55:55" hidden="1" x14ac:dyDescent="0.2">
      <c r="BC57806" s="6"/>
    </row>
    <row r="57807" spans="55:55" hidden="1" x14ac:dyDescent="0.2">
      <c r="BC57807" s="6"/>
    </row>
    <row r="57808" spans="55:55" hidden="1" x14ac:dyDescent="0.2">
      <c r="BC57808" s="6"/>
    </row>
    <row r="57809" spans="55:55" hidden="1" x14ac:dyDescent="0.2">
      <c r="BC57809" s="6"/>
    </row>
    <row r="57810" spans="55:55" hidden="1" x14ac:dyDescent="0.2">
      <c r="BC57810" s="6"/>
    </row>
    <row r="57811" spans="55:55" hidden="1" x14ac:dyDescent="0.2">
      <c r="BC57811" s="6"/>
    </row>
    <row r="57812" spans="55:55" hidden="1" x14ac:dyDescent="0.2">
      <c r="BC57812" s="6"/>
    </row>
    <row r="57813" spans="55:55" hidden="1" x14ac:dyDescent="0.2">
      <c r="BC57813" s="6"/>
    </row>
    <row r="57814" spans="55:55" hidden="1" x14ac:dyDescent="0.2">
      <c r="BC57814" s="6"/>
    </row>
    <row r="57815" spans="55:55" hidden="1" x14ac:dyDescent="0.2">
      <c r="BC57815" s="6"/>
    </row>
    <row r="57816" spans="55:55" hidden="1" x14ac:dyDescent="0.2">
      <c r="BC57816" s="6"/>
    </row>
    <row r="57817" spans="55:55" hidden="1" x14ac:dyDescent="0.2">
      <c r="BC57817" s="6"/>
    </row>
    <row r="57818" spans="55:55" hidden="1" x14ac:dyDescent="0.2">
      <c r="BC57818" s="6"/>
    </row>
    <row r="57819" spans="55:55" hidden="1" x14ac:dyDescent="0.2">
      <c r="BC57819" s="6"/>
    </row>
    <row r="57820" spans="55:55" hidden="1" x14ac:dyDescent="0.2">
      <c r="BC57820" s="6"/>
    </row>
    <row r="57821" spans="55:55" hidden="1" x14ac:dyDescent="0.2">
      <c r="BC57821" s="6"/>
    </row>
    <row r="57822" spans="55:55" hidden="1" x14ac:dyDescent="0.2">
      <c r="BC57822" s="6"/>
    </row>
    <row r="57823" spans="55:55" hidden="1" x14ac:dyDescent="0.2">
      <c r="BC57823" s="6"/>
    </row>
    <row r="57824" spans="55:55" hidden="1" x14ac:dyDescent="0.2">
      <c r="BC57824" s="6"/>
    </row>
    <row r="57825" spans="55:55" hidden="1" x14ac:dyDescent="0.2">
      <c r="BC57825" s="6"/>
    </row>
    <row r="57826" spans="55:55" hidden="1" x14ac:dyDescent="0.2">
      <c r="BC57826" s="6"/>
    </row>
    <row r="57827" spans="55:55" hidden="1" x14ac:dyDescent="0.2">
      <c r="BC57827" s="6"/>
    </row>
    <row r="57828" spans="55:55" hidden="1" x14ac:dyDescent="0.2">
      <c r="BC57828" s="6"/>
    </row>
    <row r="57829" spans="55:55" hidden="1" x14ac:dyDescent="0.2">
      <c r="BC57829" s="6"/>
    </row>
    <row r="57830" spans="55:55" hidden="1" x14ac:dyDescent="0.2">
      <c r="BC57830" s="6"/>
    </row>
    <row r="57831" spans="55:55" hidden="1" x14ac:dyDescent="0.2">
      <c r="BC57831" s="6"/>
    </row>
    <row r="57832" spans="55:55" hidden="1" x14ac:dyDescent="0.2">
      <c r="BC57832" s="6"/>
    </row>
    <row r="57833" spans="55:55" hidden="1" x14ac:dyDescent="0.2">
      <c r="BC57833" s="6"/>
    </row>
    <row r="57834" spans="55:55" hidden="1" x14ac:dyDescent="0.2">
      <c r="BC57834" s="6"/>
    </row>
    <row r="57835" spans="55:55" hidden="1" x14ac:dyDescent="0.2">
      <c r="BC57835" s="6"/>
    </row>
    <row r="57836" spans="55:55" hidden="1" x14ac:dyDescent="0.2">
      <c r="BC57836" s="6"/>
    </row>
    <row r="57837" spans="55:55" hidden="1" x14ac:dyDescent="0.2">
      <c r="BC57837" s="6"/>
    </row>
    <row r="57838" spans="55:55" hidden="1" x14ac:dyDescent="0.2">
      <c r="BC57838" s="6"/>
    </row>
    <row r="57839" spans="55:55" hidden="1" x14ac:dyDescent="0.2">
      <c r="BC57839" s="6"/>
    </row>
    <row r="57840" spans="55:55" hidden="1" x14ac:dyDescent="0.2">
      <c r="BC57840" s="6"/>
    </row>
    <row r="57841" spans="55:55" hidden="1" x14ac:dyDescent="0.2">
      <c r="BC57841" s="6"/>
    </row>
    <row r="57842" spans="55:55" hidden="1" x14ac:dyDescent="0.2">
      <c r="BC57842" s="6"/>
    </row>
    <row r="57843" spans="55:55" hidden="1" x14ac:dyDescent="0.2">
      <c r="BC57843" s="6"/>
    </row>
    <row r="57844" spans="55:55" hidden="1" x14ac:dyDescent="0.2">
      <c r="BC57844" s="6"/>
    </row>
    <row r="57845" spans="55:55" hidden="1" x14ac:dyDescent="0.2">
      <c r="BC57845" s="6"/>
    </row>
    <row r="57846" spans="55:55" hidden="1" x14ac:dyDescent="0.2">
      <c r="BC57846" s="6"/>
    </row>
    <row r="57847" spans="55:55" hidden="1" x14ac:dyDescent="0.2">
      <c r="BC57847" s="6"/>
    </row>
    <row r="57848" spans="55:55" hidden="1" x14ac:dyDescent="0.2">
      <c r="BC57848" s="6"/>
    </row>
    <row r="57849" spans="55:55" hidden="1" x14ac:dyDescent="0.2">
      <c r="BC57849" s="6"/>
    </row>
    <row r="57850" spans="55:55" hidden="1" x14ac:dyDescent="0.2">
      <c r="BC57850" s="6"/>
    </row>
    <row r="57851" spans="55:55" hidden="1" x14ac:dyDescent="0.2">
      <c r="BC57851" s="6"/>
    </row>
    <row r="57852" spans="55:55" hidden="1" x14ac:dyDescent="0.2">
      <c r="BC57852" s="6"/>
    </row>
    <row r="57853" spans="55:55" hidden="1" x14ac:dyDescent="0.2">
      <c r="BC57853" s="6"/>
    </row>
    <row r="57854" spans="55:55" hidden="1" x14ac:dyDescent="0.2">
      <c r="BC57854" s="6"/>
    </row>
    <row r="57855" spans="55:55" hidden="1" x14ac:dyDescent="0.2">
      <c r="BC57855" s="6"/>
    </row>
    <row r="57856" spans="55:55" hidden="1" x14ac:dyDescent="0.2">
      <c r="BC57856" s="6"/>
    </row>
    <row r="57857" spans="55:55" hidden="1" x14ac:dyDescent="0.2">
      <c r="BC57857" s="6"/>
    </row>
    <row r="57858" spans="55:55" hidden="1" x14ac:dyDescent="0.2">
      <c r="BC57858" s="6"/>
    </row>
    <row r="57859" spans="55:55" hidden="1" x14ac:dyDescent="0.2">
      <c r="BC57859" s="6"/>
    </row>
    <row r="57860" spans="55:55" hidden="1" x14ac:dyDescent="0.2">
      <c r="BC57860" s="6"/>
    </row>
    <row r="57861" spans="55:55" hidden="1" x14ac:dyDescent="0.2">
      <c r="BC57861" s="6"/>
    </row>
    <row r="57862" spans="55:55" hidden="1" x14ac:dyDescent="0.2">
      <c r="BC57862" s="6"/>
    </row>
    <row r="57863" spans="55:55" hidden="1" x14ac:dyDescent="0.2">
      <c r="BC57863" s="6"/>
    </row>
    <row r="57864" spans="55:55" hidden="1" x14ac:dyDescent="0.2">
      <c r="BC57864" s="6"/>
    </row>
    <row r="57865" spans="55:55" hidden="1" x14ac:dyDescent="0.2">
      <c r="BC57865" s="6"/>
    </row>
    <row r="57866" spans="55:55" hidden="1" x14ac:dyDescent="0.2">
      <c r="BC57866" s="6"/>
    </row>
    <row r="57867" spans="55:55" hidden="1" x14ac:dyDescent="0.2">
      <c r="BC57867" s="6"/>
    </row>
    <row r="57868" spans="55:55" hidden="1" x14ac:dyDescent="0.2">
      <c r="BC57868" s="6"/>
    </row>
    <row r="57869" spans="55:55" hidden="1" x14ac:dyDescent="0.2">
      <c r="BC57869" s="6"/>
    </row>
    <row r="57870" spans="55:55" hidden="1" x14ac:dyDescent="0.2">
      <c r="BC57870" s="6"/>
    </row>
    <row r="57871" spans="55:55" hidden="1" x14ac:dyDescent="0.2">
      <c r="BC57871" s="6"/>
    </row>
    <row r="57872" spans="55:55" hidden="1" x14ac:dyDescent="0.2">
      <c r="BC57872" s="6"/>
    </row>
    <row r="57873" spans="55:55" hidden="1" x14ac:dyDescent="0.2">
      <c r="BC57873" s="6"/>
    </row>
    <row r="57874" spans="55:55" hidden="1" x14ac:dyDescent="0.2">
      <c r="BC57874" s="6"/>
    </row>
    <row r="57875" spans="55:55" hidden="1" x14ac:dyDescent="0.2">
      <c r="BC57875" s="6"/>
    </row>
    <row r="57876" spans="55:55" hidden="1" x14ac:dyDescent="0.2">
      <c r="BC57876" s="6"/>
    </row>
    <row r="57877" spans="55:55" hidden="1" x14ac:dyDescent="0.2">
      <c r="BC57877" s="6"/>
    </row>
    <row r="57878" spans="55:55" hidden="1" x14ac:dyDescent="0.2">
      <c r="BC57878" s="6"/>
    </row>
    <row r="57879" spans="55:55" hidden="1" x14ac:dyDescent="0.2">
      <c r="BC57879" s="6"/>
    </row>
    <row r="57880" spans="55:55" hidden="1" x14ac:dyDescent="0.2">
      <c r="BC57880" s="6"/>
    </row>
    <row r="57881" spans="55:55" hidden="1" x14ac:dyDescent="0.2">
      <c r="BC57881" s="6"/>
    </row>
    <row r="57882" spans="55:55" hidden="1" x14ac:dyDescent="0.2">
      <c r="BC57882" s="6"/>
    </row>
    <row r="57883" spans="55:55" hidden="1" x14ac:dyDescent="0.2">
      <c r="BC57883" s="6"/>
    </row>
    <row r="57884" spans="55:55" hidden="1" x14ac:dyDescent="0.2">
      <c r="BC57884" s="6"/>
    </row>
    <row r="57885" spans="55:55" hidden="1" x14ac:dyDescent="0.2">
      <c r="BC57885" s="6"/>
    </row>
    <row r="57886" spans="55:55" hidden="1" x14ac:dyDescent="0.2">
      <c r="BC57886" s="6"/>
    </row>
    <row r="57887" spans="55:55" hidden="1" x14ac:dyDescent="0.2">
      <c r="BC57887" s="6"/>
    </row>
    <row r="57888" spans="55:55" hidden="1" x14ac:dyDescent="0.2">
      <c r="BC57888" s="6"/>
    </row>
    <row r="57889" spans="55:55" hidden="1" x14ac:dyDescent="0.2">
      <c r="BC57889" s="6"/>
    </row>
    <row r="57890" spans="55:55" hidden="1" x14ac:dyDescent="0.2">
      <c r="BC57890" s="6"/>
    </row>
    <row r="57891" spans="55:55" hidden="1" x14ac:dyDescent="0.2">
      <c r="BC57891" s="6"/>
    </row>
    <row r="57892" spans="55:55" hidden="1" x14ac:dyDescent="0.2">
      <c r="BC57892" s="6"/>
    </row>
    <row r="57893" spans="55:55" hidden="1" x14ac:dyDescent="0.2">
      <c r="BC57893" s="6"/>
    </row>
    <row r="57894" spans="55:55" hidden="1" x14ac:dyDescent="0.2">
      <c r="BC57894" s="6"/>
    </row>
    <row r="57895" spans="55:55" hidden="1" x14ac:dyDescent="0.2">
      <c r="BC57895" s="6"/>
    </row>
    <row r="57896" spans="55:55" hidden="1" x14ac:dyDescent="0.2">
      <c r="BC57896" s="6"/>
    </row>
    <row r="57897" spans="55:55" hidden="1" x14ac:dyDescent="0.2">
      <c r="BC57897" s="6"/>
    </row>
    <row r="57898" spans="55:55" hidden="1" x14ac:dyDescent="0.2">
      <c r="BC57898" s="6"/>
    </row>
    <row r="57899" spans="55:55" hidden="1" x14ac:dyDescent="0.2">
      <c r="BC57899" s="6"/>
    </row>
    <row r="57900" spans="55:55" hidden="1" x14ac:dyDescent="0.2">
      <c r="BC57900" s="6"/>
    </row>
    <row r="57901" spans="55:55" hidden="1" x14ac:dyDescent="0.2">
      <c r="BC57901" s="6"/>
    </row>
    <row r="57902" spans="55:55" hidden="1" x14ac:dyDescent="0.2">
      <c r="BC57902" s="6"/>
    </row>
    <row r="57903" spans="55:55" hidden="1" x14ac:dyDescent="0.2">
      <c r="BC57903" s="6"/>
    </row>
    <row r="57904" spans="55:55" hidden="1" x14ac:dyDescent="0.2">
      <c r="BC57904" s="6"/>
    </row>
    <row r="57905" spans="55:55" hidden="1" x14ac:dyDescent="0.2">
      <c r="BC57905" s="6"/>
    </row>
    <row r="57906" spans="55:55" hidden="1" x14ac:dyDescent="0.2">
      <c r="BC57906" s="6"/>
    </row>
    <row r="57907" spans="55:55" hidden="1" x14ac:dyDescent="0.2">
      <c r="BC57907" s="6"/>
    </row>
    <row r="57908" spans="55:55" hidden="1" x14ac:dyDescent="0.2">
      <c r="BC57908" s="6"/>
    </row>
    <row r="57909" spans="55:55" hidden="1" x14ac:dyDescent="0.2">
      <c r="BC57909" s="6"/>
    </row>
    <row r="57910" spans="55:55" hidden="1" x14ac:dyDescent="0.2">
      <c r="BC57910" s="6"/>
    </row>
    <row r="57911" spans="55:55" hidden="1" x14ac:dyDescent="0.2">
      <c r="BC57911" s="6"/>
    </row>
    <row r="57912" spans="55:55" hidden="1" x14ac:dyDescent="0.2">
      <c r="BC57912" s="6"/>
    </row>
    <row r="57913" spans="55:55" hidden="1" x14ac:dyDescent="0.2">
      <c r="BC57913" s="6"/>
    </row>
    <row r="57914" spans="55:55" hidden="1" x14ac:dyDescent="0.2">
      <c r="BC57914" s="6"/>
    </row>
    <row r="57915" spans="55:55" hidden="1" x14ac:dyDescent="0.2">
      <c r="BC57915" s="6"/>
    </row>
    <row r="57916" spans="55:55" hidden="1" x14ac:dyDescent="0.2">
      <c r="BC57916" s="6"/>
    </row>
    <row r="57917" spans="55:55" hidden="1" x14ac:dyDescent="0.2">
      <c r="BC57917" s="6"/>
    </row>
    <row r="57918" spans="55:55" hidden="1" x14ac:dyDescent="0.2">
      <c r="BC57918" s="6"/>
    </row>
    <row r="57919" spans="55:55" hidden="1" x14ac:dyDescent="0.2">
      <c r="BC57919" s="6"/>
    </row>
    <row r="57920" spans="55:55" hidden="1" x14ac:dyDescent="0.2">
      <c r="BC57920" s="6"/>
    </row>
    <row r="57921" spans="55:55" hidden="1" x14ac:dyDescent="0.2">
      <c r="BC57921" s="6"/>
    </row>
    <row r="57922" spans="55:55" hidden="1" x14ac:dyDescent="0.2">
      <c r="BC57922" s="6"/>
    </row>
    <row r="57923" spans="55:55" hidden="1" x14ac:dyDescent="0.2">
      <c r="BC57923" s="6"/>
    </row>
    <row r="57924" spans="55:55" hidden="1" x14ac:dyDescent="0.2">
      <c r="BC57924" s="6"/>
    </row>
    <row r="57925" spans="55:55" hidden="1" x14ac:dyDescent="0.2">
      <c r="BC57925" s="6"/>
    </row>
    <row r="57926" spans="55:55" hidden="1" x14ac:dyDescent="0.2">
      <c r="BC57926" s="6"/>
    </row>
    <row r="57927" spans="55:55" hidden="1" x14ac:dyDescent="0.2">
      <c r="BC57927" s="6"/>
    </row>
    <row r="57928" spans="55:55" hidden="1" x14ac:dyDescent="0.2">
      <c r="BC57928" s="6"/>
    </row>
    <row r="57929" spans="55:55" hidden="1" x14ac:dyDescent="0.2">
      <c r="BC57929" s="6"/>
    </row>
    <row r="57930" spans="55:55" hidden="1" x14ac:dyDescent="0.2">
      <c r="BC57930" s="6"/>
    </row>
    <row r="57931" spans="55:55" hidden="1" x14ac:dyDescent="0.2">
      <c r="BC57931" s="6"/>
    </row>
    <row r="57932" spans="55:55" hidden="1" x14ac:dyDescent="0.2">
      <c r="BC57932" s="6"/>
    </row>
    <row r="57933" spans="55:55" hidden="1" x14ac:dyDescent="0.2">
      <c r="BC57933" s="6"/>
    </row>
    <row r="57934" spans="55:55" hidden="1" x14ac:dyDescent="0.2">
      <c r="BC57934" s="6"/>
    </row>
    <row r="57935" spans="55:55" hidden="1" x14ac:dyDescent="0.2">
      <c r="BC57935" s="6"/>
    </row>
    <row r="57936" spans="55:55" hidden="1" x14ac:dyDescent="0.2">
      <c r="BC57936" s="6"/>
    </row>
    <row r="57937" spans="55:55" hidden="1" x14ac:dyDescent="0.2">
      <c r="BC57937" s="6"/>
    </row>
    <row r="57938" spans="55:55" hidden="1" x14ac:dyDescent="0.2">
      <c r="BC57938" s="6"/>
    </row>
    <row r="57939" spans="55:55" hidden="1" x14ac:dyDescent="0.2">
      <c r="BC57939" s="6"/>
    </row>
    <row r="57940" spans="55:55" hidden="1" x14ac:dyDescent="0.2">
      <c r="BC57940" s="6"/>
    </row>
    <row r="57941" spans="55:55" hidden="1" x14ac:dyDescent="0.2">
      <c r="BC57941" s="6"/>
    </row>
    <row r="57942" spans="55:55" hidden="1" x14ac:dyDescent="0.2">
      <c r="BC57942" s="6"/>
    </row>
    <row r="57943" spans="55:55" hidden="1" x14ac:dyDescent="0.2">
      <c r="BC57943" s="6"/>
    </row>
    <row r="57944" spans="55:55" hidden="1" x14ac:dyDescent="0.2">
      <c r="BC57944" s="6"/>
    </row>
    <row r="57945" spans="55:55" hidden="1" x14ac:dyDescent="0.2">
      <c r="BC57945" s="6"/>
    </row>
    <row r="57946" spans="55:55" hidden="1" x14ac:dyDescent="0.2">
      <c r="BC57946" s="6"/>
    </row>
    <row r="57947" spans="55:55" hidden="1" x14ac:dyDescent="0.2">
      <c r="BC57947" s="6"/>
    </row>
    <row r="57948" spans="55:55" hidden="1" x14ac:dyDescent="0.2">
      <c r="BC57948" s="6"/>
    </row>
    <row r="57949" spans="55:55" hidden="1" x14ac:dyDescent="0.2">
      <c r="BC57949" s="6"/>
    </row>
    <row r="57950" spans="55:55" hidden="1" x14ac:dyDescent="0.2">
      <c r="BC57950" s="6"/>
    </row>
    <row r="57951" spans="55:55" hidden="1" x14ac:dyDescent="0.2">
      <c r="BC57951" s="6"/>
    </row>
    <row r="57952" spans="55:55" hidden="1" x14ac:dyDescent="0.2">
      <c r="BC57952" s="6"/>
    </row>
    <row r="57953" spans="55:55" hidden="1" x14ac:dyDescent="0.2">
      <c r="BC57953" s="6"/>
    </row>
    <row r="57954" spans="55:55" hidden="1" x14ac:dyDescent="0.2">
      <c r="BC57954" s="6"/>
    </row>
    <row r="57955" spans="55:55" hidden="1" x14ac:dyDescent="0.2">
      <c r="BC57955" s="6"/>
    </row>
    <row r="57956" spans="55:55" hidden="1" x14ac:dyDescent="0.2">
      <c r="BC57956" s="6"/>
    </row>
    <row r="57957" spans="55:55" hidden="1" x14ac:dyDescent="0.2">
      <c r="BC57957" s="6"/>
    </row>
    <row r="57958" spans="55:55" hidden="1" x14ac:dyDescent="0.2">
      <c r="BC57958" s="6"/>
    </row>
    <row r="57959" spans="55:55" hidden="1" x14ac:dyDescent="0.2">
      <c r="BC57959" s="6"/>
    </row>
    <row r="57960" spans="55:55" hidden="1" x14ac:dyDescent="0.2">
      <c r="BC57960" s="6"/>
    </row>
    <row r="57961" spans="55:55" hidden="1" x14ac:dyDescent="0.2">
      <c r="BC57961" s="6"/>
    </row>
    <row r="57962" spans="55:55" hidden="1" x14ac:dyDescent="0.2">
      <c r="BC57962" s="6"/>
    </row>
    <row r="57963" spans="55:55" hidden="1" x14ac:dyDescent="0.2">
      <c r="BC57963" s="6"/>
    </row>
    <row r="57964" spans="55:55" hidden="1" x14ac:dyDescent="0.2">
      <c r="BC57964" s="6"/>
    </row>
    <row r="57965" spans="55:55" hidden="1" x14ac:dyDescent="0.2">
      <c r="BC57965" s="6"/>
    </row>
    <row r="57966" spans="55:55" hidden="1" x14ac:dyDescent="0.2">
      <c r="BC57966" s="6"/>
    </row>
    <row r="57967" spans="55:55" hidden="1" x14ac:dyDescent="0.2">
      <c r="BC57967" s="6"/>
    </row>
    <row r="57968" spans="55:55" hidden="1" x14ac:dyDescent="0.2">
      <c r="BC57968" s="6"/>
    </row>
    <row r="57969" spans="55:55" hidden="1" x14ac:dyDescent="0.2">
      <c r="BC57969" s="6"/>
    </row>
    <row r="57970" spans="55:55" hidden="1" x14ac:dyDescent="0.2">
      <c r="BC57970" s="6"/>
    </row>
    <row r="57971" spans="55:55" hidden="1" x14ac:dyDescent="0.2">
      <c r="BC57971" s="6"/>
    </row>
    <row r="57972" spans="55:55" hidden="1" x14ac:dyDescent="0.2">
      <c r="BC57972" s="6"/>
    </row>
    <row r="57973" spans="55:55" hidden="1" x14ac:dyDescent="0.2">
      <c r="BC57973" s="6"/>
    </row>
    <row r="57974" spans="55:55" hidden="1" x14ac:dyDescent="0.2">
      <c r="BC57974" s="6"/>
    </row>
    <row r="57975" spans="55:55" hidden="1" x14ac:dyDescent="0.2">
      <c r="BC57975" s="6"/>
    </row>
    <row r="57976" spans="55:55" hidden="1" x14ac:dyDescent="0.2">
      <c r="BC57976" s="6"/>
    </row>
    <row r="57977" spans="55:55" hidden="1" x14ac:dyDescent="0.2">
      <c r="BC57977" s="6"/>
    </row>
    <row r="57978" spans="55:55" hidden="1" x14ac:dyDescent="0.2">
      <c r="BC57978" s="6"/>
    </row>
    <row r="57979" spans="55:55" hidden="1" x14ac:dyDescent="0.2">
      <c r="BC57979" s="6"/>
    </row>
    <row r="57980" spans="55:55" hidden="1" x14ac:dyDescent="0.2">
      <c r="BC57980" s="6"/>
    </row>
    <row r="57981" spans="55:55" hidden="1" x14ac:dyDescent="0.2">
      <c r="BC57981" s="6"/>
    </row>
    <row r="57982" spans="55:55" hidden="1" x14ac:dyDescent="0.2">
      <c r="BC57982" s="6"/>
    </row>
    <row r="57983" spans="55:55" hidden="1" x14ac:dyDescent="0.2">
      <c r="BC57983" s="6"/>
    </row>
    <row r="57984" spans="55:55" hidden="1" x14ac:dyDescent="0.2">
      <c r="BC57984" s="6"/>
    </row>
    <row r="57985" spans="55:55" hidden="1" x14ac:dyDescent="0.2">
      <c r="BC57985" s="6"/>
    </row>
    <row r="57986" spans="55:55" hidden="1" x14ac:dyDescent="0.2">
      <c r="BC57986" s="6"/>
    </row>
    <row r="57987" spans="55:55" hidden="1" x14ac:dyDescent="0.2">
      <c r="BC57987" s="6"/>
    </row>
    <row r="57988" spans="55:55" hidden="1" x14ac:dyDescent="0.2">
      <c r="BC57988" s="6"/>
    </row>
    <row r="57989" spans="55:55" hidden="1" x14ac:dyDescent="0.2">
      <c r="BC57989" s="6"/>
    </row>
    <row r="57990" spans="55:55" hidden="1" x14ac:dyDescent="0.2">
      <c r="BC57990" s="6"/>
    </row>
    <row r="57991" spans="55:55" hidden="1" x14ac:dyDescent="0.2">
      <c r="BC57991" s="6"/>
    </row>
    <row r="57992" spans="55:55" hidden="1" x14ac:dyDescent="0.2">
      <c r="BC57992" s="6"/>
    </row>
    <row r="57993" spans="55:55" hidden="1" x14ac:dyDescent="0.2">
      <c r="BC57993" s="6"/>
    </row>
    <row r="57994" spans="55:55" hidden="1" x14ac:dyDescent="0.2">
      <c r="BC57994" s="6"/>
    </row>
    <row r="57995" spans="55:55" hidden="1" x14ac:dyDescent="0.2">
      <c r="BC57995" s="6"/>
    </row>
    <row r="57996" spans="55:55" hidden="1" x14ac:dyDescent="0.2">
      <c r="BC57996" s="6"/>
    </row>
    <row r="57997" spans="55:55" hidden="1" x14ac:dyDescent="0.2">
      <c r="BC57997" s="6"/>
    </row>
    <row r="57998" spans="55:55" hidden="1" x14ac:dyDescent="0.2">
      <c r="BC57998" s="6"/>
    </row>
    <row r="57999" spans="55:55" hidden="1" x14ac:dyDescent="0.2">
      <c r="BC57999" s="6"/>
    </row>
    <row r="58000" spans="55:55" hidden="1" x14ac:dyDescent="0.2">
      <c r="BC58000" s="6"/>
    </row>
    <row r="58001" spans="55:55" hidden="1" x14ac:dyDescent="0.2">
      <c r="BC58001" s="6"/>
    </row>
    <row r="58002" spans="55:55" hidden="1" x14ac:dyDescent="0.2">
      <c r="BC58002" s="6"/>
    </row>
    <row r="58003" spans="55:55" hidden="1" x14ac:dyDescent="0.2">
      <c r="BC58003" s="6"/>
    </row>
    <row r="58004" spans="55:55" hidden="1" x14ac:dyDescent="0.2">
      <c r="BC58004" s="6"/>
    </row>
    <row r="58005" spans="55:55" hidden="1" x14ac:dyDescent="0.2">
      <c r="BC58005" s="6"/>
    </row>
    <row r="58006" spans="55:55" hidden="1" x14ac:dyDescent="0.2">
      <c r="BC58006" s="6"/>
    </row>
    <row r="58007" spans="55:55" hidden="1" x14ac:dyDescent="0.2">
      <c r="BC58007" s="6"/>
    </row>
    <row r="58008" spans="55:55" hidden="1" x14ac:dyDescent="0.2">
      <c r="BC58008" s="6"/>
    </row>
    <row r="58009" spans="55:55" hidden="1" x14ac:dyDescent="0.2">
      <c r="BC58009" s="6"/>
    </row>
    <row r="58010" spans="55:55" hidden="1" x14ac:dyDescent="0.2">
      <c r="BC58010" s="6"/>
    </row>
    <row r="58011" spans="55:55" hidden="1" x14ac:dyDescent="0.2">
      <c r="BC58011" s="6"/>
    </row>
    <row r="58012" spans="55:55" hidden="1" x14ac:dyDescent="0.2">
      <c r="BC58012" s="6"/>
    </row>
    <row r="58013" spans="55:55" hidden="1" x14ac:dyDescent="0.2">
      <c r="BC58013" s="6"/>
    </row>
    <row r="58014" spans="55:55" hidden="1" x14ac:dyDescent="0.2">
      <c r="BC58014" s="6"/>
    </row>
    <row r="58015" spans="55:55" hidden="1" x14ac:dyDescent="0.2">
      <c r="BC58015" s="6"/>
    </row>
    <row r="58016" spans="55:55" hidden="1" x14ac:dyDescent="0.2">
      <c r="BC58016" s="6"/>
    </row>
    <row r="58017" spans="55:55" hidden="1" x14ac:dyDescent="0.2">
      <c r="BC58017" s="6"/>
    </row>
    <row r="58018" spans="55:55" hidden="1" x14ac:dyDescent="0.2">
      <c r="BC58018" s="6"/>
    </row>
    <row r="58019" spans="55:55" hidden="1" x14ac:dyDescent="0.2">
      <c r="BC58019" s="6"/>
    </row>
    <row r="58020" spans="55:55" hidden="1" x14ac:dyDescent="0.2">
      <c r="BC58020" s="6"/>
    </row>
    <row r="58021" spans="55:55" hidden="1" x14ac:dyDescent="0.2">
      <c r="BC58021" s="6"/>
    </row>
    <row r="58022" spans="55:55" hidden="1" x14ac:dyDescent="0.2">
      <c r="BC58022" s="6"/>
    </row>
    <row r="58023" spans="55:55" hidden="1" x14ac:dyDescent="0.2">
      <c r="BC58023" s="6"/>
    </row>
    <row r="58024" spans="55:55" hidden="1" x14ac:dyDescent="0.2">
      <c r="BC58024" s="6"/>
    </row>
    <row r="58025" spans="55:55" hidden="1" x14ac:dyDescent="0.2">
      <c r="BC58025" s="6"/>
    </row>
    <row r="58026" spans="55:55" hidden="1" x14ac:dyDescent="0.2">
      <c r="BC58026" s="6"/>
    </row>
    <row r="58027" spans="55:55" hidden="1" x14ac:dyDescent="0.2">
      <c r="BC58027" s="6"/>
    </row>
    <row r="58028" spans="55:55" hidden="1" x14ac:dyDescent="0.2">
      <c r="BC58028" s="6"/>
    </row>
    <row r="58029" spans="55:55" hidden="1" x14ac:dyDescent="0.2">
      <c r="BC58029" s="6"/>
    </row>
    <row r="58030" spans="55:55" hidden="1" x14ac:dyDescent="0.2">
      <c r="BC58030" s="6"/>
    </row>
    <row r="58031" spans="55:55" hidden="1" x14ac:dyDescent="0.2">
      <c r="BC58031" s="6"/>
    </row>
    <row r="58032" spans="55:55" hidden="1" x14ac:dyDescent="0.2">
      <c r="BC58032" s="6"/>
    </row>
    <row r="58033" spans="55:55" hidden="1" x14ac:dyDescent="0.2">
      <c r="BC58033" s="6"/>
    </row>
    <row r="58034" spans="55:55" hidden="1" x14ac:dyDescent="0.2">
      <c r="BC58034" s="6"/>
    </row>
    <row r="58035" spans="55:55" hidden="1" x14ac:dyDescent="0.2">
      <c r="BC58035" s="6"/>
    </row>
    <row r="58036" spans="55:55" hidden="1" x14ac:dyDescent="0.2">
      <c r="BC58036" s="6"/>
    </row>
    <row r="58037" spans="55:55" hidden="1" x14ac:dyDescent="0.2">
      <c r="BC58037" s="6"/>
    </row>
    <row r="58038" spans="55:55" hidden="1" x14ac:dyDescent="0.2">
      <c r="BC58038" s="6"/>
    </row>
    <row r="58039" spans="55:55" hidden="1" x14ac:dyDescent="0.2">
      <c r="BC58039" s="6"/>
    </row>
    <row r="58040" spans="55:55" hidden="1" x14ac:dyDescent="0.2">
      <c r="BC58040" s="6"/>
    </row>
    <row r="58041" spans="55:55" hidden="1" x14ac:dyDescent="0.2">
      <c r="BC58041" s="6"/>
    </row>
    <row r="58042" spans="55:55" hidden="1" x14ac:dyDescent="0.2">
      <c r="BC58042" s="6"/>
    </row>
    <row r="58043" spans="55:55" hidden="1" x14ac:dyDescent="0.2">
      <c r="BC58043" s="6"/>
    </row>
    <row r="58044" spans="55:55" hidden="1" x14ac:dyDescent="0.2">
      <c r="BC58044" s="6"/>
    </row>
    <row r="58045" spans="55:55" hidden="1" x14ac:dyDescent="0.2">
      <c r="BC58045" s="6"/>
    </row>
    <row r="58046" spans="55:55" hidden="1" x14ac:dyDescent="0.2">
      <c r="BC58046" s="6"/>
    </row>
    <row r="58047" spans="55:55" hidden="1" x14ac:dyDescent="0.2">
      <c r="BC58047" s="6"/>
    </row>
    <row r="58048" spans="55:55" hidden="1" x14ac:dyDescent="0.2">
      <c r="BC58048" s="6"/>
    </row>
    <row r="58049" spans="55:55" hidden="1" x14ac:dyDescent="0.2">
      <c r="BC58049" s="6"/>
    </row>
    <row r="58050" spans="55:55" hidden="1" x14ac:dyDescent="0.2">
      <c r="BC58050" s="6"/>
    </row>
    <row r="58051" spans="55:55" hidden="1" x14ac:dyDescent="0.2">
      <c r="BC58051" s="6"/>
    </row>
    <row r="58052" spans="55:55" hidden="1" x14ac:dyDescent="0.2">
      <c r="BC58052" s="6"/>
    </row>
    <row r="58053" spans="55:55" hidden="1" x14ac:dyDescent="0.2">
      <c r="BC58053" s="6"/>
    </row>
    <row r="58054" spans="55:55" hidden="1" x14ac:dyDescent="0.2">
      <c r="BC58054" s="6"/>
    </row>
    <row r="58055" spans="55:55" hidden="1" x14ac:dyDescent="0.2">
      <c r="BC58055" s="6"/>
    </row>
    <row r="58056" spans="55:55" hidden="1" x14ac:dyDescent="0.2">
      <c r="BC58056" s="6"/>
    </row>
    <row r="58057" spans="55:55" hidden="1" x14ac:dyDescent="0.2">
      <c r="BC58057" s="6"/>
    </row>
    <row r="58058" spans="55:55" hidden="1" x14ac:dyDescent="0.2">
      <c r="BC58058" s="6"/>
    </row>
    <row r="58059" spans="55:55" hidden="1" x14ac:dyDescent="0.2">
      <c r="BC58059" s="6"/>
    </row>
    <row r="58060" spans="55:55" hidden="1" x14ac:dyDescent="0.2">
      <c r="BC58060" s="6"/>
    </row>
    <row r="58061" spans="55:55" hidden="1" x14ac:dyDescent="0.2">
      <c r="BC58061" s="6"/>
    </row>
    <row r="58062" spans="55:55" hidden="1" x14ac:dyDescent="0.2">
      <c r="BC58062" s="6"/>
    </row>
    <row r="58063" spans="55:55" hidden="1" x14ac:dyDescent="0.2">
      <c r="BC58063" s="6"/>
    </row>
    <row r="58064" spans="55:55" hidden="1" x14ac:dyDescent="0.2">
      <c r="BC58064" s="6"/>
    </row>
    <row r="58065" spans="55:55" hidden="1" x14ac:dyDescent="0.2">
      <c r="BC58065" s="6"/>
    </row>
    <row r="58066" spans="55:55" hidden="1" x14ac:dyDescent="0.2">
      <c r="BC58066" s="6"/>
    </row>
    <row r="58067" spans="55:55" hidden="1" x14ac:dyDescent="0.2">
      <c r="BC58067" s="6"/>
    </row>
    <row r="58068" spans="55:55" hidden="1" x14ac:dyDescent="0.2">
      <c r="BC58068" s="6"/>
    </row>
    <row r="58069" spans="55:55" hidden="1" x14ac:dyDescent="0.2">
      <c r="BC58069" s="6"/>
    </row>
    <row r="58070" spans="55:55" hidden="1" x14ac:dyDescent="0.2">
      <c r="BC58070" s="6"/>
    </row>
    <row r="58071" spans="55:55" hidden="1" x14ac:dyDescent="0.2">
      <c r="BC58071" s="6"/>
    </row>
    <row r="58072" spans="55:55" hidden="1" x14ac:dyDescent="0.2">
      <c r="BC58072" s="6"/>
    </row>
    <row r="58073" spans="55:55" hidden="1" x14ac:dyDescent="0.2">
      <c r="BC58073" s="6"/>
    </row>
    <row r="58074" spans="55:55" hidden="1" x14ac:dyDescent="0.2">
      <c r="BC58074" s="6"/>
    </row>
    <row r="58075" spans="55:55" hidden="1" x14ac:dyDescent="0.2">
      <c r="BC58075" s="6"/>
    </row>
    <row r="58076" spans="55:55" hidden="1" x14ac:dyDescent="0.2">
      <c r="BC58076" s="6"/>
    </row>
    <row r="58077" spans="55:55" hidden="1" x14ac:dyDescent="0.2">
      <c r="BC58077" s="6"/>
    </row>
    <row r="58078" spans="55:55" hidden="1" x14ac:dyDescent="0.2">
      <c r="BC58078" s="6"/>
    </row>
    <row r="58079" spans="55:55" hidden="1" x14ac:dyDescent="0.2">
      <c r="BC58079" s="6"/>
    </row>
    <row r="58080" spans="55:55" hidden="1" x14ac:dyDescent="0.2">
      <c r="BC58080" s="6"/>
    </row>
    <row r="58081" spans="55:55" hidden="1" x14ac:dyDescent="0.2">
      <c r="BC58081" s="6"/>
    </row>
    <row r="58082" spans="55:55" hidden="1" x14ac:dyDescent="0.2">
      <c r="BC58082" s="6"/>
    </row>
    <row r="58083" spans="55:55" hidden="1" x14ac:dyDescent="0.2">
      <c r="BC58083" s="6"/>
    </row>
    <row r="58084" spans="55:55" hidden="1" x14ac:dyDescent="0.2">
      <c r="BC58084" s="6"/>
    </row>
    <row r="58085" spans="55:55" hidden="1" x14ac:dyDescent="0.2">
      <c r="BC58085" s="6"/>
    </row>
    <row r="58086" spans="55:55" hidden="1" x14ac:dyDescent="0.2">
      <c r="BC58086" s="6"/>
    </row>
    <row r="58087" spans="55:55" hidden="1" x14ac:dyDescent="0.2">
      <c r="BC58087" s="6"/>
    </row>
    <row r="58088" spans="55:55" hidden="1" x14ac:dyDescent="0.2">
      <c r="BC58088" s="6"/>
    </row>
    <row r="58089" spans="55:55" hidden="1" x14ac:dyDescent="0.2">
      <c r="BC58089" s="6"/>
    </row>
    <row r="58090" spans="55:55" hidden="1" x14ac:dyDescent="0.2">
      <c r="BC58090" s="6"/>
    </row>
    <row r="58091" spans="55:55" hidden="1" x14ac:dyDescent="0.2">
      <c r="BC58091" s="6"/>
    </row>
    <row r="58092" spans="55:55" hidden="1" x14ac:dyDescent="0.2">
      <c r="BC58092" s="6"/>
    </row>
    <row r="58093" spans="55:55" hidden="1" x14ac:dyDescent="0.2">
      <c r="BC58093" s="6"/>
    </row>
    <row r="58094" spans="55:55" hidden="1" x14ac:dyDescent="0.2">
      <c r="BC58094" s="6"/>
    </row>
    <row r="58095" spans="55:55" hidden="1" x14ac:dyDescent="0.2">
      <c r="BC58095" s="6"/>
    </row>
    <row r="58096" spans="55:55" hidden="1" x14ac:dyDescent="0.2">
      <c r="BC58096" s="6"/>
    </row>
    <row r="58097" spans="55:55" hidden="1" x14ac:dyDescent="0.2">
      <c r="BC58097" s="6"/>
    </row>
    <row r="58098" spans="55:55" hidden="1" x14ac:dyDescent="0.2">
      <c r="BC58098" s="6"/>
    </row>
    <row r="58099" spans="55:55" hidden="1" x14ac:dyDescent="0.2">
      <c r="BC58099" s="6"/>
    </row>
    <row r="58100" spans="55:55" hidden="1" x14ac:dyDescent="0.2">
      <c r="BC58100" s="6"/>
    </row>
    <row r="58101" spans="55:55" hidden="1" x14ac:dyDescent="0.2">
      <c r="BC58101" s="6"/>
    </row>
    <row r="58102" spans="55:55" hidden="1" x14ac:dyDescent="0.2">
      <c r="BC58102" s="6"/>
    </row>
    <row r="58103" spans="55:55" hidden="1" x14ac:dyDescent="0.2">
      <c r="BC58103" s="6"/>
    </row>
    <row r="58104" spans="55:55" hidden="1" x14ac:dyDescent="0.2">
      <c r="BC58104" s="6"/>
    </row>
    <row r="58105" spans="55:55" hidden="1" x14ac:dyDescent="0.2">
      <c r="BC58105" s="6"/>
    </row>
    <row r="58106" spans="55:55" hidden="1" x14ac:dyDescent="0.2">
      <c r="BC58106" s="6"/>
    </row>
    <row r="58107" spans="55:55" hidden="1" x14ac:dyDescent="0.2">
      <c r="BC58107" s="6"/>
    </row>
    <row r="58108" spans="55:55" hidden="1" x14ac:dyDescent="0.2">
      <c r="BC58108" s="6"/>
    </row>
    <row r="58109" spans="55:55" hidden="1" x14ac:dyDescent="0.2">
      <c r="BC58109" s="6"/>
    </row>
    <row r="58110" spans="55:55" hidden="1" x14ac:dyDescent="0.2">
      <c r="BC58110" s="6"/>
    </row>
    <row r="58111" spans="55:55" hidden="1" x14ac:dyDescent="0.2">
      <c r="BC58111" s="6"/>
    </row>
    <row r="58112" spans="55:55" hidden="1" x14ac:dyDescent="0.2">
      <c r="BC58112" s="6"/>
    </row>
    <row r="58113" spans="55:55" hidden="1" x14ac:dyDescent="0.2">
      <c r="BC58113" s="6"/>
    </row>
    <row r="58114" spans="55:55" hidden="1" x14ac:dyDescent="0.2">
      <c r="BC58114" s="6"/>
    </row>
    <row r="58115" spans="55:55" hidden="1" x14ac:dyDescent="0.2">
      <c r="BC58115" s="6"/>
    </row>
    <row r="58116" spans="55:55" hidden="1" x14ac:dyDescent="0.2">
      <c r="BC58116" s="6"/>
    </row>
    <row r="58117" spans="55:55" hidden="1" x14ac:dyDescent="0.2">
      <c r="BC58117" s="6"/>
    </row>
    <row r="58118" spans="55:55" hidden="1" x14ac:dyDescent="0.2">
      <c r="BC58118" s="6"/>
    </row>
    <row r="58119" spans="55:55" hidden="1" x14ac:dyDescent="0.2">
      <c r="BC58119" s="6"/>
    </row>
    <row r="58120" spans="55:55" hidden="1" x14ac:dyDescent="0.2">
      <c r="BC58120" s="6"/>
    </row>
    <row r="58121" spans="55:55" hidden="1" x14ac:dyDescent="0.2">
      <c r="BC58121" s="6"/>
    </row>
    <row r="58122" spans="55:55" hidden="1" x14ac:dyDescent="0.2">
      <c r="BC58122" s="6"/>
    </row>
    <row r="58123" spans="55:55" hidden="1" x14ac:dyDescent="0.2">
      <c r="BC58123" s="6"/>
    </row>
    <row r="58124" spans="55:55" hidden="1" x14ac:dyDescent="0.2">
      <c r="BC58124" s="6"/>
    </row>
    <row r="58125" spans="55:55" hidden="1" x14ac:dyDescent="0.2">
      <c r="BC58125" s="6"/>
    </row>
    <row r="58126" spans="55:55" hidden="1" x14ac:dyDescent="0.2">
      <c r="BC58126" s="6"/>
    </row>
    <row r="58127" spans="55:55" hidden="1" x14ac:dyDescent="0.2">
      <c r="BC58127" s="6"/>
    </row>
    <row r="58128" spans="55:55" hidden="1" x14ac:dyDescent="0.2">
      <c r="BC58128" s="6"/>
    </row>
    <row r="58129" spans="55:55" hidden="1" x14ac:dyDescent="0.2">
      <c r="BC58129" s="6"/>
    </row>
    <row r="58130" spans="55:55" hidden="1" x14ac:dyDescent="0.2">
      <c r="BC58130" s="6"/>
    </row>
    <row r="58131" spans="55:55" hidden="1" x14ac:dyDescent="0.2">
      <c r="BC58131" s="6"/>
    </row>
    <row r="58132" spans="55:55" hidden="1" x14ac:dyDescent="0.2">
      <c r="BC58132" s="6"/>
    </row>
    <row r="58133" spans="55:55" hidden="1" x14ac:dyDescent="0.2">
      <c r="BC58133" s="6"/>
    </row>
    <row r="58134" spans="55:55" hidden="1" x14ac:dyDescent="0.2">
      <c r="BC58134" s="6"/>
    </row>
    <row r="58135" spans="55:55" hidden="1" x14ac:dyDescent="0.2">
      <c r="BC58135" s="6"/>
    </row>
    <row r="58136" spans="55:55" hidden="1" x14ac:dyDescent="0.2">
      <c r="BC58136" s="6"/>
    </row>
    <row r="58137" spans="55:55" hidden="1" x14ac:dyDescent="0.2">
      <c r="BC58137" s="6"/>
    </row>
    <row r="58138" spans="55:55" hidden="1" x14ac:dyDescent="0.2">
      <c r="BC58138" s="6"/>
    </row>
    <row r="58139" spans="55:55" hidden="1" x14ac:dyDescent="0.2">
      <c r="BC58139" s="6"/>
    </row>
    <row r="58140" spans="55:55" hidden="1" x14ac:dyDescent="0.2">
      <c r="BC58140" s="6"/>
    </row>
    <row r="58141" spans="55:55" hidden="1" x14ac:dyDescent="0.2">
      <c r="BC58141" s="6"/>
    </row>
    <row r="58142" spans="55:55" hidden="1" x14ac:dyDescent="0.2">
      <c r="BC58142" s="6"/>
    </row>
    <row r="58143" spans="55:55" hidden="1" x14ac:dyDescent="0.2">
      <c r="BC58143" s="6"/>
    </row>
    <row r="58144" spans="55:55" hidden="1" x14ac:dyDescent="0.2">
      <c r="BC58144" s="6"/>
    </row>
    <row r="58145" spans="55:55" hidden="1" x14ac:dyDescent="0.2">
      <c r="BC58145" s="6"/>
    </row>
    <row r="58146" spans="55:55" hidden="1" x14ac:dyDescent="0.2">
      <c r="BC58146" s="6"/>
    </row>
    <row r="58147" spans="55:55" hidden="1" x14ac:dyDescent="0.2">
      <c r="BC58147" s="6"/>
    </row>
    <row r="58148" spans="55:55" hidden="1" x14ac:dyDescent="0.2">
      <c r="BC58148" s="6"/>
    </row>
    <row r="58149" spans="55:55" hidden="1" x14ac:dyDescent="0.2">
      <c r="BC58149" s="6"/>
    </row>
    <row r="58150" spans="55:55" hidden="1" x14ac:dyDescent="0.2">
      <c r="BC58150" s="6"/>
    </row>
    <row r="58151" spans="55:55" hidden="1" x14ac:dyDescent="0.2">
      <c r="BC58151" s="6"/>
    </row>
    <row r="58152" spans="55:55" hidden="1" x14ac:dyDescent="0.2">
      <c r="BC58152" s="6"/>
    </row>
    <row r="58153" spans="55:55" hidden="1" x14ac:dyDescent="0.2">
      <c r="BC58153" s="6"/>
    </row>
    <row r="58154" spans="55:55" hidden="1" x14ac:dyDescent="0.2">
      <c r="BC58154" s="6"/>
    </row>
    <row r="58155" spans="55:55" hidden="1" x14ac:dyDescent="0.2">
      <c r="BC58155" s="6"/>
    </row>
    <row r="58156" spans="55:55" hidden="1" x14ac:dyDescent="0.2">
      <c r="BC58156" s="6"/>
    </row>
    <row r="58157" spans="55:55" hidden="1" x14ac:dyDescent="0.2">
      <c r="BC58157" s="6"/>
    </row>
    <row r="58158" spans="55:55" hidden="1" x14ac:dyDescent="0.2">
      <c r="BC58158" s="6"/>
    </row>
    <row r="58159" spans="55:55" hidden="1" x14ac:dyDescent="0.2">
      <c r="BC58159" s="6"/>
    </row>
    <row r="58160" spans="55:55" hidden="1" x14ac:dyDescent="0.2">
      <c r="BC58160" s="6"/>
    </row>
    <row r="58161" spans="55:55" hidden="1" x14ac:dyDescent="0.2">
      <c r="BC58161" s="6"/>
    </row>
    <row r="58162" spans="55:55" hidden="1" x14ac:dyDescent="0.2">
      <c r="BC58162" s="6"/>
    </row>
    <row r="58163" spans="55:55" hidden="1" x14ac:dyDescent="0.2">
      <c r="BC58163" s="6"/>
    </row>
    <row r="58164" spans="55:55" hidden="1" x14ac:dyDescent="0.2">
      <c r="BC58164" s="6"/>
    </row>
    <row r="58165" spans="55:55" hidden="1" x14ac:dyDescent="0.2">
      <c r="BC58165" s="6"/>
    </row>
    <row r="58166" spans="55:55" hidden="1" x14ac:dyDescent="0.2">
      <c r="BC58166" s="6"/>
    </row>
    <row r="58167" spans="55:55" hidden="1" x14ac:dyDescent="0.2">
      <c r="BC58167" s="6"/>
    </row>
    <row r="58168" spans="55:55" hidden="1" x14ac:dyDescent="0.2">
      <c r="BC58168" s="6"/>
    </row>
    <row r="58169" spans="55:55" hidden="1" x14ac:dyDescent="0.2">
      <c r="BC58169" s="6"/>
    </row>
    <row r="58170" spans="55:55" hidden="1" x14ac:dyDescent="0.2">
      <c r="BC58170" s="6"/>
    </row>
    <row r="58171" spans="55:55" hidden="1" x14ac:dyDescent="0.2">
      <c r="BC58171" s="6"/>
    </row>
    <row r="58172" spans="55:55" hidden="1" x14ac:dyDescent="0.2">
      <c r="BC58172" s="6"/>
    </row>
    <row r="58173" spans="55:55" hidden="1" x14ac:dyDescent="0.2">
      <c r="BC58173" s="6"/>
    </row>
    <row r="58174" spans="55:55" hidden="1" x14ac:dyDescent="0.2">
      <c r="BC58174" s="6"/>
    </row>
    <row r="58175" spans="55:55" hidden="1" x14ac:dyDescent="0.2">
      <c r="BC58175" s="6"/>
    </row>
    <row r="58176" spans="55:55" hidden="1" x14ac:dyDescent="0.2">
      <c r="BC58176" s="6"/>
    </row>
    <row r="58177" spans="55:55" hidden="1" x14ac:dyDescent="0.2">
      <c r="BC58177" s="6"/>
    </row>
    <row r="58178" spans="55:55" hidden="1" x14ac:dyDescent="0.2">
      <c r="BC58178" s="6"/>
    </row>
    <row r="58179" spans="55:55" hidden="1" x14ac:dyDescent="0.2">
      <c r="BC58179" s="6"/>
    </row>
    <row r="58180" spans="55:55" hidden="1" x14ac:dyDescent="0.2">
      <c r="BC58180" s="6"/>
    </row>
    <row r="58181" spans="55:55" hidden="1" x14ac:dyDescent="0.2">
      <c r="BC58181" s="6"/>
    </row>
    <row r="58182" spans="55:55" hidden="1" x14ac:dyDescent="0.2">
      <c r="BC58182" s="6"/>
    </row>
    <row r="58183" spans="55:55" hidden="1" x14ac:dyDescent="0.2">
      <c r="BC58183" s="6"/>
    </row>
    <row r="58184" spans="55:55" hidden="1" x14ac:dyDescent="0.2">
      <c r="BC58184" s="6"/>
    </row>
    <row r="58185" spans="55:55" hidden="1" x14ac:dyDescent="0.2">
      <c r="BC58185" s="6"/>
    </row>
    <row r="58186" spans="55:55" hidden="1" x14ac:dyDescent="0.2">
      <c r="BC58186" s="6"/>
    </row>
    <row r="58187" spans="55:55" hidden="1" x14ac:dyDescent="0.2">
      <c r="BC58187" s="6"/>
    </row>
    <row r="58188" spans="55:55" hidden="1" x14ac:dyDescent="0.2">
      <c r="BC58188" s="6"/>
    </row>
    <row r="58189" spans="55:55" hidden="1" x14ac:dyDescent="0.2">
      <c r="BC58189" s="6"/>
    </row>
    <row r="58190" spans="55:55" hidden="1" x14ac:dyDescent="0.2">
      <c r="BC58190" s="6"/>
    </row>
    <row r="58191" spans="55:55" hidden="1" x14ac:dyDescent="0.2">
      <c r="BC58191" s="6"/>
    </row>
    <row r="58192" spans="55:55" hidden="1" x14ac:dyDescent="0.2">
      <c r="BC58192" s="6"/>
    </row>
    <row r="58193" spans="55:55" hidden="1" x14ac:dyDescent="0.2">
      <c r="BC58193" s="6"/>
    </row>
    <row r="58194" spans="55:55" hidden="1" x14ac:dyDescent="0.2">
      <c r="BC58194" s="6"/>
    </row>
    <row r="58195" spans="55:55" hidden="1" x14ac:dyDescent="0.2">
      <c r="BC58195" s="6"/>
    </row>
    <row r="58196" spans="55:55" hidden="1" x14ac:dyDescent="0.2">
      <c r="BC58196" s="6"/>
    </row>
    <row r="58197" spans="55:55" hidden="1" x14ac:dyDescent="0.2">
      <c r="BC58197" s="6"/>
    </row>
    <row r="58198" spans="55:55" hidden="1" x14ac:dyDescent="0.2">
      <c r="BC58198" s="6"/>
    </row>
    <row r="58199" spans="55:55" hidden="1" x14ac:dyDescent="0.2">
      <c r="BC58199" s="6"/>
    </row>
    <row r="58200" spans="55:55" hidden="1" x14ac:dyDescent="0.2">
      <c r="BC58200" s="6"/>
    </row>
    <row r="58201" spans="55:55" hidden="1" x14ac:dyDescent="0.2">
      <c r="BC58201" s="6"/>
    </row>
    <row r="58202" spans="55:55" hidden="1" x14ac:dyDescent="0.2">
      <c r="BC58202" s="6"/>
    </row>
    <row r="58203" spans="55:55" hidden="1" x14ac:dyDescent="0.2">
      <c r="BC58203" s="6"/>
    </row>
    <row r="58204" spans="55:55" hidden="1" x14ac:dyDescent="0.2">
      <c r="BC58204" s="6"/>
    </row>
    <row r="58205" spans="55:55" hidden="1" x14ac:dyDescent="0.2">
      <c r="BC58205" s="6"/>
    </row>
    <row r="58206" spans="55:55" hidden="1" x14ac:dyDescent="0.2">
      <c r="BC58206" s="6"/>
    </row>
    <row r="58207" spans="55:55" hidden="1" x14ac:dyDescent="0.2">
      <c r="BC58207" s="6"/>
    </row>
    <row r="58208" spans="55:55" hidden="1" x14ac:dyDescent="0.2">
      <c r="BC58208" s="6"/>
    </row>
    <row r="58209" spans="55:55" hidden="1" x14ac:dyDescent="0.2">
      <c r="BC58209" s="6"/>
    </row>
    <row r="58210" spans="55:55" hidden="1" x14ac:dyDescent="0.2">
      <c r="BC58210" s="6"/>
    </row>
    <row r="58211" spans="55:55" hidden="1" x14ac:dyDescent="0.2">
      <c r="BC58211" s="6"/>
    </row>
    <row r="58212" spans="55:55" hidden="1" x14ac:dyDescent="0.2">
      <c r="BC58212" s="6"/>
    </row>
    <row r="58213" spans="55:55" hidden="1" x14ac:dyDescent="0.2">
      <c r="BC58213" s="6"/>
    </row>
    <row r="58214" spans="55:55" hidden="1" x14ac:dyDescent="0.2">
      <c r="BC58214" s="6"/>
    </row>
    <row r="58215" spans="55:55" hidden="1" x14ac:dyDescent="0.2">
      <c r="BC58215" s="6"/>
    </row>
    <row r="58216" spans="55:55" hidden="1" x14ac:dyDescent="0.2">
      <c r="BC58216" s="6"/>
    </row>
    <row r="58217" spans="55:55" hidden="1" x14ac:dyDescent="0.2">
      <c r="BC58217" s="6"/>
    </row>
    <row r="58218" spans="55:55" hidden="1" x14ac:dyDescent="0.2">
      <c r="BC58218" s="6"/>
    </row>
    <row r="58219" spans="55:55" hidden="1" x14ac:dyDescent="0.2">
      <c r="BC58219" s="6"/>
    </row>
    <row r="58220" spans="55:55" hidden="1" x14ac:dyDescent="0.2">
      <c r="BC58220" s="6"/>
    </row>
    <row r="58221" spans="55:55" hidden="1" x14ac:dyDescent="0.2">
      <c r="BC58221" s="6"/>
    </row>
    <row r="58222" spans="55:55" hidden="1" x14ac:dyDescent="0.2">
      <c r="BC58222" s="6"/>
    </row>
    <row r="58223" spans="55:55" hidden="1" x14ac:dyDescent="0.2">
      <c r="BC58223" s="6"/>
    </row>
    <row r="58224" spans="55:55" hidden="1" x14ac:dyDescent="0.2">
      <c r="BC58224" s="6"/>
    </row>
    <row r="58225" spans="55:55" hidden="1" x14ac:dyDescent="0.2">
      <c r="BC58225" s="6"/>
    </row>
    <row r="58226" spans="55:55" hidden="1" x14ac:dyDescent="0.2">
      <c r="BC58226" s="6"/>
    </row>
    <row r="58227" spans="55:55" hidden="1" x14ac:dyDescent="0.2">
      <c r="BC58227" s="6"/>
    </row>
    <row r="58228" spans="55:55" hidden="1" x14ac:dyDescent="0.2">
      <c r="BC58228" s="6"/>
    </row>
    <row r="58229" spans="55:55" hidden="1" x14ac:dyDescent="0.2">
      <c r="BC58229" s="6"/>
    </row>
    <row r="58230" spans="55:55" hidden="1" x14ac:dyDescent="0.2">
      <c r="BC58230" s="6"/>
    </row>
    <row r="58231" spans="55:55" hidden="1" x14ac:dyDescent="0.2">
      <c r="BC58231" s="6"/>
    </row>
    <row r="58232" spans="55:55" hidden="1" x14ac:dyDescent="0.2">
      <c r="BC58232" s="6"/>
    </row>
    <row r="58233" spans="55:55" hidden="1" x14ac:dyDescent="0.2">
      <c r="BC58233" s="6"/>
    </row>
    <row r="58234" spans="55:55" hidden="1" x14ac:dyDescent="0.2">
      <c r="BC58234" s="6"/>
    </row>
    <row r="58235" spans="55:55" hidden="1" x14ac:dyDescent="0.2">
      <c r="BC58235" s="6"/>
    </row>
    <row r="58236" spans="55:55" hidden="1" x14ac:dyDescent="0.2">
      <c r="BC58236" s="6"/>
    </row>
    <row r="58237" spans="55:55" hidden="1" x14ac:dyDescent="0.2">
      <c r="BC58237" s="6"/>
    </row>
    <row r="58238" spans="55:55" hidden="1" x14ac:dyDescent="0.2">
      <c r="BC58238" s="6"/>
    </row>
    <row r="58239" spans="55:55" hidden="1" x14ac:dyDescent="0.2">
      <c r="BC58239" s="6"/>
    </row>
    <row r="58240" spans="55:55" hidden="1" x14ac:dyDescent="0.2">
      <c r="BC58240" s="6"/>
    </row>
    <row r="58241" spans="55:55" hidden="1" x14ac:dyDescent="0.2">
      <c r="BC58241" s="6"/>
    </row>
    <row r="58242" spans="55:55" hidden="1" x14ac:dyDescent="0.2">
      <c r="BC58242" s="6"/>
    </row>
    <row r="58243" spans="55:55" hidden="1" x14ac:dyDescent="0.2">
      <c r="BC58243" s="6"/>
    </row>
    <row r="58244" spans="55:55" hidden="1" x14ac:dyDescent="0.2">
      <c r="BC58244" s="6"/>
    </row>
    <row r="58245" spans="55:55" hidden="1" x14ac:dyDescent="0.2">
      <c r="BC58245" s="6"/>
    </row>
    <row r="58246" spans="55:55" hidden="1" x14ac:dyDescent="0.2">
      <c r="BC58246" s="6"/>
    </row>
    <row r="58247" spans="55:55" hidden="1" x14ac:dyDescent="0.2">
      <c r="BC58247" s="6"/>
    </row>
    <row r="58248" spans="55:55" hidden="1" x14ac:dyDescent="0.2">
      <c r="BC58248" s="6"/>
    </row>
    <row r="58249" spans="55:55" hidden="1" x14ac:dyDescent="0.2">
      <c r="BC58249" s="6"/>
    </row>
    <row r="58250" spans="55:55" hidden="1" x14ac:dyDescent="0.2">
      <c r="BC58250" s="6"/>
    </row>
    <row r="58251" spans="55:55" hidden="1" x14ac:dyDescent="0.2">
      <c r="BC58251" s="6"/>
    </row>
    <row r="58252" spans="55:55" hidden="1" x14ac:dyDescent="0.2">
      <c r="BC58252" s="6"/>
    </row>
    <row r="58253" spans="55:55" hidden="1" x14ac:dyDescent="0.2">
      <c r="BC58253" s="6"/>
    </row>
    <row r="58254" spans="55:55" hidden="1" x14ac:dyDescent="0.2">
      <c r="BC58254" s="6"/>
    </row>
    <row r="58255" spans="55:55" hidden="1" x14ac:dyDescent="0.2">
      <c r="BC58255" s="6"/>
    </row>
    <row r="58256" spans="55:55" hidden="1" x14ac:dyDescent="0.2">
      <c r="BC58256" s="6"/>
    </row>
    <row r="58257" spans="55:55" hidden="1" x14ac:dyDescent="0.2">
      <c r="BC58257" s="6"/>
    </row>
    <row r="58258" spans="55:55" hidden="1" x14ac:dyDescent="0.2">
      <c r="BC58258" s="6"/>
    </row>
    <row r="58259" spans="55:55" hidden="1" x14ac:dyDescent="0.2">
      <c r="BC58259" s="6"/>
    </row>
    <row r="58260" spans="55:55" hidden="1" x14ac:dyDescent="0.2">
      <c r="BC58260" s="6"/>
    </row>
    <row r="58261" spans="55:55" hidden="1" x14ac:dyDescent="0.2">
      <c r="BC58261" s="6"/>
    </row>
    <row r="58262" spans="55:55" hidden="1" x14ac:dyDescent="0.2">
      <c r="BC58262" s="6"/>
    </row>
    <row r="58263" spans="55:55" hidden="1" x14ac:dyDescent="0.2">
      <c r="BC58263" s="6"/>
    </row>
    <row r="58264" spans="55:55" hidden="1" x14ac:dyDescent="0.2">
      <c r="BC58264" s="6"/>
    </row>
    <row r="58265" spans="55:55" hidden="1" x14ac:dyDescent="0.2">
      <c r="BC58265" s="6"/>
    </row>
    <row r="58266" spans="55:55" hidden="1" x14ac:dyDescent="0.2">
      <c r="BC58266" s="6"/>
    </row>
    <row r="58267" spans="55:55" hidden="1" x14ac:dyDescent="0.2">
      <c r="BC58267" s="6"/>
    </row>
    <row r="58268" spans="55:55" hidden="1" x14ac:dyDescent="0.2">
      <c r="BC58268" s="6"/>
    </row>
    <row r="58269" spans="55:55" hidden="1" x14ac:dyDescent="0.2">
      <c r="BC58269" s="6"/>
    </row>
    <row r="58270" spans="55:55" hidden="1" x14ac:dyDescent="0.2">
      <c r="BC58270" s="6"/>
    </row>
    <row r="58271" spans="55:55" hidden="1" x14ac:dyDescent="0.2">
      <c r="BC58271" s="6"/>
    </row>
    <row r="58272" spans="55:55" hidden="1" x14ac:dyDescent="0.2">
      <c r="BC58272" s="6"/>
    </row>
    <row r="58273" spans="55:55" hidden="1" x14ac:dyDescent="0.2">
      <c r="BC58273" s="6"/>
    </row>
    <row r="58274" spans="55:55" hidden="1" x14ac:dyDescent="0.2">
      <c r="BC58274" s="6"/>
    </row>
    <row r="58275" spans="55:55" hidden="1" x14ac:dyDescent="0.2">
      <c r="BC58275" s="6"/>
    </row>
    <row r="58276" spans="55:55" hidden="1" x14ac:dyDescent="0.2">
      <c r="BC58276" s="6"/>
    </row>
    <row r="58277" spans="55:55" hidden="1" x14ac:dyDescent="0.2">
      <c r="BC58277" s="6"/>
    </row>
    <row r="58278" spans="55:55" hidden="1" x14ac:dyDescent="0.2">
      <c r="BC58278" s="6"/>
    </row>
    <row r="58279" spans="55:55" hidden="1" x14ac:dyDescent="0.2">
      <c r="BC58279" s="6"/>
    </row>
    <row r="58280" spans="55:55" hidden="1" x14ac:dyDescent="0.2">
      <c r="BC58280" s="6"/>
    </row>
    <row r="58281" spans="55:55" hidden="1" x14ac:dyDescent="0.2">
      <c r="BC58281" s="6"/>
    </row>
    <row r="58282" spans="55:55" hidden="1" x14ac:dyDescent="0.2">
      <c r="BC58282" s="6"/>
    </row>
    <row r="58283" spans="55:55" hidden="1" x14ac:dyDescent="0.2">
      <c r="BC58283" s="6"/>
    </row>
    <row r="58284" spans="55:55" hidden="1" x14ac:dyDescent="0.2">
      <c r="BC58284" s="6"/>
    </row>
    <row r="58285" spans="55:55" hidden="1" x14ac:dyDescent="0.2">
      <c r="BC58285" s="6"/>
    </row>
    <row r="58286" spans="55:55" hidden="1" x14ac:dyDescent="0.2">
      <c r="BC58286" s="6"/>
    </row>
    <row r="58287" spans="55:55" hidden="1" x14ac:dyDescent="0.2">
      <c r="BC58287" s="6"/>
    </row>
    <row r="58288" spans="55:55" hidden="1" x14ac:dyDescent="0.2">
      <c r="BC58288" s="6"/>
    </row>
    <row r="58289" spans="55:55" hidden="1" x14ac:dyDescent="0.2">
      <c r="BC58289" s="6"/>
    </row>
    <row r="58290" spans="55:55" hidden="1" x14ac:dyDescent="0.2">
      <c r="BC58290" s="6"/>
    </row>
    <row r="58291" spans="55:55" hidden="1" x14ac:dyDescent="0.2">
      <c r="BC58291" s="6"/>
    </row>
    <row r="58292" spans="55:55" hidden="1" x14ac:dyDescent="0.2">
      <c r="BC58292" s="6"/>
    </row>
    <row r="58293" spans="55:55" hidden="1" x14ac:dyDescent="0.2">
      <c r="BC58293" s="6"/>
    </row>
    <row r="58294" spans="55:55" hidden="1" x14ac:dyDescent="0.2">
      <c r="BC58294" s="6"/>
    </row>
    <row r="58295" spans="55:55" hidden="1" x14ac:dyDescent="0.2">
      <c r="BC58295" s="6"/>
    </row>
    <row r="58296" spans="55:55" hidden="1" x14ac:dyDescent="0.2">
      <c r="BC58296" s="6"/>
    </row>
    <row r="58297" spans="55:55" hidden="1" x14ac:dyDescent="0.2">
      <c r="BC58297" s="6"/>
    </row>
    <row r="58298" spans="55:55" hidden="1" x14ac:dyDescent="0.2">
      <c r="BC58298" s="6"/>
    </row>
    <row r="58299" spans="55:55" hidden="1" x14ac:dyDescent="0.2">
      <c r="BC58299" s="6"/>
    </row>
    <row r="58300" spans="55:55" hidden="1" x14ac:dyDescent="0.2">
      <c r="BC58300" s="6"/>
    </row>
    <row r="58301" spans="55:55" hidden="1" x14ac:dyDescent="0.2">
      <c r="BC58301" s="6"/>
    </row>
    <row r="58302" spans="55:55" hidden="1" x14ac:dyDescent="0.2">
      <c r="BC58302" s="6"/>
    </row>
    <row r="58303" spans="55:55" hidden="1" x14ac:dyDescent="0.2">
      <c r="BC58303" s="6"/>
    </row>
    <row r="58304" spans="55:55" hidden="1" x14ac:dyDescent="0.2">
      <c r="BC58304" s="6"/>
    </row>
    <row r="58305" spans="55:55" hidden="1" x14ac:dyDescent="0.2">
      <c r="BC58305" s="6"/>
    </row>
    <row r="58306" spans="55:55" hidden="1" x14ac:dyDescent="0.2">
      <c r="BC58306" s="6"/>
    </row>
    <row r="58307" spans="55:55" hidden="1" x14ac:dyDescent="0.2">
      <c r="BC58307" s="6"/>
    </row>
    <row r="58308" spans="55:55" hidden="1" x14ac:dyDescent="0.2">
      <c r="BC58308" s="6"/>
    </row>
    <row r="58309" spans="55:55" hidden="1" x14ac:dyDescent="0.2">
      <c r="BC58309" s="6"/>
    </row>
    <row r="58310" spans="55:55" hidden="1" x14ac:dyDescent="0.2">
      <c r="BC58310" s="6"/>
    </row>
    <row r="58311" spans="55:55" hidden="1" x14ac:dyDescent="0.2">
      <c r="BC58311" s="6"/>
    </row>
    <row r="58312" spans="55:55" hidden="1" x14ac:dyDescent="0.2">
      <c r="BC58312" s="6"/>
    </row>
    <row r="58313" spans="55:55" hidden="1" x14ac:dyDescent="0.2">
      <c r="BC58313" s="6"/>
    </row>
    <row r="58314" spans="55:55" hidden="1" x14ac:dyDescent="0.2">
      <c r="BC58314" s="6"/>
    </row>
    <row r="58315" spans="55:55" hidden="1" x14ac:dyDescent="0.2">
      <c r="BC58315" s="6"/>
    </row>
    <row r="58316" spans="55:55" hidden="1" x14ac:dyDescent="0.2">
      <c r="BC58316" s="6"/>
    </row>
    <row r="58317" spans="55:55" hidden="1" x14ac:dyDescent="0.2">
      <c r="BC58317" s="6"/>
    </row>
    <row r="58318" spans="55:55" hidden="1" x14ac:dyDescent="0.2">
      <c r="BC58318" s="6"/>
    </row>
    <row r="58319" spans="55:55" hidden="1" x14ac:dyDescent="0.2">
      <c r="BC58319" s="6"/>
    </row>
    <row r="58320" spans="55:55" hidden="1" x14ac:dyDescent="0.2">
      <c r="BC58320" s="6"/>
    </row>
    <row r="58321" spans="55:55" hidden="1" x14ac:dyDescent="0.2">
      <c r="BC58321" s="6"/>
    </row>
    <row r="58322" spans="55:55" hidden="1" x14ac:dyDescent="0.2">
      <c r="BC58322" s="6"/>
    </row>
    <row r="58323" spans="55:55" hidden="1" x14ac:dyDescent="0.2">
      <c r="BC58323" s="6"/>
    </row>
    <row r="58324" spans="55:55" hidden="1" x14ac:dyDescent="0.2">
      <c r="BC58324" s="6"/>
    </row>
    <row r="58325" spans="55:55" hidden="1" x14ac:dyDescent="0.2">
      <c r="BC58325" s="6"/>
    </row>
    <row r="58326" spans="55:55" hidden="1" x14ac:dyDescent="0.2">
      <c r="BC58326" s="6"/>
    </row>
    <row r="58327" spans="55:55" hidden="1" x14ac:dyDescent="0.2">
      <c r="BC58327" s="6"/>
    </row>
    <row r="58328" spans="55:55" hidden="1" x14ac:dyDescent="0.2">
      <c r="BC58328" s="6"/>
    </row>
    <row r="58329" spans="55:55" hidden="1" x14ac:dyDescent="0.2">
      <c r="BC58329" s="6"/>
    </row>
    <row r="58330" spans="55:55" hidden="1" x14ac:dyDescent="0.2">
      <c r="BC58330" s="6"/>
    </row>
    <row r="58331" spans="55:55" hidden="1" x14ac:dyDescent="0.2">
      <c r="BC58331" s="6"/>
    </row>
    <row r="58332" spans="55:55" hidden="1" x14ac:dyDescent="0.2">
      <c r="BC58332" s="6"/>
    </row>
    <row r="58333" spans="55:55" hidden="1" x14ac:dyDescent="0.2">
      <c r="BC58333" s="6"/>
    </row>
    <row r="58334" spans="55:55" hidden="1" x14ac:dyDescent="0.2">
      <c r="BC58334" s="6"/>
    </row>
    <row r="58335" spans="55:55" hidden="1" x14ac:dyDescent="0.2">
      <c r="BC58335" s="6"/>
    </row>
    <row r="58336" spans="55:55" hidden="1" x14ac:dyDescent="0.2">
      <c r="BC58336" s="6"/>
    </row>
    <row r="58337" spans="55:55" hidden="1" x14ac:dyDescent="0.2">
      <c r="BC58337" s="6"/>
    </row>
    <row r="58338" spans="55:55" hidden="1" x14ac:dyDescent="0.2">
      <c r="BC58338" s="6"/>
    </row>
    <row r="58339" spans="55:55" hidden="1" x14ac:dyDescent="0.2">
      <c r="BC58339" s="6"/>
    </row>
    <row r="58340" spans="55:55" hidden="1" x14ac:dyDescent="0.2">
      <c r="BC58340" s="6"/>
    </row>
    <row r="58341" spans="55:55" hidden="1" x14ac:dyDescent="0.2">
      <c r="BC58341" s="6"/>
    </row>
    <row r="58342" spans="55:55" hidden="1" x14ac:dyDescent="0.2">
      <c r="BC58342" s="6"/>
    </row>
    <row r="58343" spans="55:55" hidden="1" x14ac:dyDescent="0.2">
      <c r="BC58343" s="6"/>
    </row>
    <row r="58344" spans="55:55" hidden="1" x14ac:dyDescent="0.2">
      <c r="BC58344" s="6"/>
    </row>
    <row r="58345" spans="55:55" hidden="1" x14ac:dyDescent="0.2">
      <c r="BC58345" s="6"/>
    </row>
    <row r="58346" spans="55:55" hidden="1" x14ac:dyDescent="0.2">
      <c r="BC58346" s="6"/>
    </row>
    <row r="58347" spans="55:55" hidden="1" x14ac:dyDescent="0.2">
      <c r="BC58347" s="6"/>
    </row>
    <row r="58348" spans="55:55" hidden="1" x14ac:dyDescent="0.2">
      <c r="BC58348" s="6"/>
    </row>
    <row r="58349" spans="55:55" hidden="1" x14ac:dyDescent="0.2">
      <c r="BC58349" s="6"/>
    </row>
    <row r="58350" spans="55:55" hidden="1" x14ac:dyDescent="0.2">
      <c r="BC58350" s="6"/>
    </row>
    <row r="58351" spans="55:55" hidden="1" x14ac:dyDescent="0.2">
      <c r="BC58351" s="6"/>
    </row>
    <row r="58352" spans="55:55" hidden="1" x14ac:dyDescent="0.2">
      <c r="BC58352" s="6"/>
    </row>
    <row r="58353" spans="55:55" hidden="1" x14ac:dyDescent="0.2">
      <c r="BC58353" s="6"/>
    </row>
    <row r="58354" spans="55:55" hidden="1" x14ac:dyDescent="0.2">
      <c r="BC58354" s="6"/>
    </row>
    <row r="58355" spans="55:55" hidden="1" x14ac:dyDescent="0.2">
      <c r="BC58355" s="6"/>
    </row>
    <row r="58356" spans="55:55" hidden="1" x14ac:dyDescent="0.2">
      <c r="BC58356" s="6"/>
    </row>
    <row r="58357" spans="55:55" hidden="1" x14ac:dyDescent="0.2">
      <c r="BC58357" s="6"/>
    </row>
    <row r="58358" spans="55:55" hidden="1" x14ac:dyDescent="0.2">
      <c r="BC58358" s="6"/>
    </row>
    <row r="58359" spans="55:55" hidden="1" x14ac:dyDescent="0.2">
      <c r="BC58359" s="6"/>
    </row>
    <row r="58360" spans="55:55" hidden="1" x14ac:dyDescent="0.2">
      <c r="BC58360" s="6"/>
    </row>
    <row r="58361" spans="55:55" hidden="1" x14ac:dyDescent="0.2">
      <c r="BC58361" s="6"/>
    </row>
    <row r="58362" spans="55:55" hidden="1" x14ac:dyDescent="0.2">
      <c r="BC58362" s="6"/>
    </row>
    <row r="58363" spans="55:55" hidden="1" x14ac:dyDescent="0.2">
      <c r="BC58363" s="6"/>
    </row>
    <row r="58364" spans="55:55" hidden="1" x14ac:dyDescent="0.2">
      <c r="BC58364" s="6"/>
    </row>
    <row r="58365" spans="55:55" hidden="1" x14ac:dyDescent="0.2">
      <c r="BC58365" s="6"/>
    </row>
    <row r="58366" spans="55:55" hidden="1" x14ac:dyDescent="0.2">
      <c r="BC58366" s="6"/>
    </row>
    <row r="58367" spans="55:55" hidden="1" x14ac:dyDescent="0.2">
      <c r="BC58367" s="6"/>
    </row>
    <row r="58368" spans="55:55" hidden="1" x14ac:dyDescent="0.2">
      <c r="BC58368" s="6"/>
    </row>
    <row r="58369" spans="55:55" hidden="1" x14ac:dyDescent="0.2">
      <c r="BC58369" s="6"/>
    </row>
    <row r="58370" spans="55:55" hidden="1" x14ac:dyDescent="0.2">
      <c r="BC58370" s="6"/>
    </row>
    <row r="58371" spans="55:55" hidden="1" x14ac:dyDescent="0.2">
      <c r="BC58371" s="6"/>
    </row>
    <row r="58372" spans="55:55" hidden="1" x14ac:dyDescent="0.2">
      <c r="BC58372" s="6"/>
    </row>
    <row r="58373" spans="55:55" hidden="1" x14ac:dyDescent="0.2">
      <c r="BC58373" s="6"/>
    </row>
    <row r="58374" spans="55:55" hidden="1" x14ac:dyDescent="0.2">
      <c r="BC58374" s="6"/>
    </row>
    <row r="58375" spans="55:55" hidden="1" x14ac:dyDescent="0.2">
      <c r="BC58375" s="6"/>
    </row>
    <row r="58376" spans="55:55" hidden="1" x14ac:dyDescent="0.2">
      <c r="BC58376" s="6"/>
    </row>
    <row r="58377" spans="55:55" hidden="1" x14ac:dyDescent="0.2">
      <c r="BC58377" s="6"/>
    </row>
    <row r="58378" spans="55:55" hidden="1" x14ac:dyDescent="0.2">
      <c r="BC58378" s="6"/>
    </row>
    <row r="58379" spans="55:55" hidden="1" x14ac:dyDescent="0.2">
      <c r="BC58379" s="6"/>
    </row>
    <row r="58380" spans="55:55" hidden="1" x14ac:dyDescent="0.2">
      <c r="BC58380" s="6"/>
    </row>
    <row r="58381" spans="55:55" hidden="1" x14ac:dyDescent="0.2">
      <c r="BC58381" s="6"/>
    </row>
    <row r="58382" spans="55:55" hidden="1" x14ac:dyDescent="0.2">
      <c r="BC58382" s="6"/>
    </row>
    <row r="58383" spans="55:55" hidden="1" x14ac:dyDescent="0.2">
      <c r="BC58383" s="6"/>
    </row>
    <row r="58384" spans="55:55" hidden="1" x14ac:dyDescent="0.2">
      <c r="BC58384" s="6"/>
    </row>
    <row r="58385" spans="55:55" hidden="1" x14ac:dyDescent="0.2">
      <c r="BC58385" s="6"/>
    </row>
    <row r="58386" spans="55:55" hidden="1" x14ac:dyDescent="0.2">
      <c r="BC58386" s="6"/>
    </row>
    <row r="58387" spans="55:55" hidden="1" x14ac:dyDescent="0.2">
      <c r="BC58387" s="6"/>
    </row>
    <row r="58388" spans="55:55" hidden="1" x14ac:dyDescent="0.2">
      <c r="BC58388" s="6"/>
    </row>
    <row r="58389" spans="55:55" hidden="1" x14ac:dyDescent="0.2">
      <c r="BC58389" s="6"/>
    </row>
    <row r="58390" spans="55:55" hidden="1" x14ac:dyDescent="0.2">
      <c r="BC58390" s="6"/>
    </row>
    <row r="58391" spans="55:55" hidden="1" x14ac:dyDescent="0.2">
      <c r="BC58391" s="6"/>
    </row>
    <row r="58392" spans="55:55" hidden="1" x14ac:dyDescent="0.2">
      <c r="BC58392" s="6"/>
    </row>
    <row r="58393" spans="55:55" hidden="1" x14ac:dyDescent="0.2">
      <c r="BC58393" s="6"/>
    </row>
    <row r="58394" spans="55:55" hidden="1" x14ac:dyDescent="0.2">
      <c r="BC58394" s="6"/>
    </row>
    <row r="58395" spans="55:55" hidden="1" x14ac:dyDescent="0.2">
      <c r="BC58395" s="6"/>
    </row>
    <row r="58396" spans="55:55" hidden="1" x14ac:dyDescent="0.2">
      <c r="BC58396" s="6"/>
    </row>
    <row r="58397" spans="55:55" hidden="1" x14ac:dyDescent="0.2">
      <c r="BC58397" s="6"/>
    </row>
    <row r="58398" spans="55:55" hidden="1" x14ac:dyDescent="0.2">
      <c r="BC58398" s="6"/>
    </row>
    <row r="58399" spans="55:55" hidden="1" x14ac:dyDescent="0.2">
      <c r="BC58399" s="6"/>
    </row>
    <row r="58400" spans="55:55" hidden="1" x14ac:dyDescent="0.2">
      <c r="BC58400" s="6"/>
    </row>
    <row r="58401" spans="55:55" hidden="1" x14ac:dyDescent="0.2">
      <c r="BC58401" s="6"/>
    </row>
    <row r="58402" spans="55:55" hidden="1" x14ac:dyDescent="0.2">
      <c r="BC58402" s="6"/>
    </row>
    <row r="58403" spans="55:55" hidden="1" x14ac:dyDescent="0.2">
      <c r="BC58403" s="6"/>
    </row>
    <row r="58404" spans="55:55" hidden="1" x14ac:dyDescent="0.2">
      <c r="BC58404" s="6"/>
    </row>
    <row r="58405" spans="55:55" hidden="1" x14ac:dyDescent="0.2">
      <c r="BC58405" s="6"/>
    </row>
    <row r="58406" spans="55:55" hidden="1" x14ac:dyDescent="0.2">
      <c r="BC58406" s="6"/>
    </row>
    <row r="58407" spans="55:55" hidden="1" x14ac:dyDescent="0.2">
      <c r="BC58407" s="6"/>
    </row>
    <row r="58408" spans="55:55" hidden="1" x14ac:dyDescent="0.2">
      <c r="BC58408" s="6"/>
    </row>
    <row r="58409" spans="55:55" hidden="1" x14ac:dyDescent="0.2">
      <c r="BC58409" s="6"/>
    </row>
    <row r="58410" spans="55:55" hidden="1" x14ac:dyDescent="0.2">
      <c r="BC58410" s="6"/>
    </row>
    <row r="58411" spans="55:55" hidden="1" x14ac:dyDescent="0.2">
      <c r="BC58411" s="6"/>
    </row>
    <row r="58412" spans="55:55" hidden="1" x14ac:dyDescent="0.2">
      <c r="BC58412" s="6"/>
    </row>
    <row r="58413" spans="55:55" hidden="1" x14ac:dyDescent="0.2">
      <c r="BC58413" s="6"/>
    </row>
    <row r="58414" spans="55:55" hidden="1" x14ac:dyDescent="0.2">
      <c r="BC58414" s="6"/>
    </row>
    <row r="58415" spans="55:55" hidden="1" x14ac:dyDescent="0.2">
      <c r="BC58415" s="6"/>
    </row>
    <row r="58416" spans="55:55" hidden="1" x14ac:dyDescent="0.2">
      <c r="BC58416" s="6"/>
    </row>
    <row r="58417" spans="55:55" hidden="1" x14ac:dyDescent="0.2">
      <c r="BC58417" s="6"/>
    </row>
    <row r="58418" spans="55:55" hidden="1" x14ac:dyDescent="0.2">
      <c r="BC58418" s="6"/>
    </row>
    <row r="58419" spans="55:55" hidden="1" x14ac:dyDescent="0.2">
      <c r="BC58419" s="6"/>
    </row>
    <row r="58420" spans="55:55" hidden="1" x14ac:dyDescent="0.2">
      <c r="BC58420" s="6"/>
    </row>
    <row r="58421" spans="55:55" hidden="1" x14ac:dyDescent="0.2">
      <c r="BC58421" s="6"/>
    </row>
    <row r="58422" spans="55:55" hidden="1" x14ac:dyDescent="0.2">
      <c r="BC58422" s="6"/>
    </row>
    <row r="58423" spans="55:55" hidden="1" x14ac:dyDescent="0.2">
      <c r="BC58423" s="6"/>
    </row>
    <row r="58424" spans="55:55" hidden="1" x14ac:dyDescent="0.2">
      <c r="BC58424" s="6"/>
    </row>
    <row r="58425" spans="55:55" hidden="1" x14ac:dyDescent="0.2">
      <c r="BC58425" s="6"/>
    </row>
    <row r="58426" spans="55:55" hidden="1" x14ac:dyDescent="0.2">
      <c r="BC58426" s="6"/>
    </row>
    <row r="58427" spans="55:55" hidden="1" x14ac:dyDescent="0.2">
      <c r="BC58427" s="6"/>
    </row>
    <row r="58428" spans="55:55" hidden="1" x14ac:dyDescent="0.2">
      <c r="BC58428" s="6"/>
    </row>
    <row r="58429" spans="55:55" hidden="1" x14ac:dyDescent="0.2">
      <c r="BC58429" s="6"/>
    </row>
    <row r="58430" spans="55:55" hidden="1" x14ac:dyDescent="0.2">
      <c r="BC58430" s="6"/>
    </row>
    <row r="58431" spans="55:55" hidden="1" x14ac:dyDescent="0.2">
      <c r="BC58431" s="6"/>
    </row>
    <row r="58432" spans="55:55" hidden="1" x14ac:dyDescent="0.2">
      <c r="BC58432" s="6"/>
    </row>
    <row r="58433" spans="55:55" hidden="1" x14ac:dyDescent="0.2">
      <c r="BC58433" s="6"/>
    </row>
    <row r="58434" spans="55:55" hidden="1" x14ac:dyDescent="0.2">
      <c r="BC58434" s="6"/>
    </row>
    <row r="58435" spans="55:55" hidden="1" x14ac:dyDescent="0.2">
      <c r="BC58435" s="6"/>
    </row>
    <row r="58436" spans="55:55" hidden="1" x14ac:dyDescent="0.2">
      <c r="BC58436" s="6"/>
    </row>
    <row r="58437" spans="55:55" hidden="1" x14ac:dyDescent="0.2">
      <c r="BC58437" s="6"/>
    </row>
    <row r="58438" spans="55:55" hidden="1" x14ac:dyDescent="0.2">
      <c r="BC58438" s="6"/>
    </row>
    <row r="58439" spans="55:55" hidden="1" x14ac:dyDescent="0.2">
      <c r="BC58439" s="6"/>
    </row>
    <row r="58440" spans="55:55" hidden="1" x14ac:dyDescent="0.2">
      <c r="BC58440" s="6"/>
    </row>
    <row r="58441" spans="55:55" hidden="1" x14ac:dyDescent="0.2">
      <c r="BC58441" s="6"/>
    </row>
    <row r="58442" spans="55:55" hidden="1" x14ac:dyDescent="0.2">
      <c r="BC58442" s="6"/>
    </row>
    <row r="58443" spans="55:55" hidden="1" x14ac:dyDescent="0.2">
      <c r="BC58443" s="6"/>
    </row>
    <row r="58444" spans="55:55" hidden="1" x14ac:dyDescent="0.2">
      <c r="BC58444" s="6"/>
    </row>
    <row r="58445" spans="55:55" hidden="1" x14ac:dyDescent="0.2">
      <c r="BC58445" s="6"/>
    </row>
    <row r="58446" spans="55:55" hidden="1" x14ac:dyDescent="0.2">
      <c r="BC58446" s="6"/>
    </row>
    <row r="58447" spans="55:55" hidden="1" x14ac:dyDescent="0.2">
      <c r="BC58447" s="6"/>
    </row>
    <row r="58448" spans="55:55" hidden="1" x14ac:dyDescent="0.2">
      <c r="BC58448" s="6"/>
    </row>
    <row r="58449" spans="55:55" hidden="1" x14ac:dyDescent="0.2">
      <c r="BC58449" s="6"/>
    </row>
    <row r="58450" spans="55:55" hidden="1" x14ac:dyDescent="0.2">
      <c r="BC58450" s="6"/>
    </row>
    <row r="58451" spans="55:55" hidden="1" x14ac:dyDescent="0.2">
      <c r="BC58451" s="6"/>
    </row>
    <row r="58452" spans="55:55" hidden="1" x14ac:dyDescent="0.2">
      <c r="BC58452" s="6"/>
    </row>
    <row r="58453" spans="55:55" hidden="1" x14ac:dyDescent="0.2">
      <c r="BC58453" s="6"/>
    </row>
    <row r="58454" spans="55:55" hidden="1" x14ac:dyDescent="0.2">
      <c r="BC58454" s="6"/>
    </row>
    <row r="58455" spans="55:55" hidden="1" x14ac:dyDescent="0.2">
      <c r="BC58455" s="6"/>
    </row>
    <row r="58456" spans="55:55" hidden="1" x14ac:dyDescent="0.2">
      <c r="BC58456" s="6"/>
    </row>
    <row r="58457" spans="55:55" hidden="1" x14ac:dyDescent="0.2">
      <c r="BC58457" s="6"/>
    </row>
    <row r="58458" spans="55:55" hidden="1" x14ac:dyDescent="0.2">
      <c r="BC58458" s="6"/>
    </row>
    <row r="58459" spans="55:55" hidden="1" x14ac:dyDescent="0.2">
      <c r="BC58459" s="6"/>
    </row>
    <row r="58460" spans="55:55" hidden="1" x14ac:dyDescent="0.2">
      <c r="BC58460" s="6"/>
    </row>
    <row r="58461" spans="55:55" hidden="1" x14ac:dyDescent="0.2">
      <c r="BC58461" s="6"/>
    </row>
    <row r="58462" spans="55:55" hidden="1" x14ac:dyDescent="0.2">
      <c r="BC58462" s="6"/>
    </row>
    <row r="58463" spans="55:55" hidden="1" x14ac:dyDescent="0.2">
      <c r="BC58463" s="6"/>
    </row>
    <row r="58464" spans="55:55" hidden="1" x14ac:dyDescent="0.2">
      <c r="BC58464" s="6"/>
    </row>
    <row r="58465" spans="55:55" hidden="1" x14ac:dyDescent="0.2">
      <c r="BC58465" s="6"/>
    </row>
    <row r="58466" spans="55:55" hidden="1" x14ac:dyDescent="0.2">
      <c r="BC58466" s="6"/>
    </row>
    <row r="58467" spans="55:55" hidden="1" x14ac:dyDescent="0.2">
      <c r="BC58467" s="6"/>
    </row>
    <row r="58468" spans="55:55" hidden="1" x14ac:dyDescent="0.2">
      <c r="BC58468" s="6"/>
    </row>
    <row r="58469" spans="55:55" hidden="1" x14ac:dyDescent="0.2">
      <c r="BC58469" s="6"/>
    </row>
    <row r="58470" spans="55:55" hidden="1" x14ac:dyDescent="0.2">
      <c r="BC58470" s="6"/>
    </row>
    <row r="58471" spans="55:55" hidden="1" x14ac:dyDescent="0.2">
      <c r="BC58471" s="6"/>
    </row>
    <row r="58472" spans="55:55" hidden="1" x14ac:dyDescent="0.2">
      <c r="BC58472" s="6"/>
    </row>
    <row r="58473" spans="55:55" hidden="1" x14ac:dyDescent="0.2">
      <c r="BC58473" s="6"/>
    </row>
    <row r="58474" spans="55:55" hidden="1" x14ac:dyDescent="0.2">
      <c r="BC58474" s="6"/>
    </row>
    <row r="58475" spans="55:55" hidden="1" x14ac:dyDescent="0.2">
      <c r="BC58475" s="6"/>
    </row>
    <row r="58476" spans="55:55" hidden="1" x14ac:dyDescent="0.2">
      <c r="BC58476" s="6"/>
    </row>
    <row r="58477" spans="55:55" hidden="1" x14ac:dyDescent="0.2">
      <c r="BC58477" s="6"/>
    </row>
    <row r="58478" spans="55:55" hidden="1" x14ac:dyDescent="0.2">
      <c r="BC58478" s="6"/>
    </row>
    <row r="58479" spans="55:55" hidden="1" x14ac:dyDescent="0.2">
      <c r="BC58479" s="6"/>
    </row>
    <row r="58480" spans="55:55" hidden="1" x14ac:dyDescent="0.2">
      <c r="BC58480" s="6"/>
    </row>
    <row r="58481" spans="55:55" hidden="1" x14ac:dyDescent="0.2">
      <c r="BC58481" s="6"/>
    </row>
    <row r="58482" spans="55:55" hidden="1" x14ac:dyDescent="0.2">
      <c r="BC58482" s="6"/>
    </row>
    <row r="58483" spans="55:55" hidden="1" x14ac:dyDescent="0.2">
      <c r="BC58483" s="6"/>
    </row>
    <row r="58484" spans="55:55" hidden="1" x14ac:dyDescent="0.2">
      <c r="BC58484" s="6"/>
    </row>
    <row r="58485" spans="55:55" hidden="1" x14ac:dyDescent="0.2">
      <c r="BC58485" s="6"/>
    </row>
    <row r="58486" spans="55:55" hidden="1" x14ac:dyDescent="0.2">
      <c r="BC58486" s="6"/>
    </row>
    <row r="58487" spans="55:55" hidden="1" x14ac:dyDescent="0.2">
      <c r="BC58487" s="6"/>
    </row>
    <row r="58488" spans="55:55" hidden="1" x14ac:dyDescent="0.2">
      <c r="BC58488" s="6"/>
    </row>
    <row r="58489" spans="55:55" hidden="1" x14ac:dyDescent="0.2">
      <c r="BC58489" s="6"/>
    </row>
    <row r="58490" spans="55:55" hidden="1" x14ac:dyDescent="0.2">
      <c r="BC58490" s="6"/>
    </row>
    <row r="58491" spans="55:55" hidden="1" x14ac:dyDescent="0.2">
      <c r="BC58491" s="6"/>
    </row>
    <row r="58492" spans="55:55" hidden="1" x14ac:dyDescent="0.2">
      <c r="BC58492" s="6"/>
    </row>
    <row r="58493" spans="55:55" hidden="1" x14ac:dyDescent="0.2">
      <c r="BC58493" s="6"/>
    </row>
    <row r="58494" spans="55:55" hidden="1" x14ac:dyDescent="0.2">
      <c r="BC58494" s="6"/>
    </row>
    <row r="58495" spans="55:55" hidden="1" x14ac:dyDescent="0.2">
      <c r="BC58495" s="6"/>
    </row>
    <row r="58496" spans="55:55" hidden="1" x14ac:dyDescent="0.2">
      <c r="BC58496" s="6"/>
    </row>
    <row r="58497" spans="55:55" hidden="1" x14ac:dyDescent="0.2">
      <c r="BC58497" s="6"/>
    </row>
    <row r="58498" spans="55:55" hidden="1" x14ac:dyDescent="0.2">
      <c r="BC58498" s="6"/>
    </row>
    <row r="58499" spans="55:55" hidden="1" x14ac:dyDescent="0.2">
      <c r="BC58499" s="6"/>
    </row>
    <row r="58500" spans="55:55" hidden="1" x14ac:dyDescent="0.2">
      <c r="BC58500" s="6"/>
    </row>
    <row r="58501" spans="55:55" hidden="1" x14ac:dyDescent="0.2">
      <c r="BC58501" s="6"/>
    </row>
    <row r="58502" spans="55:55" hidden="1" x14ac:dyDescent="0.2">
      <c r="BC58502" s="6"/>
    </row>
    <row r="58503" spans="55:55" hidden="1" x14ac:dyDescent="0.2">
      <c r="BC58503" s="6"/>
    </row>
    <row r="58504" spans="55:55" hidden="1" x14ac:dyDescent="0.2">
      <c r="BC58504" s="6"/>
    </row>
    <row r="58505" spans="55:55" hidden="1" x14ac:dyDescent="0.2">
      <c r="BC58505" s="6"/>
    </row>
    <row r="58506" spans="55:55" hidden="1" x14ac:dyDescent="0.2">
      <c r="BC58506" s="6"/>
    </row>
    <row r="58507" spans="55:55" hidden="1" x14ac:dyDescent="0.2">
      <c r="BC58507" s="6"/>
    </row>
    <row r="58508" spans="55:55" hidden="1" x14ac:dyDescent="0.2">
      <c r="BC58508" s="6"/>
    </row>
    <row r="58509" spans="55:55" hidden="1" x14ac:dyDescent="0.2">
      <c r="BC58509" s="6"/>
    </row>
    <row r="58510" spans="55:55" hidden="1" x14ac:dyDescent="0.2">
      <c r="BC58510" s="6"/>
    </row>
    <row r="58511" spans="55:55" hidden="1" x14ac:dyDescent="0.2">
      <c r="BC58511" s="6"/>
    </row>
    <row r="58512" spans="55:55" hidden="1" x14ac:dyDescent="0.2">
      <c r="BC58512" s="6"/>
    </row>
    <row r="58513" spans="55:55" hidden="1" x14ac:dyDescent="0.2">
      <c r="BC58513" s="6"/>
    </row>
    <row r="58514" spans="55:55" hidden="1" x14ac:dyDescent="0.2">
      <c r="BC58514" s="6"/>
    </row>
    <row r="58515" spans="55:55" hidden="1" x14ac:dyDescent="0.2">
      <c r="BC58515" s="6"/>
    </row>
    <row r="58516" spans="55:55" hidden="1" x14ac:dyDescent="0.2">
      <c r="BC58516" s="6"/>
    </row>
    <row r="58517" spans="55:55" hidden="1" x14ac:dyDescent="0.2">
      <c r="BC58517" s="6"/>
    </row>
    <row r="58518" spans="55:55" hidden="1" x14ac:dyDescent="0.2">
      <c r="BC58518" s="6"/>
    </row>
    <row r="58519" spans="55:55" hidden="1" x14ac:dyDescent="0.2">
      <c r="BC58519" s="6"/>
    </row>
    <row r="58520" spans="55:55" hidden="1" x14ac:dyDescent="0.2">
      <c r="BC58520" s="6"/>
    </row>
    <row r="58521" spans="55:55" hidden="1" x14ac:dyDescent="0.2">
      <c r="BC58521" s="6"/>
    </row>
    <row r="58522" spans="55:55" hidden="1" x14ac:dyDescent="0.2">
      <c r="BC58522" s="6"/>
    </row>
    <row r="58523" spans="55:55" hidden="1" x14ac:dyDescent="0.2">
      <c r="BC58523" s="6"/>
    </row>
    <row r="58524" spans="55:55" hidden="1" x14ac:dyDescent="0.2">
      <c r="BC58524" s="6"/>
    </row>
    <row r="58525" spans="55:55" hidden="1" x14ac:dyDescent="0.2">
      <c r="BC58525" s="6"/>
    </row>
    <row r="58526" spans="55:55" hidden="1" x14ac:dyDescent="0.2">
      <c r="BC58526" s="6"/>
    </row>
    <row r="58527" spans="55:55" hidden="1" x14ac:dyDescent="0.2">
      <c r="BC58527" s="6"/>
    </row>
    <row r="58528" spans="55:55" hidden="1" x14ac:dyDescent="0.2">
      <c r="BC58528" s="6"/>
    </row>
    <row r="58529" spans="55:55" hidden="1" x14ac:dyDescent="0.2">
      <c r="BC58529" s="6"/>
    </row>
    <row r="58530" spans="55:55" hidden="1" x14ac:dyDescent="0.2">
      <c r="BC58530" s="6"/>
    </row>
    <row r="58531" spans="55:55" hidden="1" x14ac:dyDescent="0.2">
      <c r="BC58531" s="6"/>
    </row>
    <row r="58532" spans="55:55" hidden="1" x14ac:dyDescent="0.2">
      <c r="BC58532" s="6"/>
    </row>
    <row r="58533" spans="55:55" hidden="1" x14ac:dyDescent="0.2">
      <c r="BC58533" s="6"/>
    </row>
    <row r="58534" spans="55:55" hidden="1" x14ac:dyDescent="0.2">
      <c r="BC58534" s="6"/>
    </row>
    <row r="58535" spans="55:55" hidden="1" x14ac:dyDescent="0.2">
      <c r="BC58535" s="6"/>
    </row>
    <row r="58536" spans="55:55" hidden="1" x14ac:dyDescent="0.2">
      <c r="BC58536" s="6"/>
    </row>
    <row r="58537" spans="55:55" hidden="1" x14ac:dyDescent="0.2">
      <c r="BC58537" s="6"/>
    </row>
    <row r="58538" spans="55:55" hidden="1" x14ac:dyDescent="0.2">
      <c r="BC58538" s="6"/>
    </row>
    <row r="58539" spans="55:55" hidden="1" x14ac:dyDescent="0.2">
      <c r="BC58539" s="6"/>
    </row>
    <row r="58540" spans="55:55" hidden="1" x14ac:dyDescent="0.2">
      <c r="BC58540" s="6"/>
    </row>
    <row r="58541" spans="55:55" hidden="1" x14ac:dyDescent="0.2">
      <c r="BC58541" s="6"/>
    </row>
    <row r="58542" spans="55:55" hidden="1" x14ac:dyDescent="0.2">
      <c r="BC58542" s="6"/>
    </row>
    <row r="58543" spans="55:55" hidden="1" x14ac:dyDescent="0.2">
      <c r="BC58543" s="6"/>
    </row>
    <row r="58544" spans="55:55" hidden="1" x14ac:dyDescent="0.2">
      <c r="BC58544" s="6"/>
    </row>
    <row r="58545" spans="55:55" hidden="1" x14ac:dyDescent="0.2">
      <c r="BC58545" s="6"/>
    </row>
    <row r="58546" spans="55:55" hidden="1" x14ac:dyDescent="0.2">
      <c r="BC58546" s="6"/>
    </row>
    <row r="58547" spans="55:55" hidden="1" x14ac:dyDescent="0.2">
      <c r="BC58547" s="6"/>
    </row>
    <row r="58548" spans="55:55" hidden="1" x14ac:dyDescent="0.2">
      <c r="BC58548" s="6"/>
    </row>
    <row r="58549" spans="55:55" hidden="1" x14ac:dyDescent="0.2">
      <c r="BC58549" s="6"/>
    </row>
    <row r="58550" spans="55:55" hidden="1" x14ac:dyDescent="0.2">
      <c r="BC58550" s="6"/>
    </row>
    <row r="58551" spans="55:55" hidden="1" x14ac:dyDescent="0.2">
      <c r="BC58551" s="6"/>
    </row>
    <row r="58552" spans="55:55" hidden="1" x14ac:dyDescent="0.2">
      <c r="BC58552" s="6"/>
    </row>
    <row r="58553" spans="55:55" hidden="1" x14ac:dyDescent="0.2">
      <c r="BC58553" s="6"/>
    </row>
    <row r="58554" spans="55:55" hidden="1" x14ac:dyDescent="0.2">
      <c r="BC58554" s="6"/>
    </row>
    <row r="58555" spans="55:55" hidden="1" x14ac:dyDescent="0.2">
      <c r="BC58555" s="6"/>
    </row>
    <row r="58556" spans="55:55" hidden="1" x14ac:dyDescent="0.2">
      <c r="BC58556" s="6"/>
    </row>
    <row r="58557" spans="55:55" hidden="1" x14ac:dyDescent="0.2">
      <c r="BC58557" s="6"/>
    </row>
    <row r="58558" spans="55:55" hidden="1" x14ac:dyDescent="0.2">
      <c r="BC58558" s="6"/>
    </row>
    <row r="58559" spans="55:55" hidden="1" x14ac:dyDescent="0.2">
      <c r="BC58559" s="6"/>
    </row>
    <row r="58560" spans="55:55" hidden="1" x14ac:dyDescent="0.2">
      <c r="BC58560" s="6"/>
    </row>
    <row r="58561" spans="55:55" hidden="1" x14ac:dyDescent="0.2">
      <c r="BC58561" s="6"/>
    </row>
    <row r="58562" spans="55:55" hidden="1" x14ac:dyDescent="0.2">
      <c r="BC58562" s="6"/>
    </row>
    <row r="58563" spans="55:55" hidden="1" x14ac:dyDescent="0.2">
      <c r="BC58563" s="6"/>
    </row>
    <row r="58564" spans="55:55" hidden="1" x14ac:dyDescent="0.2">
      <c r="BC58564" s="6"/>
    </row>
    <row r="58565" spans="55:55" hidden="1" x14ac:dyDescent="0.2">
      <c r="BC58565" s="6"/>
    </row>
    <row r="58566" spans="55:55" hidden="1" x14ac:dyDescent="0.2">
      <c r="BC58566" s="6"/>
    </row>
    <row r="58567" spans="55:55" hidden="1" x14ac:dyDescent="0.2">
      <c r="BC58567" s="6"/>
    </row>
    <row r="58568" spans="55:55" hidden="1" x14ac:dyDescent="0.2">
      <c r="BC58568" s="6"/>
    </row>
    <row r="58569" spans="55:55" hidden="1" x14ac:dyDescent="0.2">
      <c r="BC58569" s="6"/>
    </row>
    <row r="58570" spans="55:55" hidden="1" x14ac:dyDescent="0.2">
      <c r="BC58570" s="6"/>
    </row>
    <row r="58571" spans="55:55" hidden="1" x14ac:dyDescent="0.2">
      <c r="BC58571" s="6"/>
    </row>
    <row r="58572" spans="55:55" hidden="1" x14ac:dyDescent="0.2">
      <c r="BC58572" s="6"/>
    </row>
    <row r="58573" spans="55:55" hidden="1" x14ac:dyDescent="0.2">
      <c r="BC58573" s="6"/>
    </row>
    <row r="58574" spans="55:55" hidden="1" x14ac:dyDescent="0.2">
      <c r="BC58574" s="6"/>
    </row>
    <row r="58575" spans="55:55" hidden="1" x14ac:dyDescent="0.2">
      <c r="BC58575" s="6"/>
    </row>
    <row r="58576" spans="55:55" hidden="1" x14ac:dyDescent="0.2">
      <c r="BC58576" s="6"/>
    </row>
    <row r="58577" spans="55:55" hidden="1" x14ac:dyDescent="0.2">
      <c r="BC58577" s="6"/>
    </row>
    <row r="58578" spans="55:55" hidden="1" x14ac:dyDescent="0.2">
      <c r="BC58578" s="6"/>
    </row>
    <row r="58579" spans="55:55" hidden="1" x14ac:dyDescent="0.2">
      <c r="BC58579" s="6"/>
    </row>
    <row r="58580" spans="55:55" hidden="1" x14ac:dyDescent="0.2">
      <c r="BC58580" s="6"/>
    </row>
    <row r="58581" spans="55:55" hidden="1" x14ac:dyDescent="0.2">
      <c r="BC58581" s="6"/>
    </row>
    <row r="58582" spans="55:55" hidden="1" x14ac:dyDescent="0.2">
      <c r="BC58582" s="6"/>
    </row>
    <row r="58583" spans="55:55" hidden="1" x14ac:dyDescent="0.2">
      <c r="BC58583" s="6"/>
    </row>
    <row r="58584" spans="55:55" hidden="1" x14ac:dyDescent="0.2">
      <c r="BC58584" s="6"/>
    </row>
    <row r="58585" spans="55:55" hidden="1" x14ac:dyDescent="0.2">
      <c r="BC58585" s="6"/>
    </row>
    <row r="58586" spans="55:55" hidden="1" x14ac:dyDescent="0.2">
      <c r="BC58586" s="6"/>
    </row>
    <row r="58587" spans="55:55" hidden="1" x14ac:dyDescent="0.2">
      <c r="BC58587" s="6"/>
    </row>
    <row r="58588" spans="55:55" hidden="1" x14ac:dyDescent="0.2">
      <c r="BC58588" s="6"/>
    </row>
    <row r="58589" spans="55:55" hidden="1" x14ac:dyDescent="0.2">
      <c r="BC58589" s="6"/>
    </row>
    <row r="58590" spans="55:55" hidden="1" x14ac:dyDescent="0.2">
      <c r="BC58590" s="6"/>
    </row>
    <row r="58591" spans="55:55" hidden="1" x14ac:dyDescent="0.2">
      <c r="BC58591" s="6"/>
    </row>
    <row r="58592" spans="55:55" hidden="1" x14ac:dyDescent="0.2">
      <c r="BC58592" s="6"/>
    </row>
    <row r="58593" spans="55:55" hidden="1" x14ac:dyDescent="0.2">
      <c r="BC58593" s="6"/>
    </row>
    <row r="58594" spans="55:55" hidden="1" x14ac:dyDescent="0.2">
      <c r="BC58594" s="6"/>
    </row>
    <row r="58595" spans="55:55" hidden="1" x14ac:dyDescent="0.2">
      <c r="BC58595" s="6"/>
    </row>
    <row r="58596" spans="55:55" hidden="1" x14ac:dyDescent="0.2">
      <c r="BC58596" s="6"/>
    </row>
    <row r="58597" spans="55:55" hidden="1" x14ac:dyDescent="0.2">
      <c r="BC58597" s="6"/>
    </row>
    <row r="58598" spans="55:55" hidden="1" x14ac:dyDescent="0.2">
      <c r="BC58598" s="6"/>
    </row>
    <row r="58599" spans="55:55" hidden="1" x14ac:dyDescent="0.2">
      <c r="BC58599" s="6"/>
    </row>
    <row r="58600" spans="55:55" hidden="1" x14ac:dyDescent="0.2">
      <c r="BC58600" s="6"/>
    </row>
    <row r="58601" spans="55:55" hidden="1" x14ac:dyDescent="0.2">
      <c r="BC58601" s="6"/>
    </row>
    <row r="58602" spans="55:55" hidden="1" x14ac:dyDescent="0.2">
      <c r="BC58602" s="6"/>
    </row>
    <row r="58603" spans="55:55" hidden="1" x14ac:dyDescent="0.2">
      <c r="BC58603" s="6"/>
    </row>
    <row r="58604" spans="55:55" hidden="1" x14ac:dyDescent="0.2">
      <c r="BC58604" s="6"/>
    </row>
    <row r="58605" spans="55:55" hidden="1" x14ac:dyDescent="0.2">
      <c r="BC58605" s="6"/>
    </row>
    <row r="58606" spans="55:55" hidden="1" x14ac:dyDescent="0.2">
      <c r="BC58606" s="6"/>
    </row>
    <row r="58607" spans="55:55" hidden="1" x14ac:dyDescent="0.2">
      <c r="BC58607" s="6"/>
    </row>
    <row r="58608" spans="55:55" hidden="1" x14ac:dyDescent="0.2">
      <c r="BC58608" s="6"/>
    </row>
    <row r="58609" spans="55:55" hidden="1" x14ac:dyDescent="0.2">
      <c r="BC58609" s="6"/>
    </row>
    <row r="58610" spans="55:55" hidden="1" x14ac:dyDescent="0.2">
      <c r="BC58610" s="6"/>
    </row>
    <row r="58611" spans="55:55" hidden="1" x14ac:dyDescent="0.2">
      <c r="BC58611" s="6"/>
    </row>
    <row r="58612" spans="55:55" hidden="1" x14ac:dyDescent="0.2">
      <c r="BC58612" s="6"/>
    </row>
    <row r="58613" spans="55:55" hidden="1" x14ac:dyDescent="0.2">
      <c r="BC58613" s="6"/>
    </row>
    <row r="58614" spans="55:55" hidden="1" x14ac:dyDescent="0.2">
      <c r="BC58614" s="6"/>
    </row>
    <row r="58615" spans="55:55" hidden="1" x14ac:dyDescent="0.2">
      <c r="BC58615" s="6"/>
    </row>
    <row r="58616" spans="55:55" hidden="1" x14ac:dyDescent="0.2">
      <c r="BC58616" s="6"/>
    </row>
    <row r="58617" spans="55:55" hidden="1" x14ac:dyDescent="0.2">
      <c r="BC58617" s="6"/>
    </row>
    <row r="58618" spans="55:55" hidden="1" x14ac:dyDescent="0.2">
      <c r="BC58618" s="6"/>
    </row>
    <row r="58619" spans="55:55" hidden="1" x14ac:dyDescent="0.2">
      <c r="BC58619" s="6"/>
    </row>
    <row r="58620" spans="55:55" hidden="1" x14ac:dyDescent="0.2">
      <c r="BC58620" s="6"/>
    </row>
    <row r="58621" spans="55:55" hidden="1" x14ac:dyDescent="0.2">
      <c r="BC58621" s="6"/>
    </row>
    <row r="58622" spans="55:55" hidden="1" x14ac:dyDescent="0.2">
      <c r="BC58622" s="6"/>
    </row>
    <row r="58623" spans="55:55" hidden="1" x14ac:dyDescent="0.2">
      <c r="BC58623" s="6"/>
    </row>
    <row r="58624" spans="55:55" hidden="1" x14ac:dyDescent="0.2">
      <c r="BC58624" s="6"/>
    </row>
    <row r="58625" spans="55:55" hidden="1" x14ac:dyDescent="0.2">
      <c r="BC58625" s="6"/>
    </row>
    <row r="58626" spans="55:55" hidden="1" x14ac:dyDescent="0.2">
      <c r="BC58626" s="6"/>
    </row>
    <row r="58627" spans="55:55" hidden="1" x14ac:dyDescent="0.2">
      <c r="BC58627" s="6"/>
    </row>
    <row r="58628" spans="55:55" hidden="1" x14ac:dyDescent="0.2">
      <c r="BC58628" s="6"/>
    </row>
    <row r="58629" spans="55:55" hidden="1" x14ac:dyDescent="0.2">
      <c r="BC58629" s="6"/>
    </row>
    <row r="58630" spans="55:55" hidden="1" x14ac:dyDescent="0.2">
      <c r="BC58630" s="6"/>
    </row>
    <row r="58631" spans="55:55" hidden="1" x14ac:dyDescent="0.2">
      <c r="BC58631" s="6"/>
    </row>
    <row r="58632" spans="55:55" hidden="1" x14ac:dyDescent="0.2">
      <c r="BC58632" s="6"/>
    </row>
    <row r="58633" spans="55:55" hidden="1" x14ac:dyDescent="0.2">
      <c r="BC58633" s="6"/>
    </row>
    <row r="58634" spans="55:55" hidden="1" x14ac:dyDescent="0.2">
      <c r="BC58634" s="6"/>
    </row>
    <row r="58635" spans="55:55" hidden="1" x14ac:dyDescent="0.2">
      <c r="BC58635" s="6"/>
    </row>
    <row r="58636" spans="55:55" hidden="1" x14ac:dyDescent="0.2">
      <c r="BC58636" s="6"/>
    </row>
    <row r="58637" spans="55:55" hidden="1" x14ac:dyDescent="0.2">
      <c r="BC58637" s="6"/>
    </row>
    <row r="58638" spans="55:55" hidden="1" x14ac:dyDescent="0.2">
      <c r="BC58638" s="6"/>
    </row>
    <row r="58639" spans="55:55" hidden="1" x14ac:dyDescent="0.2">
      <c r="BC58639" s="6"/>
    </row>
    <row r="58640" spans="55:55" hidden="1" x14ac:dyDescent="0.2">
      <c r="BC58640" s="6"/>
    </row>
    <row r="58641" spans="55:55" hidden="1" x14ac:dyDescent="0.2">
      <c r="BC58641" s="6"/>
    </row>
    <row r="58642" spans="55:55" hidden="1" x14ac:dyDescent="0.2">
      <c r="BC58642" s="6"/>
    </row>
    <row r="58643" spans="55:55" hidden="1" x14ac:dyDescent="0.2">
      <c r="BC58643" s="6"/>
    </row>
    <row r="58644" spans="55:55" hidden="1" x14ac:dyDescent="0.2">
      <c r="BC58644" s="6"/>
    </row>
    <row r="58645" spans="55:55" hidden="1" x14ac:dyDescent="0.2">
      <c r="BC58645" s="6"/>
    </row>
    <row r="58646" spans="55:55" hidden="1" x14ac:dyDescent="0.2">
      <c r="BC58646" s="6"/>
    </row>
    <row r="58647" spans="55:55" hidden="1" x14ac:dyDescent="0.2">
      <c r="BC58647" s="6"/>
    </row>
    <row r="58648" spans="55:55" hidden="1" x14ac:dyDescent="0.2">
      <c r="BC58648" s="6"/>
    </row>
    <row r="58649" spans="55:55" hidden="1" x14ac:dyDescent="0.2">
      <c r="BC58649" s="6"/>
    </row>
    <row r="58650" spans="55:55" hidden="1" x14ac:dyDescent="0.2">
      <c r="BC58650" s="6"/>
    </row>
    <row r="58651" spans="55:55" hidden="1" x14ac:dyDescent="0.2">
      <c r="BC58651" s="6"/>
    </row>
    <row r="58652" spans="55:55" hidden="1" x14ac:dyDescent="0.2">
      <c r="BC58652" s="6"/>
    </row>
    <row r="58653" spans="55:55" hidden="1" x14ac:dyDescent="0.2">
      <c r="BC58653" s="6"/>
    </row>
    <row r="58654" spans="55:55" hidden="1" x14ac:dyDescent="0.2">
      <c r="BC58654" s="6"/>
    </row>
    <row r="58655" spans="55:55" hidden="1" x14ac:dyDescent="0.2">
      <c r="BC58655" s="6"/>
    </row>
    <row r="58656" spans="55:55" hidden="1" x14ac:dyDescent="0.2">
      <c r="BC58656" s="6"/>
    </row>
    <row r="58657" spans="55:55" hidden="1" x14ac:dyDescent="0.2">
      <c r="BC58657" s="6"/>
    </row>
    <row r="58658" spans="55:55" hidden="1" x14ac:dyDescent="0.2">
      <c r="BC58658" s="6"/>
    </row>
    <row r="58659" spans="55:55" hidden="1" x14ac:dyDescent="0.2">
      <c r="BC58659" s="6"/>
    </row>
    <row r="58660" spans="55:55" hidden="1" x14ac:dyDescent="0.2">
      <c r="BC58660" s="6"/>
    </row>
    <row r="58661" spans="55:55" hidden="1" x14ac:dyDescent="0.2">
      <c r="BC58661" s="6"/>
    </row>
    <row r="58662" spans="55:55" hidden="1" x14ac:dyDescent="0.2">
      <c r="BC58662" s="6"/>
    </row>
    <row r="58663" spans="55:55" hidden="1" x14ac:dyDescent="0.2">
      <c r="BC58663" s="6"/>
    </row>
    <row r="58664" spans="55:55" hidden="1" x14ac:dyDescent="0.2">
      <c r="BC58664" s="6"/>
    </row>
    <row r="58665" spans="55:55" hidden="1" x14ac:dyDescent="0.2">
      <c r="BC58665" s="6"/>
    </row>
    <row r="58666" spans="55:55" hidden="1" x14ac:dyDescent="0.2">
      <c r="BC58666" s="6"/>
    </row>
    <row r="58667" spans="55:55" hidden="1" x14ac:dyDescent="0.2">
      <c r="BC58667" s="6"/>
    </row>
    <row r="58668" spans="55:55" hidden="1" x14ac:dyDescent="0.2">
      <c r="BC58668" s="6"/>
    </row>
    <row r="58669" spans="55:55" hidden="1" x14ac:dyDescent="0.2">
      <c r="BC58669" s="6"/>
    </row>
    <row r="58670" spans="55:55" hidden="1" x14ac:dyDescent="0.2">
      <c r="BC58670" s="6"/>
    </row>
    <row r="58671" spans="55:55" hidden="1" x14ac:dyDescent="0.2">
      <c r="BC58671" s="6"/>
    </row>
    <row r="58672" spans="55:55" hidden="1" x14ac:dyDescent="0.2">
      <c r="BC58672" s="6"/>
    </row>
    <row r="58673" spans="55:55" hidden="1" x14ac:dyDescent="0.2">
      <c r="BC58673" s="6"/>
    </row>
    <row r="58674" spans="55:55" hidden="1" x14ac:dyDescent="0.2">
      <c r="BC58674" s="6"/>
    </row>
    <row r="58675" spans="55:55" hidden="1" x14ac:dyDescent="0.2">
      <c r="BC58675" s="6"/>
    </row>
    <row r="58676" spans="55:55" hidden="1" x14ac:dyDescent="0.2">
      <c r="BC58676" s="6"/>
    </row>
    <row r="58677" spans="55:55" hidden="1" x14ac:dyDescent="0.2">
      <c r="BC58677" s="6"/>
    </row>
    <row r="58678" spans="55:55" hidden="1" x14ac:dyDescent="0.2">
      <c r="BC58678" s="6"/>
    </row>
    <row r="58679" spans="55:55" hidden="1" x14ac:dyDescent="0.2">
      <c r="BC58679" s="6"/>
    </row>
    <row r="58680" spans="55:55" hidden="1" x14ac:dyDescent="0.2">
      <c r="BC58680" s="6"/>
    </row>
    <row r="58681" spans="55:55" hidden="1" x14ac:dyDescent="0.2">
      <c r="BC58681" s="6"/>
    </row>
    <row r="58682" spans="55:55" hidden="1" x14ac:dyDescent="0.2">
      <c r="BC58682" s="6"/>
    </row>
    <row r="58683" spans="55:55" hidden="1" x14ac:dyDescent="0.2">
      <c r="BC58683" s="6"/>
    </row>
    <row r="58684" spans="55:55" hidden="1" x14ac:dyDescent="0.2">
      <c r="BC58684" s="6"/>
    </row>
    <row r="58685" spans="55:55" hidden="1" x14ac:dyDescent="0.2">
      <c r="BC58685" s="6"/>
    </row>
    <row r="58686" spans="55:55" hidden="1" x14ac:dyDescent="0.2">
      <c r="BC58686" s="6"/>
    </row>
    <row r="58687" spans="55:55" hidden="1" x14ac:dyDescent="0.2">
      <c r="BC58687" s="6"/>
    </row>
    <row r="58688" spans="55:55" hidden="1" x14ac:dyDescent="0.2">
      <c r="BC58688" s="6"/>
    </row>
    <row r="58689" spans="55:55" hidden="1" x14ac:dyDescent="0.2">
      <c r="BC58689" s="6"/>
    </row>
    <row r="58690" spans="55:55" hidden="1" x14ac:dyDescent="0.2">
      <c r="BC58690" s="6"/>
    </row>
    <row r="58691" spans="55:55" hidden="1" x14ac:dyDescent="0.2">
      <c r="BC58691" s="6"/>
    </row>
    <row r="58692" spans="55:55" hidden="1" x14ac:dyDescent="0.2">
      <c r="BC58692" s="6"/>
    </row>
    <row r="58693" spans="55:55" hidden="1" x14ac:dyDescent="0.2">
      <c r="BC58693" s="6"/>
    </row>
    <row r="58694" spans="55:55" hidden="1" x14ac:dyDescent="0.2">
      <c r="BC58694" s="6"/>
    </row>
    <row r="58695" spans="55:55" hidden="1" x14ac:dyDescent="0.2">
      <c r="BC58695" s="6"/>
    </row>
    <row r="58696" spans="55:55" hidden="1" x14ac:dyDescent="0.2">
      <c r="BC58696" s="6"/>
    </row>
    <row r="58697" spans="55:55" hidden="1" x14ac:dyDescent="0.2">
      <c r="BC58697" s="6"/>
    </row>
    <row r="58698" spans="55:55" hidden="1" x14ac:dyDescent="0.2">
      <c r="BC58698" s="6"/>
    </row>
    <row r="58699" spans="55:55" hidden="1" x14ac:dyDescent="0.2">
      <c r="BC58699" s="6"/>
    </row>
    <row r="58700" spans="55:55" hidden="1" x14ac:dyDescent="0.2">
      <c r="BC58700" s="6"/>
    </row>
    <row r="58701" spans="55:55" hidden="1" x14ac:dyDescent="0.2">
      <c r="BC58701" s="6"/>
    </row>
    <row r="58702" spans="55:55" hidden="1" x14ac:dyDescent="0.2">
      <c r="BC58702" s="6"/>
    </row>
    <row r="58703" spans="55:55" hidden="1" x14ac:dyDescent="0.2">
      <c r="BC58703" s="6"/>
    </row>
    <row r="58704" spans="55:55" hidden="1" x14ac:dyDescent="0.2">
      <c r="BC58704" s="6"/>
    </row>
    <row r="58705" spans="55:55" hidden="1" x14ac:dyDescent="0.2">
      <c r="BC58705" s="6"/>
    </row>
    <row r="58706" spans="55:55" hidden="1" x14ac:dyDescent="0.2">
      <c r="BC58706" s="6"/>
    </row>
    <row r="58707" spans="55:55" hidden="1" x14ac:dyDescent="0.2">
      <c r="BC58707" s="6"/>
    </row>
    <row r="58708" spans="55:55" hidden="1" x14ac:dyDescent="0.2">
      <c r="BC58708" s="6"/>
    </row>
    <row r="58709" spans="55:55" hidden="1" x14ac:dyDescent="0.2">
      <c r="BC58709" s="6"/>
    </row>
    <row r="58710" spans="55:55" hidden="1" x14ac:dyDescent="0.2">
      <c r="BC58710" s="6"/>
    </row>
    <row r="58711" spans="55:55" hidden="1" x14ac:dyDescent="0.2">
      <c r="BC58711" s="6"/>
    </row>
    <row r="58712" spans="55:55" hidden="1" x14ac:dyDescent="0.2">
      <c r="BC58712" s="6"/>
    </row>
    <row r="58713" spans="55:55" hidden="1" x14ac:dyDescent="0.2">
      <c r="BC58713" s="6"/>
    </row>
    <row r="58714" spans="55:55" hidden="1" x14ac:dyDescent="0.2">
      <c r="BC58714" s="6"/>
    </row>
    <row r="58715" spans="55:55" hidden="1" x14ac:dyDescent="0.2">
      <c r="BC58715" s="6"/>
    </row>
    <row r="58716" spans="55:55" hidden="1" x14ac:dyDescent="0.2">
      <c r="BC58716" s="6"/>
    </row>
    <row r="58717" spans="55:55" hidden="1" x14ac:dyDescent="0.2">
      <c r="BC58717" s="6"/>
    </row>
    <row r="58718" spans="55:55" hidden="1" x14ac:dyDescent="0.2">
      <c r="BC58718" s="6"/>
    </row>
    <row r="58719" spans="55:55" hidden="1" x14ac:dyDescent="0.2">
      <c r="BC58719" s="6"/>
    </row>
    <row r="58720" spans="55:55" hidden="1" x14ac:dyDescent="0.2">
      <c r="BC58720" s="6"/>
    </row>
    <row r="58721" spans="55:55" hidden="1" x14ac:dyDescent="0.2">
      <c r="BC58721" s="6"/>
    </row>
    <row r="58722" spans="55:55" hidden="1" x14ac:dyDescent="0.2">
      <c r="BC58722" s="6"/>
    </row>
    <row r="58723" spans="55:55" hidden="1" x14ac:dyDescent="0.2">
      <c r="BC58723" s="6"/>
    </row>
    <row r="58724" spans="55:55" hidden="1" x14ac:dyDescent="0.2">
      <c r="BC58724" s="6"/>
    </row>
    <row r="58725" spans="55:55" hidden="1" x14ac:dyDescent="0.2">
      <c r="BC58725" s="6"/>
    </row>
    <row r="58726" spans="55:55" hidden="1" x14ac:dyDescent="0.2">
      <c r="BC58726" s="6"/>
    </row>
    <row r="58727" spans="55:55" hidden="1" x14ac:dyDescent="0.2">
      <c r="BC58727" s="6"/>
    </row>
    <row r="58728" spans="55:55" hidden="1" x14ac:dyDescent="0.2">
      <c r="BC58728" s="6"/>
    </row>
    <row r="58729" spans="55:55" hidden="1" x14ac:dyDescent="0.2">
      <c r="BC58729" s="6"/>
    </row>
    <row r="58730" spans="55:55" hidden="1" x14ac:dyDescent="0.2">
      <c r="BC58730" s="6"/>
    </row>
    <row r="58731" spans="55:55" hidden="1" x14ac:dyDescent="0.2">
      <c r="BC58731" s="6"/>
    </row>
    <row r="58732" spans="55:55" hidden="1" x14ac:dyDescent="0.2">
      <c r="BC58732" s="6"/>
    </row>
    <row r="58733" spans="55:55" hidden="1" x14ac:dyDescent="0.2">
      <c r="BC58733" s="6"/>
    </row>
    <row r="58734" spans="55:55" hidden="1" x14ac:dyDescent="0.2">
      <c r="BC58734" s="6"/>
    </row>
    <row r="58735" spans="55:55" hidden="1" x14ac:dyDescent="0.2">
      <c r="BC58735" s="6"/>
    </row>
    <row r="58736" spans="55:55" hidden="1" x14ac:dyDescent="0.2">
      <c r="BC58736" s="6"/>
    </row>
    <row r="58737" spans="55:55" hidden="1" x14ac:dyDescent="0.2">
      <c r="BC58737" s="6"/>
    </row>
    <row r="58738" spans="55:55" hidden="1" x14ac:dyDescent="0.2">
      <c r="BC58738" s="6"/>
    </row>
    <row r="58739" spans="55:55" hidden="1" x14ac:dyDescent="0.2">
      <c r="BC58739" s="6"/>
    </row>
    <row r="58740" spans="55:55" hidden="1" x14ac:dyDescent="0.2">
      <c r="BC58740" s="6"/>
    </row>
    <row r="58741" spans="55:55" hidden="1" x14ac:dyDescent="0.2">
      <c r="BC58741" s="6"/>
    </row>
    <row r="58742" spans="55:55" hidden="1" x14ac:dyDescent="0.2">
      <c r="BC58742" s="6"/>
    </row>
    <row r="58743" spans="55:55" hidden="1" x14ac:dyDescent="0.2">
      <c r="BC58743" s="6"/>
    </row>
    <row r="58744" spans="55:55" hidden="1" x14ac:dyDescent="0.2">
      <c r="BC58744" s="6"/>
    </row>
    <row r="58745" spans="55:55" hidden="1" x14ac:dyDescent="0.2">
      <c r="BC58745" s="6"/>
    </row>
    <row r="58746" spans="55:55" hidden="1" x14ac:dyDescent="0.2">
      <c r="BC58746" s="6"/>
    </row>
    <row r="58747" spans="55:55" hidden="1" x14ac:dyDescent="0.2">
      <c r="BC58747" s="6"/>
    </row>
    <row r="58748" spans="55:55" hidden="1" x14ac:dyDescent="0.2">
      <c r="BC58748" s="6"/>
    </row>
    <row r="58749" spans="55:55" hidden="1" x14ac:dyDescent="0.2">
      <c r="BC58749" s="6"/>
    </row>
    <row r="58750" spans="55:55" hidden="1" x14ac:dyDescent="0.2">
      <c r="BC58750" s="6"/>
    </row>
    <row r="58751" spans="55:55" hidden="1" x14ac:dyDescent="0.2">
      <c r="BC58751" s="6"/>
    </row>
    <row r="58752" spans="55:55" hidden="1" x14ac:dyDescent="0.2">
      <c r="BC58752" s="6"/>
    </row>
    <row r="58753" spans="55:55" hidden="1" x14ac:dyDescent="0.2">
      <c r="BC58753" s="6"/>
    </row>
    <row r="58754" spans="55:55" hidden="1" x14ac:dyDescent="0.2">
      <c r="BC58754" s="6"/>
    </row>
    <row r="58755" spans="55:55" hidden="1" x14ac:dyDescent="0.2">
      <c r="BC58755" s="6"/>
    </row>
    <row r="58756" spans="55:55" hidden="1" x14ac:dyDescent="0.2">
      <c r="BC58756" s="6"/>
    </row>
    <row r="58757" spans="55:55" hidden="1" x14ac:dyDescent="0.2">
      <c r="BC58757" s="6"/>
    </row>
    <row r="58758" spans="55:55" hidden="1" x14ac:dyDescent="0.2">
      <c r="BC58758" s="6"/>
    </row>
    <row r="58759" spans="55:55" hidden="1" x14ac:dyDescent="0.2">
      <c r="BC58759" s="6"/>
    </row>
    <row r="58760" spans="55:55" hidden="1" x14ac:dyDescent="0.2">
      <c r="BC58760" s="6"/>
    </row>
    <row r="58761" spans="55:55" hidden="1" x14ac:dyDescent="0.2">
      <c r="BC58761" s="6"/>
    </row>
    <row r="58762" spans="55:55" hidden="1" x14ac:dyDescent="0.2">
      <c r="BC58762" s="6"/>
    </row>
    <row r="58763" spans="55:55" hidden="1" x14ac:dyDescent="0.2">
      <c r="BC58763" s="6"/>
    </row>
    <row r="58764" spans="55:55" hidden="1" x14ac:dyDescent="0.2">
      <c r="BC58764" s="6"/>
    </row>
    <row r="58765" spans="55:55" hidden="1" x14ac:dyDescent="0.2">
      <c r="BC58765" s="6"/>
    </row>
    <row r="58766" spans="55:55" hidden="1" x14ac:dyDescent="0.2">
      <c r="BC58766" s="6"/>
    </row>
    <row r="58767" spans="55:55" hidden="1" x14ac:dyDescent="0.2">
      <c r="BC58767" s="6"/>
    </row>
    <row r="58768" spans="55:55" hidden="1" x14ac:dyDescent="0.2">
      <c r="BC58768" s="6"/>
    </row>
    <row r="58769" spans="55:55" hidden="1" x14ac:dyDescent="0.2">
      <c r="BC58769" s="6"/>
    </row>
    <row r="58770" spans="55:55" hidden="1" x14ac:dyDescent="0.2">
      <c r="BC58770" s="6"/>
    </row>
    <row r="58771" spans="55:55" hidden="1" x14ac:dyDescent="0.2">
      <c r="BC58771" s="6"/>
    </row>
    <row r="58772" spans="55:55" hidden="1" x14ac:dyDescent="0.2">
      <c r="BC58772" s="6"/>
    </row>
    <row r="58773" spans="55:55" hidden="1" x14ac:dyDescent="0.2">
      <c r="BC58773" s="6"/>
    </row>
    <row r="58774" spans="55:55" hidden="1" x14ac:dyDescent="0.2">
      <c r="BC58774" s="6"/>
    </row>
    <row r="58775" spans="55:55" hidden="1" x14ac:dyDescent="0.2">
      <c r="BC58775" s="6"/>
    </row>
    <row r="58776" spans="55:55" hidden="1" x14ac:dyDescent="0.2">
      <c r="BC58776" s="6"/>
    </row>
    <row r="58777" spans="55:55" hidden="1" x14ac:dyDescent="0.2">
      <c r="BC58777" s="6"/>
    </row>
    <row r="58778" spans="55:55" hidden="1" x14ac:dyDescent="0.2">
      <c r="BC58778" s="6"/>
    </row>
    <row r="58779" spans="55:55" hidden="1" x14ac:dyDescent="0.2">
      <c r="BC58779" s="6"/>
    </row>
    <row r="58780" spans="55:55" hidden="1" x14ac:dyDescent="0.2">
      <c r="BC58780" s="6"/>
    </row>
    <row r="58781" spans="55:55" hidden="1" x14ac:dyDescent="0.2">
      <c r="BC58781" s="6"/>
    </row>
    <row r="58782" spans="55:55" hidden="1" x14ac:dyDescent="0.2">
      <c r="BC58782" s="6"/>
    </row>
    <row r="58783" spans="55:55" hidden="1" x14ac:dyDescent="0.2">
      <c r="BC58783" s="6"/>
    </row>
    <row r="58784" spans="55:55" hidden="1" x14ac:dyDescent="0.2">
      <c r="BC58784" s="6"/>
    </row>
    <row r="58785" spans="55:55" hidden="1" x14ac:dyDescent="0.2">
      <c r="BC58785" s="6"/>
    </row>
    <row r="58786" spans="55:55" hidden="1" x14ac:dyDescent="0.2">
      <c r="BC58786" s="6"/>
    </row>
    <row r="58787" spans="55:55" hidden="1" x14ac:dyDescent="0.2">
      <c r="BC58787" s="6"/>
    </row>
    <row r="58788" spans="55:55" hidden="1" x14ac:dyDescent="0.2">
      <c r="BC58788" s="6"/>
    </row>
    <row r="58789" spans="55:55" hidden="1" x14ac:dyDescent="0.2">
      <c r="BC58789" s="6"/>
    </row>
    <row r="58790" spans="55:55" hidden="1" x14ac:dyDescent="0.2">
      <c r="BC58790" s="6"/>
    </row>
    <row r="58791" spans="55:55" hidden="1" x14ac:dyDescent="0.2">
      <c r="BC58791" s="6"/>
    </row>
    <row r="58792" spans="55:55" hidden="1" x14ac:dyDescent="0.2">
      <c r="BC58792" s="6"/>
    </row>
    <row r="58793" spans="55:55" hidden="1" x14ac:dyDescent="0.2">
      <c r="BC58793" s="6"/>
    </row>
    <row r="58794" spans="55:55" hidden="1" x14ac:dyDescent="0.2">
      <c r="BC58794" s="6"/>
    </row>
    <row r="58795" spans="55:55" hidden="1" x14ac:dyDescent="0.2">
      <c r="BC58795" s="6"/>
    </row>
    <row r="58796" spans="55:55" hidden="1" x14ac:dyDescent="0.2">
      <c r="BC58796" s="6"/>
    </row>
    <row r="58797" spans="55:55" hidden="1" x14ac:dyDescent="0.2">
      <c r="BC58797" s="6"/>
    </row>
    <row r="58798" spans="55:55" hidden="1" x14ac:dyDescent="0.2">
      <c r="BC58798" s="6"/>
    </row>
    <row r="58799" spans="55:55" hidden="1" x14ac:dyDescent="0.2">
      <c r="BC58799" s="6"/>
    </row>
    <row r="58800" spans="55:55" hidden="1" x14ac:dyDescent="0.2">
      <c r="BC58800" s="6"/>
    </row>
    <row r="58801" spans="55:55" hidden="1" x14ac:dyDescent="0.2">
      <c r="BC58801" s="6"/>
    </row>
    <row r="58802" spans="55:55" hidden="1" x14ac:dyDescent="0.2">
      <c r="BC58802" s="6"/>
    </row>
    <row r="58803" spans="55:55" hidden="1" x14ac:dyDescent="0.2">
      <c r="BC58803" s="6"/>
    </row>
    <row r="58804" spans="55:55" hidden="1" x14ac:dyDescent="0.2">
      <c r="BC58804" s="6"/>
    </row>
    <row r="58805" spans="55:55" hidden="1" x14ac:dyDescent="0.2">
      <c r="BC58805" s="6"/>
    </row>
    <row r="58806" spans="55:55" hidden="1" x14ac:dyDescent="0.2">
      <c r="BC58806" s="6"/>
    </row>
    <row r="58807" spans="55:55" hidden="1" x14ac:dyDescent="0.2">
      <c r="BC58807" s="6"/>
    </row>
    <row r="58808" spans="55:55" hidden="1" x14ac:dyDescent="0.2">
      <c r="BC58808" s="6"/>
    </row>
    <row r="58809" spans="55:55" hidden="1" x14ac:dyDescent="0.2">
      <c r="BC58809" s="6"/>
    </row>
    <row r="58810" spans="55:55" hidden="1" x14ac:dyDescent="0.2">
      <c r="BC58810" s="6"/>
    </row>
    <row r="58811" spans="55:55" hidden="1" x14ac:dyDescent="0.2">
      <c r="BC58811" s="6"/>
    </row>
    <row r="58812" spans="55:55" hidden="1" x14ac:dyDescent="0.2">
      <c r="BC58812" s="6"/>
    </row>
    <row r="58813" spans="55:55" hidden="1" x14ac:dyDescent="0.2">
      <c r="BC58813" s="6"/>
    </row>
    <row r="58814" spans="55:55" hidden="1" x14ac:dyDescent="0.2">
      <c r="BC58814" s="6"/>
    </row>
    <row r="58815" spans="55:55" hidden="1" x14ac:dyDescent="0.2">
      <c r="BC58815" s="6"/>
    </row>
    <row r="58816" spans="55:55" hidden="1" x14ac:dyDescent="0.2">
      <c r="BC58816" s="6"/>
    </row>
    <row r="58817" spans="55:55" hidden="1" x14ac:dyDescent="0.2">
      <c r="BC58817" s="6"/>
    </row>
    <row r="58818" spans="55:55" hidden="1" x14ac:dyDescent="0.2">
      <c r="BC58818" s="6"/>
    </row>
    <row r="58819" spans="55:55" hidden="1" x14ac:dyDescent="0.2">
      <c r="BC58819" s="6"/>
    </row>
    <row r="58820" spans="55:55" hidden="1" x14ac:dyDescent="0.2">
      <c r="BC58820" s="6"/>
    </row>
    <row r="58821" spans="55:55" hidden="1" x14ac:dyDescent="0.2">
      <c r="BC58821" s="6"/>
    </row>
    <row r="58822" spans="55:55" hidden="1" x14ac:dyDescent="0.2">
      <c r="BC58822" s="6"/>
    </row>
    <row r="58823" spans="55:55" hidden="1" x14ac:dyDescent="0.2">
      <c r="BC58823" s="6"/>
    </row>
    <row r="58824" spans="55:55" hidden="1" x14ac:dyDescent="0.2">
      <c r="BC58824" s="6"/>
    </row>
    <row r="58825" spans="55:55" hidden="1" x14ac:dyDescent="0.2">
      <c r="BC58825" s="6"/>
    </row>
    <row r="58826" spans="55:55" hidden="1" x14ac:dyDescent="0.2">
      <c r="BC58826" s="6"/>
    </row>
    <row r="58827" spans="55:55" hidden="1" x14ac:dyDescent="0.2">
      <c r="BC58827" s="6"/>
    </row>
    <row r="58828" spans="55:55" hidden="1" x14ac:dyDescent="0.2">
      <c r="BC58828" s="6"/>
    </row>
    <row r="58829" spans="55:55" hidden="1" x14ac:dyDescent="0.2">
      <c r="BC58829" s="6"/>
    </row>
    <row r="58830" spans="55:55" hidden="1" x14ac:dyDescent="0.2">
      <c r="BC58830" s="6"/>
    </row>
    <row r="58831" spans="55:55" hidden="1" x14ac:dyDescent="0.2">
      <c r="BC58831" s="6"/>
    </row>
    <row r="58832" spans="55:55" hidden="1" x14ac:dyDescent="0.2">
      <c r="BC58832" s="6"/>
    </row>
    <row r="58833" spans="55:55" hidden="1" x14ac:dyDescent="0.2">
      <c r="BC58833" s="6"/>
    </row>
    <row r="58834" spans="55:55" hidden="1" x14ac:dyDescent="0.2">
      <c r="BC58834" s="6"/>
    </row>
    <row r="58835" spans="55:55" hidden="1" x14ac:dyDescent="0.2">
      <c r="BC58835" s="6"/>
    </row>
    <row r="58836" spans="55:55" hidden="1" x14ac:dyDescent="0.2">
      <c r="BC58836" s="6"/>
    </row>
    <row r="58837" spans="55:55" hidden="1" x14ac:dyDescent="0.2">
      <c r="BC58837" s="6"/>
    </row>
    <row r="58838" spans="55:55" hidden="1" x14ac:dyDescent="0.2">
      <c r="BC58838" s="6"/>
    </row>
    <row r="58839" spans="55:55" hidden="1" x14ac:dyDescent="0.2">
      <c r="BC58839" s="6"/>
    </row>
    <row r="58840" spans="55:55" hidden="1" x14ac:dyDescent="0.2">
      <c r="BC58840" s="6"/>
    </row>
    <row r="58841" spans="55:55" hidden="1" x14ac:dyDescent="0.2">
      <c r="BC58841" s="6"/>
    </row>
    <row r="58842" spans="55:55" hidden="1" x14ac:dyDescent="0.2">
      <c r="BC58842" s="6"/>
    </row>
    <row r="58843" spans="55:55" hidden="1" x14ac:dyDescent="0.2">
      <c r="BC58843" s="6"/>
    </row>
    <row r="58844" spans="55:55" hidden="1" x14ac:dyDescent="0.2">
      <c r="BC58844" s="6"/>
    </row>
    <row r="58845" spans="55:55" hidden="1" x14ac:dyDescent="0.2">
      <c r="BC58845" s="6"/>
    </row>
    <row r="58846" spans="55:55" hidden="1" x14ac:dyDescent="0.2">
      <c r="BC58846" s="6"/>
    </row>
    <row r="58847" spans="55:55" hidden="1" x14ac:dyDescent="0.2">
      <c r="BC58847" s="6"/>
    </row>
    <row r="58848" spans="55:55" hidden="1" x14ac:dyDescent="0.2">
      <c r="BC58848" s="6"/>
    </row>
    <row r="58849" spans="55:55" hidden="1" x14ac:dyDescent="0.2">
      <c r="BC58849" s="6"/>
    </row>
    <row r="58850" spans="55:55" hidden="1" x14ac:dyDescent="0.2">
      <c r="BC58850" s="6"/>
    </row>
    <row r="58851" spans="55:55" hidden="1" x14ac:dyDescent="0.2">
      <c r="BC58851" s="6"/>
    </row>
    <row r="58852" spans="55:55" hidden="1" x14ac:dyDescent="0.2">
      <c r="BC58852" s="6"/>
    </row>
    <row r="58853" spans="55:55" hidden="1" x14ac:dyDescent="0.2">
      <c r="BC58853" s="6"/>
    </row>
    <row r="58854" spans="55:55" hidden="1" x14ac:dyDescent="0.2">
      <c r="BC58854" s="6"/>
    </row>
    <row r="58855" spans="55:55" hidden="1" x14ac:dyDescent="0.2">
      <c r="BC58855" s="6"/>
    </row>
    <row r="58856" spans="55:55" hidden="1" x14ac:dyDescent="0.2">
      <c r="BC58856" s="6"/>
    </row>
    <row r="58857" spans="55:55" hidden="1" x14ac:dyDescent="0.2">
      <c r="BC58857" s="6"/>
    </row>
    <row r="58858" spans="55:55" hidden="1" x14ac:dyDescent="0.2">
      <c r="BC58858" s="6"/>
    </row>
    <row r="58859" spans="55:55" hidden="1" x14ac:dyDescent="0.2">
      <c r="BC58859" s="6"/>
    </row>
    <row r="58860" spans="55:55" hidden="1" x14ac:dyDescent="0.2">
      <c r="BC58860" s="6"/>
    </row>
    <row r="58861" spans="55:55" hidden="1" x14ac:dyDescent="0.2">
      <c r="BC58861" s="6"/>
    </row>
    <row r="58862" spans="55:55" hidden="1" x14ac:dyDescent="0.2">
      <c r="BC58862" s="6"/>
    </row>
    <row r="58863" spans="55:55" hidden="1" x14ac:dyDescent="0.2">
      <c r="BC58863" s="6"/>
    </row>
    <row r="58864" spans="55:55" hidden="1" x14ac:dyDescent="0.2">
      <c r="BC58864" s="6"/>
    </row>
    <row r="58865" spans="55:55" hidden="1" x14ac:dyDescent="0.2">
      <c r="BC58865" s="6"/>
    </row>
    <row r="58866" spans="55:55" hidden="1" x14ac:dyDescent="0.2">
      <c r="BC58866" s="6"/>
    </row>
    <row r="58867" spans="55:55" hidden="1" x14ac:dyDescent="0.2">
      <c r="BC58867" s="6"/>
    </row>
    <row r="58868" spans="55:55" hidden="1" x14ac:dyDescent="0.2">
      <c r="BC58868" s="6"/>
    </row>
    <row r="58869" spans="55:55" hidden="1" x14ac:dyDescent="0.2">
      <c r="BC58869" s="6"/>
    </row>
    <row r="58870" spans="55:55" hidden="1" x14ac:dyDescent="0.2">
      <c r="BC58870" s="6"/>
    </row>
    <row r="58871" spans="55:55" hidden="1" x14ac:dyDescent="0.2">
      <c r="BC58871" s="6"/>
    </row>
    <row r="58872" spans="55:55" hidden="1" x14ac:dyDescent="0.2">
      <c r="BC58872" s="6"/>
    </row>
    <row r="58873" spans="55:55" hidden="1" x14ac:dyDescent="0.2">
      <c r="BC58873" s="6"/>
    </row>
    <row r="58874" spans="55:55" hidden="1" x14ac:dyDescent="0.2">
      <c r="BC58874" s="6"/>
    </row>
    <row r="58875" spans="55:55" hidden="1" x14ac:dyDescent="0.2">
      <c r="BC58875" s="6"/>
    </row>
    <row r="58876" spans="55:55" hidden="1" x14ac:dyDescent="0.2">
      <c r="BC58876" s="6"/>
    </row>
    <row r="58877" spans="55:55" hidden="1" x14ac:dyDescent="0.2">
      <c r="BC58877" s="6"/>
    </row>
    <row r="58878" spans="55:55" hidden="1" x14ac:dyDescent="0.2">
      <c r="BC58878" s="6"/>
    </row>
    <row r="58879" spans="55:55" hidden="1" x14ac:dyDescent="0.2">
      <c r="BC58879" s="6"/>
    </row>
    <row r="58880" spans="55:55" hidden="1" x14ac:dyDescent="0.2">
      <c r="BC58880" s="6"/>
    </row>
    <row r="58881" spans="55:55" hidden="1" x14ac:dyDescent="0.2">
      <c r="BC58881" s="6"/>
    </row>
    <row r="58882" spans="55:55" hidden="1" x14ac:dyDescent="0.2">
      <c r="BC58882" s="6"/>
    </row>
    <row r="58883" spans="55:55" hidden="1" x14ac:dyDescent="0.2">
      <c r="BC58883" s="6"/>
    </row>
    <row r="58884" spans="55:55" hidden="1" x14ac:dyDescent="0.2">
      <c r="BC58884" s="6"/>
    </row>
    <row r="58885" spans="55:55" hidden="1" x14ac:dyDescent="0.2">
      <c r="BC58885" s="6"/>
    </row>
    <row r="58886" spans="55:55" hidden="1" x14ac:dyDescent="0.2">
      <c r="BC58886" s="6"/>
    </row>
    <row r="58887" spans="55:55" hidden="1" x14ac:dyDescent="0.2">
      <c r="BC58887" s="6"/>
    </row>
    <row r="58888" spans="55:55" hidden="1" x14ac:dyDescent="0.2">
      <c r="BC58888" s="6"/>
    </row>
    <row r="58889" spans="55:55" hidden="1" x14ac:dyDescent="0.2">
      <c r="BC58889" s="6"/>
    </row>
    <row r="58890" spans="55:55" hidden="1" x14ac:dyDescent="0.2">
      <c r="BC58890" s="6"/>
    </row>
    <row r="58891" spans="55:55" hidden="1" x14ac:dyDescent="0.2">
      <c r="BC58891" s="6"/>
    </row>
    <row r="58892" spans="55:55" hidden="1" x14ac:dyDescent="0.2">
      <c r="BC58892" s="6"/>
    </row>
    <row r="58893" spans="55:55" hidden="1" x14ac:dyDescent="0.2">
      <c r="BC58893" s="6"/>
    </row>
    <row r="58894" spans="55:55" hidden="1" x14ac:dyDescent="0.2">
      <c r="BC58894" s="6"/>
    </row>
    <row r="58895" spans="55:55" hidden="1" x14ac:dyDescent="0.2">
      <c r="BC58895" s="6"/>
    </row>
    <row r="58896" spans="55:55" hidden="1" x14ac:dyDescent="0.2">
      <c r="BC58896" s="6"/>
    </row>
    <row r="58897" spans="55:55" hidden="1" x14ac:dyDescent="0.2">
      <c r="BC58897" s="6"/>
    </row>
    <row r="58898" spans="55:55" hidden="1" x14ac:dyDescent="0.2">
      <c r="BC58898" s="6"/>
    </row>
    <row r="58899" spans="55:55" hidden="1" x14ac:dyDescent="0.2">
      <c r="BC58899" s="6"/>
    </row>
    <row r="58900" spans="55:55" hidden="1" x14ac:dyDescent="0.2">
      <c r="BC58900" s="6"/>
    </row>
    <row r="58901" spans="55:55" hidden="1" x14ac:dyDescent="0.2">
      <c r="BC58901" s="6"/>
    </row>
    <row r="58902" spans="55:55" hidden="1" x14ac:dyDescent="0.2">
      <c r="BC58902" s="6"/>
    </row>
    <row r="58903" spans="55:55" hidden="1" x14ac:dyDescent="0.2">
      <c r="BC58903" s="6"/>
    </row>
    <row r="58904" spans="55:55" hidden="1" x14ac:dyDescent="0.2">
      <c r="BC58904" s="6"/>
    </row>
    <row r="58905" spans="55:55" hidden="1" x14ac:dyDescent="0.2">
      <c r="BC58905" s="6"/>
    </row>
    <row r="58906" spans="55:55" hidden="1" x14ac:dyDescent="0.2">
      <c r="BC58906" s="6"/>
    </row>
    <row r="58907" spans="55:55" hidden="1" x14ac:dyDescent="0.2">
      <c r="BC58907" s="6"/>
    </row>
    <row r="58908" spans="55:55" hidden="1" x14ac:dyDescent="0.2">
      <c r="BC58908" s="6"/>
    </row>
    <row r="58909" spans="55:55" hidden="1" x14ac:dyDescent="0.2">
      <c r="BC58909" s="6"/>
    </row>
    <row r="58910" spans="55:55" hidden="1" x14ac:dyDescent="0.2">
      <c r="BC58910" s="6"/>
    </row>
    <row r="58911" spans="55:55" hidden="1" x14ac:dyDescent="0.2">
      <c r="BC58911" s="6"/>
    </row>
    <row r="58912" spans="55:55" hidden="1" x14ac:dyDescent="0.2">
      <c r="BC58912" s="6"/>
    </row>
    <row r="58913" spans="55:55" hidden="1" x14ac:dyDescent="0.2">
      <c r="BC58913" s="6"/>
    </row>
    <row r="58914" spans="55:55" hidden="1" x14ac:dyDescent="0.2">
      <c r="BC58914" s="6"/>
    </row>
    <row r="58915" spans="55:55" hidden="1" x14ac:dyDescent="0.2">
      <c r="BC58915" s="6"/>
    </row>
    <row r="58916" spans="55:55" hidden="1" x14ac:dyDescent="0.2">
      <c r="BC58916" s="6"/>
    </row>
    <row r="58917" spans="55:55" hidden="1" x14ac:dyDescent="0.2">
      <c r="BC58917" s="6"/>
    </row>
    <row r="58918" spans="55:55" hidden="1" x14ac:dyDescent="0.2">
      <c r="BC58918" s="6"/>
    </row>
    <row r="58919" spans="55:55" hidden="1" x14ac:dyDescent="0.2">
      <c r="BC58919" s="6"/>
    </row>
    <row r="58920" spans="55:55" hidden="1" x14ac:dyDescent="0.2">
      <c r="BC58920" s="6"/>
    </row>
    <row r="58921" spans="55:55" hidden="1" x14ac:dyDescent="0.2">
      <c r="BC58921" s="6"/>
    </row>
    <row r="58922" spans="55:55" hidden="1" x14ac:dyDescent="0.2">
      <c r="BC58922" s="6"/>
    </row>
    <row r="58923" spans="55:55" hidden="1" x14ac:dyDescent="0.2">
      <c r="BC58923" s="6"/>
    </row>
    <row r="58924" spans="55:55" hidden="1" x14ac:dyDescent="0.2">
      <c r="BC58924" s="6"/>
    </row>
    <row r="58925" spans="55:55" hidden="1" x14ac:dyDescent="0.2">
      <c r="BC58925" s="6"/>
    </row>
    <row r="58926" spans="55:55" hidden="1" x14ac:dyDescent="0.2">
      <c r="BC58926" s="6"/>
    </row>
    <row r="58927" spans="55:55" hidden="1" x14ac:dyDescent="0.2">
      <c r="BC58927" s="6"/>
    </row>
    <row r="58928" spans="55:55" hidden="1" x14ac:dyDescent="0.2">
      <c r="BC58928" s="6"/>
    </row>
    <row r="58929" spans="55:55" hidden="1" x14ac:dyDescent="0.2">
      <c r="BC58929" s="6"/>
    </row>
    <row r="58930" spans="55:55" hidden="1" x14ac:dyDescent="0.2">
      <c r="BC58930" s="6"/>
    </row>
    <row r="58931" spans="55:55" hidden="1" x14ac:dyDescent="0.2">
      <c r="BC58931" s="6"/>
    </row>
    <row r="58932" spans="55:55" hidden="1" x14ac:dyDescent="0.2">
      <c r="BC58932" s="6"/>
    </row>
    <row r="58933" spans="55:55" hidden="1" x14ac:dyDescent="0.2">
      <c r="BC58933" s="6"/>
    </row>
    <row r="58934" spans="55:55" hidden="1" x14ac:dyDescent="0.2">
      <c r="BC58934" s="6"/>
    </row>
    <row r="58935" spans="55:55" hidden="1" x14ac:dyDescent="0.2">
      <c r="BC58935" s="6"/>
    </row>
    <row r="58936" spans="55:55" hidden="1" x14ac:dyDescent="0.2">
      <c r="BC58936" s="6"/>
    </row>
    <row r="58937" spans="55:55" hidden="1" x14ac:dyDescent="0.2">
      <c r="BC58937" s="6"/>
    </row>
    <row r="58938" spans="55:55" hidden="1" x14ac:dyDescent="0.2">
      <c r="BC58938" s="6"/>
    </row>
    <row r="58939" spans="55:55" hidden="1" x14ac:dyDescent="0.2">
      <c r="BC58939" s="6"/>
    </row>
    <row r="58940" spans="55:55" hidden="1" x14ac:dyDescent="0.2">
      <c r="BC58940" s="6"/>
    </row>
    <row r="58941" spans="55:55" hidden="1" x14ac:dyDescent="0.2">
      <c r="BC58941" s="6"/>
    </row>
    <row r="58942" spans="55:55" hidden="1" x14ac:dyDescent="0.2">
      <c r="BC58942" s="6"/>
    </row>
    <row r="58943" spans="55:55" hidden="1" x14ac:dyDescent="0.2">
      <c r="BC58943" s="6"/>
    </row>
    <row r="58944" spans="55:55" hidden="1" x14ac:dyDescent="0.2">
      <c r="BC58944" s="6"/>
    </row>
    <row r="58945" spans="55:55" hidden="1" x14ac:dyDescent="0.2">
      <c r="BC58945" s="6"/>
    </row>
    <row r="58946" spans="55:55" hidden="1" x14ac:dyDescent="0.2">
      <c r="BC58946" s="6"/>
    </row>
    <row r="58947" spans="55:55" hidden="1" x14ac:dyDescent="0.2">
      <c r="BC58947" s="6"/>
    </row>
    <row r="58948" spans="55:55" hidden="1" x14ac:dyDescent="0.2">
      <c r="BC58948" s="6"/>
    </row>
    <row r="58949" spans="55:55" hidden="1" x14ac:dyDescent="0.2">
      <c r="BC58949" s="6"/>
    </row>
    <row r="58950" spans="55:55" hidden="1" x14ac:dyDescent="0.2">
      <c r="BC58950" s="6"/>
    </row>
    <row r="58951" spans="55:55" hidden="1" x14ac:dyDescent="0.2">
      <c r="BC58951" s="6"/>
    </row>
    <row r="58952" spans="55:55" hidden="1" x14ac:dyDescent="0.2">
      <c r="BC58952" s="6"/>
    </row>
    <row r="58953" spans="55:55" hidden="1" x14ac:dyDescent="0.2">
      <c r="BC58953" s="6"/>
    </row>
    <row r="58954" spans="55:55" hidden="1" x14ac:dyDescent="0.2">
      <c r="BC58954" s="6"/>
    </row>
    <row r="58955" spans="55:55" hidden="1" x14ac:dyDescent="0.2">
      <c r="BC58955" s="6"/>
    </row>
    <row r="58956" spans="55:55" hidden="1" x14ac:dyDescent="0.2">
      <c r="BC58956" s="6"/>
    </row>
    <row r="58957" spans="55:55" hidden="1" x14ac:dyDescent="0.2">
      <c r="BC58957" s="6"/>
    </row>
    <row r="58958" spans="55:55" hidden="1" x14ac:dyDescent="0.2">
      <c r="BC58958" s="6"/>
    </row>
    <row r="58959" spans="55:55" hidden="1" x14ac:dyDescent="0.2">
      <c r="BC58959" s="6"/>
    </row>
    <row r="58960" spans="55:55" hidden="1" x14ac:dyDescent="0.2">
      <c r="BC58960" s="6"/>
    </row>
    <row r="58961" spans="55:55" hidden="1" x14ac:dyDescent="0.2">
      <c r="BC58961" s="6"/>
    </row>
    <row r="58962" spans="55:55" hidden="1" x14ac:dyDescent="0.2">
      <c r="BC58962" s="6"/>
    </row>
    <row r="58963" spans="55:55" hidden="1" x14ac:dyDescent="0.2">
      <c r="BC58963" s="6"/>
    </row>
    <row r="58964" spans="55:55" hidden="1" x14ac:dyDescent="0.2">
      <c r="BC58964" s="6"/>
    </row>
    <row r="58965" spans="55:55" hidden="1" x14ac:dyDescent="0.2">
      <c r="BC58965" s="6"/>
    </row>
    <row r="58966" spans="55:55" hidden="1" x14ac:dyDescent="0.2">
      <c r="BC58966" s="6"/>
    </row>
    <row r="58967" spans="55:55" hidden="1" x14ac:dyDescent="0.2">
      <c r="BC58967" s="6"/>
    </row>
    <row r="58968" spans="55:55" hidden="1" x14ac:dyDescent="0.2">
      <c r="BC58968" s="6"/>
    </row>
    <row r="58969" spans="55:55" hidden="1" x14ac:dyDescent="0.2">
      <c r="BC58969" s="6"/>
    </row>
    <row r="58970" spans="55:55" hidden="1" x14ac:dyDescent="0.2">
      <c r="BC58970" s="6"/>
    </row>
    <row r="58971" spans="55:55" hidden="1" x14ac:dyDescent="0.2">
      <c r="BC58971" s="6"/>
    </row>
    <row r="58972" spans="55:55" hidden="1" x14ac:dyDescent="0.2">
      <c r="BC58972" s="6"/>
    </row>
    <row r="58973" spans="55:55" hidden="1" x14ac:dyDescent="0.2">
      <c r="BC58973" s="6"/>
    </row>
    <row r="58974" spans="55:55" hidden="1" x14ac:dyDescent="0.2">
      <c r="BC58974" s="6"/>
    </row>
    <row r="58975" spans="55:55" hidden="1" x14ac:dyDescent="0.2">
      <c r="BC58975" s="6"/>
    </row>
    <row r="58976" spans="55:55" hidden="1" x14ac:dyDescent="0.2">
      <c r="BC58976" s="6"/>
    </row>
    <row r="58977" spans="55:55" hidden="1" x14ac:dyDescent="0.2">
      <c r="BC58977" s="6"/>
    </row>
    <row r="58978" spans="55:55" hidden="1" x14ac:dyDescent="0.2">
      <c r="BC58978" s="6"/>
    </row>
    <row r="58979" spans="55:55" hidden="1" x14ac:dyDescent="0.2">
      <c r="BC58979" s="6"/>
    </row>
    <row r="58980" spans="55:55" hidden="1" x14ac:dyDescent="0.2">
      <c r="BC58980" s="6"/>
    </row>
    <row r="58981" spans="55:55" hidden="1" x14ac:dyDescent="0.2">
      <c r="BC58981" s="6"/>
    </row>
    <row r="58982" spans="55:55" hidden="1" x14ac:dyDescent="0.2">
      <c r="BC58982" s="6"/>
    </row>
    <row r="58983" spans="55:55" hidden="1" x14ac:dyDescent="0.2">
      <c r="BC58983" s="6"/>
    </row>
    <row r="58984" spans="55:55" hidden="1" x14ac:dyDescent="0.2">
      <c r="BC58984" s="6"/>
    </row>
    <row r="58985" spans="55:55" hidden="1" x14ac:dyDescent="0.2">
      <c r="BC58985" s="6"/>
    </row>
    <row r="58986" spans="55:55" hidden="1" x14ac:dyDescent="0.2">
      <c r="BC58986" s="6"/>
    </row>
    <row r="58987" spans="55:55" hidden="1" x14ac:dyDescent="0.2">
      <c r="BC58987" s="6"/>
    </row>
    <row r="58988" spans="55:55" hidden="1" x14ac:dyDescent="0.2">
      <c r="BC58988" s="6"/>
    </row>
    <row r="58989" spans="55:55" hidden="1" x14ac:dyDescent="0.2">
      <c r="BC58989" s="6"/>
    </row>
    <row r="58990" spans="55:55" hidden="1" x14ac:dyDescent="0.2">
      <c r="BC58990" s="6"/>
    </row>
    <row r="58991" spans="55:55" hidden="1" x14ac:dyDescent="0.2">
      <c r="BC58991" s="6"/>
    </row>
    <row r="58992" spans="55:55" hidden="1" x14ac:dyDescent="0.2">
      <c r="BC58992" s="6"/>
    </row>
    <row r="58993" spans="55:55" hidden="1" x14ac:dyDescent="0.2">
      <c r="BC58993" s="6"/>
    </row>
    <row r="58994" spans="55:55" hidden="1" x14ac:dyDescent="0.2">
      <c r="BC58994" s="6"/>
    </row>
    <row r="58995" spans="55:55" hidden="1" x14ac:dyDescent="0.2">
      <c r="BC58995" s="6"/>
    </row>
    <row r="58996" spans="55:55" hidden="1" x14ac:dyDescent="0.2">
      <c r="BC58996" s="6"/>
    </row>
    <row r="58997" spans="55:55" hidden="1" x14ac:dyDescent="0.2">
      <c r="BC58997" s="6"/>
    </row>
    <row r="58998" spans="55:55" hidden="1" x14ac:dyDescent="0.2">
      <c r="BC58998" s="6"/>
    </row>
    <row r="58999" spans="55:55" hidden="1" x14ac:dyDescent="0.2">
      <c r="BC58999" s="6"/>
    </row>
    <row r="59000" spans="55:55" hidden="1" x14ac:dyDescent="0.2">
      <c r="BC59000" s="6"/>
    </row>
    <row r="59001" spans="55:55" hidden="1" x14ac:dyDescent="0.2">
      <c r="BC59001" s="6"/>
    </row>
    <row r="59002" spans="55:55" hidden="1" x14ac:dyDescent="0.2">
      <c r="BC59002" s="6"/>
    </row>
    <row r="59003" spans="55:55" hidden="1" x14ac:dyDescent="0.2">
      <c r="BC59003" s="6"/>
    </row>
    <row r="59004" spans="55:55" hidden="1" x14ac:dyDescent="0.2">
      <c r="BC59004" s="6"/>
    </row>
    <row r="59005" spans="55:55" hidden="1" x14ac:dyDescent="0.2">
      <c r="BC59005" s="6"/>
    </row>
    <row r="59006" spans="55:55" hidden="1" x14ac:dyDescent="0.2">
      <c r="BC59006" s="6"/>
    </row>
    <row r="59007" spans="55:55" hidden="1" x14ac:dyDescent="0.2">
      <c r="BC59007" s="6"/>
    </row>
    <row r="59008" spans="55:55" hidden="1" x14ac:dyDescent="0.2">
      <c r="BC59008" s="6"/>
    </row>
    <row r="59009" spans="55:55" hidden="1" x14ac:dyDescent="0.2">
      <c r="BC59009" s="6"/>
    </row>
    <row r="59010" spans="55:55" hidden="1" x14ac:dyDescent="0.2">
      <c r="BC59010" s="6"/>
    </row>
    <row r="59011" spans="55:55" hidden="1" x14ac:dyDescent="0.2">
      <c r="BC59011" s="6"/>
    </row>
    <row r="59012" spans="55:55" hidden="1" x14ac:dyDescent="0.2">
      <c r="BC59012" s="6"/>
    </row>
    <row r="59013" spans="55:55" hidden="1" x14ac:dyDescent="0.2">
      <c r="BC59013" s="6"/>
    </row>
    <row r="59014" spans="55:55" hidden="1" x14ac:dyDescent="0.2">
      <c r="BC59014" s="6"/>
    </row>
    <row r="59015" spans="55:55" hidden="1" x14ac:dyDescent="0.2">
      <c r="BC59015" s="6"/>
    </row>
    <row r="59016" spans="55:55" hidden="1" x14ac:dyDescent="0.2">
      <c r="BC59016" s="6"/>
    </row>
    <row r="59017" spans="55:55" hidden="1" x14ac:dyDescent="0.2">
      <c r="BC59017" s="6"/>
    </row>
    <row r="59018" spans="55:55" hidden="1" x14ac:dyDescent="0.2">
      <c r="BC59018" s="6"/>
    </row>
    <row r="59019" spans="55:55" hidden="1" x14ac:dyDescent="0.2">
      <c r="BC59019" s="6"/>
    </row>
    <row r="59020" spans="55:55" hidden="1" x14ac:dyDescent="0.2">
      <c r="BC59020" s="6"/>
    </row>
    <row r="59021" spans="55:55" hidden="1" x14ac:dyDescent="0.2">
      <c r="BC59021" s="6"/>
    </row>
    <row r="59022" spans="55:55" hidden="1" x14ac:dyDescent="0.2">
      <c r="BC59022" s="6"/>
    </row>
    <row r="59023" spans="55:55" hidden="1" x14ac:dyDescent="0.2">
      <c r="BC59023" s="6"/>
    </row>
    <row r="59024" spans="55:55" hidden="1" x14ac:dyDescent="0.2">
      <c r="BC59024" s="6"/>
    </row>
    <row r="59025" spans="55:55" hidden="1" x14ac:dyDescent="0.2">
      <c r="BC59025" s="6"/>
    </row>
    <row r="59026" spans="55:55" hidden="1" x14ac:dyDescent="0.2">
      <c r="BC59026" s="6"/>
    </row>
    <row r="59027" spans="55:55" hidden="1" x14ac:dyDescent="0.2">
      <c r="BC59027" s="6"/>
    </row>
    <row r="59028" spans="55:55" hidden="1" x14ac:dyDescent="0.2">
      <c r="BC59028" s="6"/>
    </row>
    <row r="59029" spans="55:55" hidden="1" x14ac:dyDescent="0.2">
      <c r="BC59029" s="6"/>
    </row>
    <row r="59030" spans="55:55" hidden="1" x14ac:dyDescent="0.2">
      <c r="BC59030" s="6"/>
    </row>
    <row r="59031" spans="55:55" hidden="1" x14ac:dyDescent="0.2">
      <c r="BC59031" s="6"/>
    </row>
    <row r="59032" spans="55:55" hidden="1" x14ac:dyDescent="0.2">
      <c r="BC59032" s="6"/>
    </row>
    <row r="59033" spans="55:55" hidden="1" x14ac:dyDescent="0.2">
      <c r="BC59033" s="6"/>
    </row>
    <row r="59034" spans="55:55" hidden="1" x14ac:dyDescent="0.2">
      <c r="BC59034" s="6"/>
    </row>
    <row r="59035" spans="55:55" hidden="1" x14ac:dyDescent="0.2">
      <c r="BC59035" s="6"/>
    </row>
    <row r="59036" spans="55:55" hidden="1" x14ac:dyDescent="0.2">
      <c r="BC59036" s="6"/>
    </row>
    <row r="59037" spans="55:55" hidden="1" x14ac:dyDescent="0.2">
      <c r="BC59037" s="6"/>
    </row>
    <row r="59038" spans="55:55" hidden="1" x14ac:dyDescent="0.2">
      <c r="BC59038" s="6"/>
    </row>
    <row r="59039" spans="55:55" hidden="1" x14ac:dyDescent="0.2">
      <c r="BC59039" s="6"/>
    </row>
    <row r="59040" spans="55:55" hidden="1" x14ac:dyDescent="0.2">
      <c r="BC59040" s="6"/>
    </row>
    <row r="59041" spans="55:55" hidden="1" x14ac:dyDescent="0.2">
      <c r="BC59041" s="6"/>
    </row>
    <row r="59042" spans="55:55" hidden="1" x14ac:dyDescent="0.2">
      <c r="BC59042" s="6"/>
    </row>
    <row r="59043" spans="55:55" hidden="1" x14ac:dyDescent="0.2">
      <c r="BC59043" s="6"/>
    </row>
    <row r="59044" spans="55:55" hidden="1" x14ac:dyDescent="0.2">
      <c r="BC59044" s="6"/>
    </row>
    <row r="59045" spans="55:55" hidden="1" x14ac:dyDescent="0.2">
      <c r="BC59045" s="6"/>
    </row>
    <row r="59046" spans="55:55" hidden="1" x14ac:dyDescent="0.2">
      <c r="BC59046" s="6"/>
    </row>
    <row r="59047" spans="55:55" hidden="1" x14ac:dyDescent="0.2">
      <c r="BC59047" s="6"/>
    </row>
    <row r="59048" spans="55:55" hidden="1" x14ac:dyDescent="0.2">
      <c r="BC59048" s="6"/>
    </row>
    <row r="59049" spans="55:55" hidden="1" x14ac:dyDescent="0.2">
      <c r="BC59049" s="6"/>
    </row>
    <row r="59050" spans="55:55" hidden="1" x14ac:dyDescent="0.2">
      <c r="BC59050" s="6"/>
    </row>
    <row r="59051" spans="55:55" hidden="1" x14ac:dyDescent="0.2">
      <c r="BC59051" s="6"/>
    </row>
    <row r="59052" spans="55:55" hidden="1" x14ac:dyDescent="0.2">
      <c r="BC59052" s="6"/>
    </row>
    <row r="59053" spans="55:55" hidden="1" x14ac:dyDescent="0.2">
      <c r="BC59053" s="6"/>
    </row>
    <row r="59054" spans="55:55" hidden="1" x14ac:dyDescent="0.2">
      <c r="BC59054" s="6"/>
    </row>
    <row r="59055" spans="55:55" hidden="1" x14ac:dyDescent="0.2">
      <c r="BC59055" s="6"/>
    </row>
    <row r="59056" spans="55:55" hidden="1" x14ac:dyDescent="0.2">
      <c r="BC59056" s="6"/>
    </row>
    <row r="59057" spans="55:55" hidden="1" x14ac:dyDescent="0.2">
      <c r="BC59057" s="6"/>
    </row>
    <row r="59058" spans="55:55" hidden="1" x14ac:dyDescent="0.2">
      <c r="BC59058" s="6"/>
    </row>
    <row r="59059" spans="55:55" hidden="1" x14ac:dyDescent="0.2">
      <c r="BC59059" s="6"/>
    </row>
    <row r="59060" spans="55:55" hidden="1" x14ac:dyDescent="0.2">
      <c r="BC59060" s="6"/>
    </row>
    <row r="59061" spans="55:55" hidden="1" x14ac:dyDescent="0.2">
      <c r="BC59061" s="6"/>
    </row>
    <row r="59062" spans="55:55" hidden="1" x14ac:dyDescent="0.2">
      <c r="BC59062" s="6"/>
    </row>
    <row r="59063" spans="55:55" hidden="1" x14ac:dyDescent="0.2">
      <c r="BC59063" s="6"/>
    </row>
    <row r="59064" spans="55:55" hidden="1" x14ac:dyDescent="0.2">
      <c r="BC59064" s="6"/>
    </row>
    <row r="59065" spans="55:55" hidden="1" x14ac:dyDescent="0.2">
      <c r="BC59065" s="6"/>
    </row>
    <row r="59066" spans="55:55" hidden="1" x14ac:dyDescent="0.2">
      <c r="BC59066" s="6"/>
    </row>
    <row r="59067" spans="55:55" hidden="1" x14ac:dyDescent="0.2">
      <c r="BC59067" s="6"/>
    </row>
    <row r="59068" spans="55:55" hidden="1" x14ac:dyDescent="0.2">
      <c r="BC59068" s="6"/>
    </row>
    <row r="59069" spans="55:55" hidden="1" x14ac:dyDescent="0.2">
      <c r="BC59069" s="6"/>
    </row>
    <row r="59070" spans="55:55" hidden="1" x14ac:dyDescent="0.2">
      <c r="BC59070" s="6"/>
    </row>
    <row r="59071" spans="55:55" hidden="1" x14ac:dyDescent="0.2">
      <c r="BC59071" s="6"/>
    </row>
    <row r="59072" spans="55:55" hidden="1" x14ac:dyDescent="0.2">
      <c r="BC59072" s="6"/>
    </row>
    <row r="59073" spans="55:55" hidden="1" x14ac:dyDescent="0.2">
      <c r="BC59073" s="6"/>
    </row>
    <row r="59074" spans="55:55" hidden="1" x14ac:dyDescent="0.2">
      <c r="BC59074" s="6"/>
    </row>
    <row r="59075" spans="55:55" hidden="1" x14ac:dyDescent="0.2">
      <c r="BC59075" s="6"/>
    </row>
    <row r="59076" spans="55:55" hidden="1" x14ac:dyDescent="0.2">
      <c r="BC59076" s="6"/>
    </row>
    <row r="59077" spans="55:55" hidden="1" x14ac:dyDescent="0.2">
      <c r="BC59077" s="6"/>
    </row>
    <row r="59078" spans="55:55" hidden="1" x14ac:dyDescent="0.2">
      <c r="BC59078" s="6"/>
    </row>
    <row r="59079" spans="55:55" hidden="1" x14ac:dyDescent="0.2">
      <c r="BC59079" s="6"/>
    </row>
    <row r="59080" spans="55:55" hidden="1" x14ac:dyDescent="0.2">
      <c r="BC59080" s="6"/>
    </row>
    <row r="59081" spans="55:55" hidden="1" x14ac:dyDescent="0.2">
      <c r="BC59081" s="6"/>
    </row>
    <row r="59082" spans="55:55" hidden="1" x14ac:dyDescent="0.2">
      <c r="BC59082" s="6"/>
    </row>
    <row r="59083" spans="55:55" hidden="1" x14ac:dyDescent="0.2">
      <c r="BC59083" s="6"/>
    </row>
    <row r="59084" spans="55:55" hidden="1" x14ac:dyDescent="0.2">
      <c r="BC59084" s="6"/>
    </row>
    <row r="59085" spans="55:55" hidden="1" x14ac:dyDescent="0.2">
      <c r="BC59085" s="6"/>
    </row>
    <row r="59086" spans="55:55" hidden="1" x14ac:dyDescent="0.2">
      <c r="BC59086" s="6"/>
    </row>
    <row r="59087" spans="55:55" hidden="1" x14ac:dyDescent="0.2">
      <c r="BC59087" s="6"/>
    </row>
    <row r="59088" spans="55:55" hidden="1" x14ac:dyDescent="0.2">
      <c r="BC59088" s="6"/>
    </row>
    <row r="59089" spans="55:55" hidden="1" x14ac:dyDescent="0.2">
      <c r="BC59089" s="6"/>
    </row>
    <row r="59090" spans="55:55" hidden="1" x14ac:dyDescent="0.2">
      <c r="BC59090" s="6"/>
    </row>
    <row r="59091" spans="55:55" hidden="1" x14ac:dyDescent="0.2">
      <c r="BC59091" s="6"/>
    </row>
    <row r="59092" spans="55:55" hidden="1" x14ac:dyDescent="0.2">
      <c r="BC59092" s="6"/>
    </row>
    <row r="59093" spans="55:55" hidden="1" x14ac:dyDescent="0.2">
      <c r="BC59093" s="6"/>
    </row>
    <row r="59094" spans="55:55" hidden="1" x14ac:dyDescent="0.2">
      <c r="BC59094" s="6"/>
    </row>
    <row r="59095" spans="55:55" hidden="1" x14ac:dyDescent="0.2">
      <c r="BC59095" s="6"/>
    </row>
    <row r="59096" spans="55:55" hidden="1" x14ac:dyDescent="0.2">
      <c r="BC59096" s="6"/>
    </row>
    <row r="59097" spans="55:55" hidden="1" x14ac:dyDescent="0.2">
      <c r="BC59097" s="6"/>
    </row>
    <row r="59098" spans="55:55" hidden="1" x14ac:dyDescent="0.2">
      <c r="BC59098" s="6"/>
    </row>
    <row r="59099" spans="55:55" hidden="1" x14ac:dyDescent="0.2">
      <c r="BC59099" s="6"/>
    </row>
    <row r="59100" spans="55:55" hidden="1" x14ac:dyDescent="0.2">
      <c r="BC59100" s="6"/>
    </row>
    <row r="59101" spans="55:55" hidden="1" x14ac:dyDescent="0.2">
      <c r="BC59101" s="6"/>
    </row>
    <row r="59102" spans="55:55" hidden="1" x14ac:dyDescent="0.2">
      <c r="BC59102" s="6"/>
    </row>
    <row r="59103" spans="55:55" hidden="1" x14ac:dyDescent="0.2">
      <c r="BC59103" s="6"/>
    </row>
    <row r="59104" spans="55:55" hidden="1" x14ac:dyDescent="0.2">
      <c r="BC59104" s="6"/>
    </row>
    <row r="59105" spans="55:55" hidden="1" x14ac:dyDescent="0.2">
      <c r="BC59105" s="6"/>
    </row>
    <row r="59106" spans="55:55" hidden="1" x14ac:dyDescent="0.2">
      <c r="BC59106" s="6"/>
    </row>
    <row r="59107" spans="55:55" hidden="1" x14ac:dyDescent="0.2">
      <c r="BC59107" s="6"/>
    </row>
    <row r="59108" spans="55:55" hidden="1" x14ac:dyDescent="0.2">
      <c r="BC59108" s="6"/>
    </row>
    <row r="59109" spans="55:55" hidden="1" x14ac:dyDescent="0.2">
      <c r="BC59109" s="6"/>
    </row>
    <row r="59110" spans="55:55" hidden="1" x14ac:dyDescent="0.2">
      <c r="BC59110" s="6"/>
    </row>
    <row r="59111" spans="55:55" hidden="1" x14ac:dyDescent="0.2">
      <c r="BC59111" s="6"/>
    </row>
    <row r="59112" spans="55:55" hidden="1" x14ac:dyDescent="0.2">
      <c r="BC59112" s="6"/>
    </row>
    <row r="59113" spans="55:55" hidden="1" x14ac:dyDescent="0.2">
      <c r="BC59113" s="6"/>
    </row>
    <row r="59114" spans="55:55" hidden="1" x14ac:dyDescent="0.2">
      <c r="BC59114" s="6"/>
    </row>
    <row r="59115" spans="55:55" hidden="1" x14ac:dyDescent="0.2">
      <c r="BC59115" s="6"/>
    </row>
    <row r="59116" spans="55:55" hidden="1" x14ac:dyDescent="0.2">
      <c r="BC59116" s="6"/>
    </row>
    <row r="59117" spans="55:55" hidden="1" x14ac:dyDescent="0.2">
      <c r="BC59117" s="6"/>
    </row>
    <row r="59118" spans="55:55" hidden="1" x14ac:dyDescent="0.2">
      <c r="BC59118" s="6"/>
    </row>
    <row r="59119" spans="55:55" hidden="1" x14ac:dyDescent="0.2">
      <c r="BC59119" s="6"/>
    </row>
    <row r="59120" spans="55:55" hidden="1" x14ac:dyDescent="0.2">
      <c r="BC59120" s="6"/>
    </row>
    <row r="59121" spans="55:55" hidden="1" x14ac:dyDescent="0.2">
      <c r="BC59121" s="6"/>
    </row>
    <row r="59122" spans="55:55" hidden="1" x14ac:dyDescent="0.2">
      <c r="BC59122" s="6"/>
    </row>
    <row r="59123" spans="55:55" hidden="1" x14ac:dyDescent="0.2">
      <c r="BC59123" s="6"/>
    </row>
    <row r="59124" spans="55:55" hidden="1" x14ac:dyDescent="0.2">
      <c r="BC59124" s="6"/>
    </row>
    <row r="59125" spans="55:55" hidden="1" x14ac:dyDescent="0.2">
      <c r="BC59125" s="6"/>
    </row>
    <row r="59126" spans="55:55" hidden="1" x14ac:dyDescent="0.2">
      <c r="BC59126" s="6"/>
    </row>
    <row r="59127" spans="55:55" hidden="1" x14ac:dyDescent="0.2">
      <c r="BC59127" s="6"/>
    </row>
    <row r="59128" spans="55:55" hidden="1" x14ac:dyDescent="0.2">
      <c r="BC59128" s="6"/>
    </row>
    <row r="59129" spans="55:55" hidden="1" x14ac:dyDescent="0.2">
      <c r="BC59129" s="6"/>
    </row>
    <row r="59130" spans="55:55" hidden="1" x14ac:dyDescent="0.2">
      <c r="BC59130" s="6"/>
    </row>
    <row r="59131" spans="55:55" hidden="1" x14ac:dyDescent="0.2">
      <c r="BC59131" s="6"/>
    </row>
    <row r="59132" spans="55:55" hidden="1" x14ac:dyDescent="0.2">
      <c r="BC59132" s="6"/>
    </row>
    <row r="59133" spans="55:55" hidden="1" x14ac:dyDescent="0.2">
      <c r="BC59133" s="6"/>
    </row>
    <row r="59134" spans="55:55" hidden="1" x14ac:dyDescent="0.2">
      <c r="BC59134" s="6"/>
    </row>
    <row r="59135" spans="55:55" hidden="1" x14ac:dyDescent="0.2">
      <c r="BC59135" s="6"/>
    </row>
    <row r="59136" spans="55:55" hidden="1" x14ac:dyDescent="0.2">
      <c r="BC59136" s="6"/>
    </row>
    <row r="59137" spans="55:55" hidden="1" x14ac:dyDescent="0.2">
      <c r="BC59137" s="6"/>
    </row>
    <row r="59138" spans="55:55" hidden="1" x14ac:dyDescent="0.2">
      <c r="BC59138" s="6"/>
    </row>
    <row r="59139" spans="55:55" hidden="1" x14ac:dyDescent="0.2">
      <c r="BC59139" s="6"/>
    </row>
    <row r="59140" spans="55:55" hidden="1" x14ac:dyDescent="0.2">
      <c r="BC59140" s="6"/>
    </row>
    <row r="59141" spans="55:55" hidden="1" x14ac:dyDescent="0.2">
      <c r="BC59141" s="6"/>
    </row>
    <row r="59142" spans="55:55" hidden="1" x14ac:dyDescent="0.2">
      <c r="BC59142" s="6"/>
    </row>
    <row r="59143" spans="55:55" hidden="1" x14ac:dyDescent="0.2">
      <c r="BC59143" s="6"/>
    </row>
    <row r="59144" spans="55:55" hidden="1" x14ac:dyDescent="0.2">
      <c r="BC59144" s="6"/>
    </row>
    <row r="59145" spans="55:55" hidden="1" x14ac:dyDescent="0.2">
      <c r="BC59145" s="6"/>
    </row>
    <row r="59146" spans="55:55" hidden="1" x14ac:dyDescent="0.2">
      <c r="BC59146" s="6"/>
    </row>
    <row r="59147" spans="55:55" hidden="1" x14ac:dyDescent="0.2">
      <c r="BC59147" s="6"/>
    </row>
    <row r="59148" spans="55:55" hidden="1" x14ac:dyDescent="0.2">
      <c r="BC59148" s="6"/>
    </row>
    <row r="59149" spans="55:55" hidden="1" x14ac:dyDescent="0.2">
      <c r="BC59149" s="6"/>
    </row>
    <row r="59150" spans="55:55" hidden="1" x14ac:dyDescent="0.2">
      <c r="BC59150" s="6"/>
    </row>
    <row r="59151" spans="55:55" hidden="1" x14ac:dyDescent="0.2">
      <c r="BC59151" s="6"/>
    </row>
    <row r="59152" spans="55:55" hidden="1" x14ac:dyDescent="0.2">
      <c r="BC59152" s="6"/>
    </row>
    <row r="59153" spans="55:55" hidden="1" x14ac:dyDescent="0.2">
      <c r="BC59153" s="6"/>
    </row>
    <row r="59154" spans="55:55" hidden="1" x14ac:dyDescent="0.2">
      <c r="BC59154" s="6"/>
    </row>
    <row r="59155" spans="55:55" hidden="1" x14ac:dyDescent="0.2">
      <c r="BC59155" s="6"/>
    </row>
    <row r="59156" spans="55:55" hidden="1" x14ac:dyDescent="0.2">
      <c r="BC59156" s="6"/>
    </row>
    <row r="59157" spans="55:55" hidden="1" x14ac:dyDescent="0.2">
      <c r="BC59157" s="6"/>
    </row>
    <row r="59158" spans="55:55" hidden="1" x14ac:dyDescent="0.2">
      <c r="BC59158" s="6"/>
    </row>
    <row r="59159" spans="55:55" hidden="1" x14ac:dyDescent="0.2">
      <c r="BC59159" s="6"/>
    </row>
    <row r="59160" spans="55:55" hidden="1" x14ac:dyDescent="0.2">
      <c r="BC59160" s="6"/>
    </row>
    <row r="59161" spans="55:55" hidden="1" x14ac:dyDescent="0.2">
      <c r="BC59161" s="6"/>
    </row>
    <row r="59162" spans="55:55" hidden="1" x14ac:dyDescent="0.2">
      <c r="BC59162" s="6"/>
    </row>
    <row r="59163" spans="55:55" hidden="1" x14ac:dyDescent="0.2">
      <c r="BC59163" s="6"/>
    </row>
    <row r="59164" spans="55:55" hidden="1" x14ac:dyDescent="0.2">
      <c r="BC59164" s="6"/>
    </row>
    <row r="59165" spans="55:55" hidden="1" x14ac:dyDescent="0.2">
      <c r="BC59165" s="6"/>
    </row>
    <row r="59166" spans="55:55" hidden="1" x14ac:dyDescent="0.2">
      <c r="BC59166" s="6"/>
    </row>
    <row r="59167" spans="55:55" hidden="1" x14ac:dyDescent="0.2">
      <c r="BC59167" s="6"/>
    </row>
    <row r="59168" spans="55:55" hidden="1" x14ac:dyDescent="0.2">
      <c r="BC59168" s="6"/>
    </row>
    <row r="59169" spans="55:55" hidden="1" x14ac:dyDescent="0.2">
      <c r="BC59169" s="6"/>
    </row>
    <row r="59170" spans="55:55" hidden="1" x14ac:dyDescent="0.2">
      <c r="BC59170" s="6"/>
    </row>
    <row r="59171" spans="55:55" hidden="1" x14ac:dyDescent="0.2">
      <c r="BC59171" s="6"/>
    </row>
    <row r="59172" spans="55:55" hidden="1" x14ac:dyDescent="0.2">
      <c r="BC59172" s="6"/>
    </row>
    <row r="59173" spans="55:55" hidden="1" x14ac:dyDescent="0.2">
      <c r="BC59173" s="6"/>
    </row>
    <row r="59174" spans="55:55" hidden="1" x14ac:dyDescent="0.2">
      <c r="BC59174" s="6"/>
    </row>
    <row r="59175" spans="55:55" hidden="1" x14ac:dyDescent="0.2">
      <c r="BC59175" s="6"/>
    </row>
    <row r="59176" spans="55:55" hidden="1" x14ac:dyDescent="0.2">
      <c r="BC59176" s="6"/>
    </row>
    <row r="59177" spans="55:55" hidden="1" x14ac:dyDescent="0.2">
      <c r="BC59177" s="6"/>
    </row>
    <row r="59178" spans="55:55" hidden="1" x14ac:dyDescent="0.2">
      <c r="BC59178" s="6"/>
    </row>
    <row r="59179" spans="55:55" hidden="1" x14ac:dyDescent="0.2">
      <c r="BC59179" s="6"/>
    </row>
    <row r="59180" spans="55:55" hidden="1" x14ac:dyDescent="0.2">
      <c r="BC59180" s="6"/>
    </row>
    <row r="59181" spans="55:55" hidden="1" x14ac:dyDescent="0.2">
      <c r="BC59181" s="6"/>
    </row>
    <row r="59182" spans="55:55" hidden="1" x14ac:dyDescent="0.2">
      <c r="BC59182" s="6"/>
    </row>
    <row r="59183" spans="55:55" hidden="1" x14ac:dyDescent="0.2">
      <c r="BC59183" s="6"/>
    </row>
    <row r="59184" spans="55:55" hidden="1" x14ac:dyDescent="0.2">
      <c r="BC59184" s="6"/>
    </row>
    <row r="59185" spans="55:55" hidden="1" x14ac:dyDescent="0.2">
      <c r="BC59185" s="6"/>
    </row>
    <row r="59186" spans="55:55" hidden="1" x14ac:dyDescent="0.2">
      <c r="BC59186" s="6"/>
    </row>
    <row r="59187" spans="55:55" hidden="1" x14ac:dyDescent="0.2">
      <c r="BC59187" s="6"/>
    </row>
    <row r="59188" spans="55:55" hidden="1" x14ac:dyDescent="0.2">
      <c r="BC59188" s="6"/>
    </row>
    <row r="59189" spans="55:55" hidden="1" x14ac:dyDescent="0.2">
      <c r="BC59189" s="6"/>
    </row>
    <row r="59190" spans="55:55" hidden="1" x14ac:dyDescent="0.2">
      <c r="BC59190" s="6"/>
    </row>
    <row r="59191" spans="55:55" hidden="1" x14ac:dyDescent="0.2">
      <c r="BC59191" s="6"/>
    </row>
    <row r="59192" spans="55:55" hidden="1" x14ac:dyDescent="0.2">
      <c r="BC59192" s="6"/>
    </row>
    <row r="59193" spans="55:55" hidden="1" x14ac:dyDescent="0.2">
      <c r="BC59193" s="6"/>
    </row>
    <row r="59194" spans="55:55" hidden="1" x14ac:dyDescent="0.2">
      <c r="BC59194" s="6"/>
    </row>
    <row r="59195" spans="55:55" hidden="1" x14ac:dyDescent="0.2">
      <c r="BC59195" s="6"/>
    </row>
    <row r="59196" spans="55:55" hidden="1" x14ac:dyDescent="0.2">
      <c r="BC59196" s="6"/>
    </row>
    <row r="59197" spans="55:55" hidden="1" x14ac:dyDescent="0.2">
      <c r="BC59197" s="6"/>
    </row>
    <row r="59198" spans="55:55" hidden="1" x14ac:dyDescent="0.2">
      <c r="BC59198" s="6"/>
    </row>
    <row r="59199" spans="55:55" hidden="1" x14ac:dyDescent="0.2">
      <c r="BC59199" s="6"/>
    </row>
    <row r="59200" spans="55:55" hidden="1" x14ac:dyDescent="0.2">
      <c r="BC59200" s="6"/>
    </row>
    <row r="59201" spans="55:55" hidden="1" x14ac:dyDescent="0.2">
      <c r="BC59201" s="6"/>
    </row>
    <row r="59202" spans="55:55" hidden="1" x14ac:dyDescent="0.2">
      <c r="BC59202" s="6"/>
    </row>
    <row r="59203" spans="55:55" hidden="1" x14ac:dyDescent="0.2">
      <c r="BC59203" s="6"/>
    </row>
    <row r="59204" spans="55:55" hidden="1" x14ac:dyDescent="0.2">
      <c r="BC59204" s="6"/>
    </row>
    <row r="59205" spans="55:55" hidden="1" x14ac:dyDescent="0.2">
      <c r="BC59205" s="6"/>
    </row>
    <row r="59206" spans="55:55" hidden="1" x14ac:dyDescent="0.2">
      <c r="BC59206" s="6"/>
    </row>
    <row r="59207" spans="55:55" hidden="1" x14ac:dyDescent="0.2">
      <c r="BC59207" s="6"/>
    </row>
    <row r="59208" spans="55:55" hidden="1" x14ac:dyDescent="0.2">
      <c r="BC59208" s="6"/>
    </row>
    <row r="59209" spans="55:55" hidden="1" x14ac:dyDescent="0.2">
      <c r="BC59209" s="6"/>
    </row>
    <row r="59210" spans="55:55" hidden="1" x14ac:dyDescent="0.2">
      <c r="BC59210" s="6"/>
    </row>
    <row r="59211" spans="55:55" hidden="1" x14ac:dyDescent="0.2">
      <c r="BC59211" s="6"/>
    </row>
    <row r="59212" spans="55:55" hidden="1" x14ac:dyDescent="0.2">
      <c r="BC59212" s="6"/>
    </row>
    <row r="59213" spans="55:55" hidden="1" x14ac:dyDescent="0.2">
      <c r="BC59213" s="6"/>
    </row>
    <row r="59214" spans="55:55" hidden="1" x14ac:dyDescent="0.2">
      <c r="BC59214" s="6"/>
    </row>
    <row r="59215" spans="55:55" hidden="1" x14ac:dyDescent="0.2">
      <c r="BC59215" s="6"/>
    </row>
    <row r="59216" spans="55:55" hidden="1" x14ac:dyDescent="0.2">
      <c r="BC59216" s="6"/>
    </row>
    <row r="59217" spans="55:55" hidden="1" x14ac:dyDescent="0.2">
      <c r="BC59217" s="6"/>
    </row>
    <row r="59218" spans="55:55" hidden="1" x14ac:dyDescent="0.2">
      <c r="BC59218" s="6"/>
    </row>
    <row r="59219" spans="55:55" hidden="1" x14ac:dyDescent="0.2">
      <c r="BC59219" s="6"/>
    </row>
    <row r="59220" spans="55:55" hidden="1" x14ac:dyDescent="0.2">
      <c r="BC59220" s="6"/>
    </row>
    <row r="59221" spans="55:55" hidden="1" x14ac:dyDescent="0.2">
      <c r="BC59221" s="6"/>
    </row>
    <row r="59222" spans="55:55" hidden="1" x14ac:dyDescent="0.2">
      <c r="BC59222" s="6"/>
    </row>
    <row r="59223" spans="55:55" hidden="1" x14ac:dyDescent="0.2">
      <c r="BC59223" s="6"/>
    </row>
    <row r="59224" spans="55:55" hidden="1" x14ac:dyDescent="0.2">
      <c r="BC59224" s="6"/>
    </row>
    <row r="59225" spans="55:55" hidden="1" x14ac:dyDescent="0.2">
      <c r="BC59225" s="6"/>
    </row>
    <row r="59226" spans="55:55" hidden="1" x14ac:dyDescent="0.2">
      <c r="BC59226" s="6"/>
    </row>
    <row r="59227" spans="55:55" hidden="1" x14ac:dyDescent="0.2">
      <c r="BC59227" s="6"/>
    </row>
    <row r="59228" spans="55:55" hidden="1" x14ac:dyDescent="0.2">
      <c r="BC59228" s="6"/>
    </row>
    <row r="59229" spans="55:55" hidden="1" x14ac:dyDescent="0.2">
      <c r="BC59229" s="6"/>
    </row>
    <row r="59230" spans="55:55" hidden="1" x14ac:dyDescent="0.2">
      <c r="BC59230" s="6"/>
    </row>
    <row r="59231" spans="55:55" hidden="1" x14ac:dyDescent="0.2">
      <c r="BC59231" s="6"/>
    </row>
    <row r="59232" spans="55:55" hidden="1" x14ac:dyDescent="0.2">
      <c r="BC59232" s="6"/>
    </row>
    <row r="59233" spans="55:55" hidden="1" x14ac:dyDescent="0.2">
      <c r="BC59233" s="6"/>
    </row>
    <row r="59234" spans="55:55" hidden="1" x14ac:dyDescent="0.2">
      <c r="BC59234" s="6"/>
    </row>
    <row r="59235" spans="55:55" hidden="1" x14ac:dyDescent="0.2">
      <c r="BC59235" s="6"/>
    </row>
    <row r="59236" spans="55:55" hidden="1" x14ac:dyDescent="0.2">
      <c r="BC59236" s="6"/>
    </row>
    <row r="59237" spans="55:55" hidden="1" x14ac:dyDescent="0.2">
      <c r="BC59237" s="6"/>
    </row>
    <row r="59238" spans="55:55" hidden="1" x14ac:dyDescent="0.2">
      <c r="BC59238" s="6"/>
    </row>
    <row r="59239" spans="55:55" hidden="1" x14ac:dyDescent="0.2">
      <c r="BC59239" s="6"/>
    </row>
    <row r="59240" spans="55:55" hidden="1" x14ac:dyDescent="0.2">
      <c r="BC59240" s="6"/>
    </row>
    <row r="59241" spans="55:55" hidden="1" x14ac:dyDescent="0.2">
      <c r="BC59241" s="6"/>
    </row>
    <row r="59242" spans="55:55" hidden="1" x14ac:dyDescent="0.2">
      <c r="BC59242" s="6"/>
    </row>
    <row r="59243" spans="55:55" hidden="1" x14ac:dyDescent="0.2">
      <c r="BC59243" s="6"/>
    </row>
    <row r="59244" spans="55:55" hidden="1" x14ac:dyDescent="0.2">
      <c r="BC59244" s="6"/>
    </row>
    <row r="59245" spans="55:55" hidden="1" x14ac:dyDescent="0.2">
      <c r="BC59245" s="6"/>
    </row>
    <row r="59246" spans="55:55" hidden="1" x14ac:dyDescent="0.2">
      <c r="BC59246" s="6"/>
    </row>
    <row r="59247" spans="55:55" hidden="1" x14ac:dyDescent="0.2">
      <c r="BC59247" s="6"/>
    </row>
    <row r="59248" spans="55:55" hidden="1" x14ac:dyDescent="0.2">
      <c r="BC59248" s="6"/>
    </row>
    <row r="59249" spans="55:55" hidden="1" x14ac:dyDescent="0.2">
      <c r="BC59249" s="6"/>
    </row>
    <row r="59250" spans="55:55" hidden="1" x14ac:dyDescent="0.2">
      <c r="BC59250" s="6"/>
    </row>
    <row r="59251" spans="55:55" hidden="1" x14ac:dyDescent="0.2">
      <c r="BC59251" s="6"/>
    </row>
    <row r="59252" spans="55:55" hidden="1" x14ac:dyDescent="0.2">
      <c r="BC59252" s="6"/>
    </row>
    <row r="59253" spans="55:55" hidden="1" x14ac:dyDescent="0.2">
      <c r="BC59253" s="6"/>
    </row>
    <row r="59254" spans="55:55" hidden="1" x14ac:dyDescent="0.2">
      <c r="BC59254" s="6"/>
    </row>
    <row r="59255" spans="55:55" hidden="1" x14ac:dyDescent="0.2">
      <c r="BC59255" s="6"/>
    </row>
    <row r="59256" spans="55:55" hidden="1" x14ac:dyDescent="0.2">
      <c r="BC59256" s="6"/>
    </row>
    <row r="59257" spans="55:55" hidden="1" x14ac:dyDescent="0.2">
      <c r="BC59257" s="6"/>
    </row>
    <row r="59258" spans="55:55" hidden="1" x14ac:dyDescent="0.2">
      <c r="BC59258" s="6"/>
    </row>
    <row r="59259" spans="55:55" hidden="1" x14ac:dyDescent="0.2">
      <c r="BC59259" s="6"/>
    </row>
    <row r="59260" spans="55:55" hidden="1" x14ac:dyDescent="0.2">
      <c r="BC59260" s="6"/>
    </row>
    <row r="59261" spans="55:55" hidden="1" x14ac:dyDescent="0.2">
      <c r="BC59261" s="6"/>
    </row>
    <row r="59262" spans="55:55" hidden="1" x14ac:dyDescent="0.2">
      <c r="BC59262" s="6"/>
    </row>
    <row r="59263" spans="55:55" hidden="1" x14ac:dyDescent="0.2">
      <c r="BC59263" s="6"/>
    </row>
    <row r="59264" spans="55:55" hidden="1" x14ac:dyDescent="0.2">
      <c r="BC59264" s="6"/>
    </row>
    <row r="59265" spans="55:55" hidden="1" x14ac:dyDescent="0.2">
      <c r="BC59265" s="6"/>
    </row>
    <row r="59266" spans="55:55" hidden="1" x14ac:dyDescent="0.2">
      <c r="BC59266" s="6"/>
    </row>
    <row r="59267" spans="55:55" hidden="1" x14ac:dyDescent="0.2">
      <c r="BC59267" s="6"/>
    </row>
    <row r="59268" spans="55:55" hidden="1" x14ac:dyDescent="0.2">
      <c r="BC59268" s="6"/>
    </row>
    <row r="59269" spans="55:55" hidden="1" x14ac:dyDescent="0.2">
      <c r="BC59269" s="6"/>
    </row>
    <row r="59270" spans="55:55" hidden="1" x14ac:dyDescent="0.2">
      <c r="BC59270" s="6"/>
    </row>
    <row r="59271" spans="55:55" hidden="1" x14ac:dyDescent="0.2">
      <c r="BC59271" s="6"/>
    </row>
    <row r="59272" spans="55:55" hidden="1" x14ac:dyDescent="0.2">
      <c r="BC59272" s="6"/>
    </row>
    <row r="59273" spans="55:55" hidden="1" x14ac:dyDescent="0.2">
      <c r="BC59273" s="6"/>
    </row>
    <row r="59274" spans="55:55" hidden="1" x14ac:dyDescent="0.2">
      <c r="BC59274" s="6"/>
    </row>
    <row r="59275" spans="55:55" hidden="1" x14ac:dyDescent="0.2">
      <c r="BC59275" s="6"/>
    </row>
    <row r="59276" spans="55:55" hidden="1" x14ac:dyDescent="0.2">
      <c r="BC59276" s="6"/>
    </row>
    <row r="59277" spans="55:55" hidden="1" x14ac:dyDescent="0.2">
      <c r="BC59277" s="6"/>
    </row>
    <row r="59278" spans="55:55" hidden="1" x14ac:dyDescent="0.2">
      <c r="BC59278" s="6"/>
    </row>
    <row r="59279" spans="55:55" hidden="1" x14ac:dyDescent="0.2">
      <c r="BC59279" s="6"/>
    </row>
    <row r="59280" spans="55:55" hidden="1" x14ac:dyDescent="0.2">
      <c r="BC59280" s="6"/>
    </row>
    <row r="59281" spans="55:55" hidden="1" x14ac:dyDescent="0.2">
      <c r="BC59281" s="6"/>
    </row>
    <row r="59282" spans="55:55" hidden="1" x14ac:dyDescent="0.2">
      <c r="BC59282" s="6"/>
    </row>
    <row r="59283" spans="55:55" hidden="1" x14ac:dyDescent="0.2">
      <c r="BC59283" s="6"/>
    </row>
    <row r="59284" spans="55:55" hidden="1" x14ac:dyDescent="0.2">
      <c r="BC59284" s="6"/>
    </row>
    <row r="59285" spans="55:55" hidden="1" x14ac:dyDescent="0.2">
      <c r="BC59285" s="6"/>
    </row>
    <row r="59286" spans="55:55" hidden="1" x14ac:dyDescent="0.2">
      <c r="BC59286" s="6"/>
    </row>
    <row r="59287" spans="55:55" hidden="1" x14ac:dyDescent="0.2">
      <c r="BC59287" s="6"/>
    </row>
    <row r="59288" spans="55:55" hidden="1" x14ac:dyDescent="0.2">
      <c r="BC59288" s="6"/>
    </row>
    <row r="59289" spans="55:55" hidden="1" x14ac:dyDescent="0.2">
      <c r="BC59289" s="6"/>
    </row>
    <row r="59290" spans="55:55" hidden="1" x14ac:dyDescent="0.2">
      <c r="BC59290" s="6"/>
    </row>
    <row r="59291" spans="55:55" hidden="1" x14ac:dyDescent="0.2">
      <c r="BC59291" s="6"/>
    </row>
    <row r="59292" spans="55:55" hidden="1" x14ac:dyDescent="0.2">
      <c r="BC59292" s="6"/>
    </row>
    <row r="59293" spans="55:55" hidden="1" x14ac:dyDescent="0.2">
      <c r="BC59293" s="6"/>
    </row>
    <row r="59294" spans="55:55" hidden="1" x14ac:dyDescent="0.2">
      <c r="BC59294" s="6"/>
    </row>
    <row r="59295" spans="55:55" hidden="1" x14ac:dyDescent="0.2">
      <c r="BC59295" s="6"/>
    </row>
    <row r="59296" spans="55:55" hidden="1" x14ac:dyDescent="0.2">
      <c r="BC59296" s="6"/>
    </row>
    <row r="59297" spans="55:55" hidden="1" x14ac:dyDescent="0.2">
      <c r="BC59297" s="6"/>
    </row>
    <row r="59298" spans="55:55" hidden="1" x14ac:dyDescent="0.2">
      <c r="BC59298" s="6"/>
    </row>
    <row r="59299" spans="55:55" hidden="1" x14ac:dyDescent="0.2">
      <c r="BC59299" s="6"/>
    </row>
    <row r="59300" spans="55:55" hidden="1" x14ac:dyDescent="0.2">
      <c r="BC59300" s="6"/>
    </row>
    <row r="59301" spans="55:55" hidden="1" x14ac:dyDescent="0.2">
      <c r="BC59301" s="6"/>
    </row>
    <row r="59302" spans="55:55" hidden="1" x14ac:dyDescent="0.2">
      <c r="BC59302" s="6"/>
    </row>
    <row r="59303" spans="55:55" hidden="1" x14ac:dyDescent="0.2">
      <c r="BC59303" s="6"/>
    </row>
    <row r="59304" spans="55:55" hidden="1" x14ac:dyDescent="0.2">
      <c r="BC59304" s="6"/>
    </row>
    <row r="59305" spans="55:55" hidden="1" x14ac:dyDescent="0.2">
      <c r="BC59305" s="6"/>
    </row>
    <row r="59306" spans="55:55" hidden="1" x14ac:dyDescent="0.2">
      <c r="BC59306" s="6"/>
    </row>
    <row r="59307" spans="55:55" hidden="1" x14ac:dyDescent="0.2">
      <c r="BC59307" s="6"/>
    </row>
    <row r="59308" spans="55:55" hidden="1" x14ac:dyDescent="0.2">
      <c r="BC59308" s="6"/>
    </row>
    <row r="59309" spans="55:55" hidden="1" x14ac:dyDescent="0.2">
      <c r="BC59309" s="6"/>
    </row>
    <row r="59310" spans="55:55" hidden="1" x14ac:dyDescent="0.2">
      <c r="BC59310" s="6"/>
    </row>
    <row r="59311" spans="55:55" hidden="1" x14ac:dyDescent="0.2">
      <c r="BC59311" s="6"/>
    </row>
    <row r="59312" spans="55:55" hidden="1" x14ac:dyDescent="0.2">
      <c r="BC59312" s="6"/>
    </row>
    <row r="59313" spans="55:55" hidden="1" x14ac:dyDescent="0.2">
      <c r="BC59313" s="6"/>
    </row>
    <row r="59314" spans="55:55" hidden="1" x14ac:dyDescent="0.2">
      <c r="BC59314" s="6"/>
    </row>
    <row r="59315" spans="55:55" hidden="1" x14ac:dyDescent="0.2">
      <c r="BC59315" s="6"/>
    </row>
    <row r="59316" spans="55:55" hidden="1" x14ac:dyDescent="0.2">
      <c r="BC59316" s="6"/>
    </row>
    <row r="59317" spans="55:55" hidden="1" x14ac:dyDescent="0.2">
      <c r="BC59317" s="6"/>
    </row>
    <row r="59318" spans="55:55" hidden="1" x14ac:dyDescent="0.2">
      <c r="BC59318" s="6"/>
    </row>
    <row r="59319" spans="55:55" hidden="1" x14ac:dyDescent="0.2">
      <c r="BC59319" s="6"/>
    </row>
    <row r="59320" spans="55:55" hidden="1" x14ac:dyDescent="0.2">
      <c r="BC59320" s="6"/>
    </row>
    <row r="59321" spans="55:55" hidden="1" x14ac:dyDescent="0.2">
      <c r="BC59321" s="6"/>
    </row>
    <row r="59322" spans="55:55" hidden="1" x14ac:dyDescent="0.2">
      <c r="BC59322" s="6"/>
    </row>
    <row r="59323" spans="55:55" hidden="1" x14ac:dyDescent="0.2">
      <c r="BC59323" s="6"/>
    </row>
    <row r="59324" spans="55:55" hidden="1" x14ac:dyDescent="0.2">
      <c r="BC59324" s="6"/>
    </row>
    <row r="59325" spans="55:55" hidden="1" x14ac:dyDescent="0.2">
      <c r="BC59325" s="6"/>
    </row>
    <row r="59326" spans="55:55" hidden="1" x14ac:dyDescent="0.2">
      <c r="BC59326" s="6"/>
    </row>
    <row r="59327" spans="55:55" hidden="1" x14ac:dyDescent="0.2">
      <c r="BC59327" s="6"/>
    </row>
    <row r="59328" spans="55:55" hidden="1" x14ac:dyDescent="0.2">
      <c r="BC59328" s="6"/>
    </row>
    <row r="59329" spans="55:55" hidden="1" x14ac:dyDescent="0.2">
      <c r="BC59329" s="6"/>
    </row>
    <row r="59330" spans="55:55" hidden="1" x14ac:dyDescent="0.2">
      <c r="BC59330" s="6"/>
    </row>
    <row r="59331" spans="55:55" hidden="1" x14ac:dyDescent="0.2">
      <c r="BC59331" s="6"/>
    </row>
    <row r="59332" spans="55:55" hidden="1" x14ac:dyDescent="0.2">
      <c r="BC59332" s="6"/>
    </row>
    <row r="59333" spans="55:55" hidden="1" x14ac:dyDescent="0.2">
      <c r="BC59333" s="6"/>
    </row>
    <row r="59334" spans="55:55" hidden="1" x14ac:dyDescent="0.2">
      <c r="BC59334" s="6"/>
    </row>
    <row r="59335" spans="55:55" hidden="1" x14ac:dyDescent="0.2">
      <c r="BC59335" s="6"/>
    </row>
    <row r="59336" spans="55:55" hidden="1" x14ac:dyDescent="0.2">
      <c r="BC59336" s="6"/>
    </row>
    <row r="59337" spans="55:55" hidden="1" x14ac:dyDescent="0.2">
      <c r="BC59337" s="6"/>
    </row>
    <row r="59338" spans="55:55" hidden="1" x14ac:dyDescent="0.2">
      <c r="BC59338" s="6"/>
    </row>
    <row r="59339" spans="55:55" hidden="1" x14ac:dyDescent="0.2">
      <c r="BC59339" s="6"/>
    </row>
    <row r="59340" spans="55:55" hidden="1" x14ac:dyDescent="0.2">
      <c r="BC59340" s="6"/>
    </row>
    <row r="59341" spans="55:55" hidden="1" x14ac:dyDescent="0.2">
      <c r="BC59341" s="6"/>
    </row>
    <row r="59342" spans="55:55" hidden="1" x14ac:dyDescent="0.2">
      <c r="BC59342" s="6"/>
    </row>
    <row r="59343" spans="55:55" hidden="1" x14ac:dyDescent="0.2">
      <c r="BC59343" s="6"/>
    </row>
    <row r="59344" spans="55:55" hidden="1" x14ac:dyDescent="0.2">
      <c r="BC59344" s="6"/>
    </row>
    <row r="59345" spans="55:55" hidden="1" x14ac:dyDescent="0.2">
      <c r="BC59345" s="6"/>
    </row>
    <row r="59346" spans="55:55" hidden="1" x14ac:dyDescent="0.2">
      <c r="BC59346" s="6"/>
    </row>
    <row r="59347" spans="55:55" hidden="1" x14ac:dyDescent="0.2">
      <c r="BC59347" s="6"/>
    </row>
    <row r="59348" spans="55:55" hidden="1" x14ac:dyDescent="0.2">
      <c r="BC59348" s="6"/>
    </row>
    <row r="59349" spans="55:55" hidden="1" x14ac:dyDescent="0.2">
      <c r="BC59349" s="6"/>
    </row>
    <row r="59350" spans="55:55" hidden="1" x14ac:dyDescent="0.2">
      <c r="BC59350" s="6"/>
    </row>
    <row r="59351" spans="55:55" hidden="1" x14ac:dyDescent="0.2">
      <c r="BC59351" s="6"/>
    </row>
    <row r="59352" spans="55:55" hidden="1" x14ac:dyDescent="0.2">
      <c r="BC59352" s="6"/>
    </row>
    <row r="59353" spans="55:55" hidden="1" x14ac:dyDescent="0.2">
      <c r="BC59353" s="6"/>
    </row>
    <row r="59354" spans="55:55" hidden="1" x14ac:dyDescent="0.2">
      <c r="BC59354" s="6"/>
    </row>
    <row r="59355" spans="55:55" hidden="1" x14ac:dyDescent="0.2">
      <c r="BC59355" s="6"/>
    </row>
    <row r="59356" spans="55:55" hidden="1" x14ac:dyDescent="0.2">
      <c r="BC59356" s="6"/>
    </row>
    <row r="59357" spans="55:55" hidden="1" x14ac:dyDescent="0.2">
      <c r="BC59357" s="6"/>
    </row>
    <row r="59358" spans="55:55" hidden="1" x14ac:dyDescent="0.2">
      <c r="BC59358" s="6"/>
    </row>
    <row r="59359" spans="55:55" hidden="1" x14ac:dyDescent="0.2">
      <c r="BC59359" s="6"/>
    </row>
    <row r="59360" spans="55:55" hidden="1" x14ac:dyDescent="0.2">
      <c r="BC59360" s="6"/>
    </row>
    <row r="59361" spans="55:55" hidden="1" x14ac:dyDescent="0.2">
      <c r="BC59361" s="6"/>
    </row>
    <row r="59362" spans="55:55" hidden="1" x14ac:dyDescent="0.2">
      <c r="BC59362" s="6"/>
    </row>
    <row r="59363" spans="55:55" hidden="1" x14ac:dyDescent="0.2">
      <c r="BC59363" s="6"/>
    </row>
    <row r="59364" spans="55:55" hidden="1" x14ac:dyDescent="0.2">
      <c r="BC59364" s="6"/>
    </row>
    <row r="59365" spans="55:55" hidden="1" x14ac:dyDescent="0.2">
      <c r="BC59365" s="6"/>
    </row>
    <row r="59366" spans="55:55" hidden="1" x14ac:dyDescent="0.2">
      <c r="BC59366" s="6"/>
    </row>
    <row r="59367" spans="55:55" hidden="1" x14ac:dyDescent="0.2">
      <c r="BC59367" s="6"/>
    </row>
    <row r="59368" spans="55:55" hidden="1" x14ac:dyDescent="0.2">
      <c r="BC59368" s="6"/>
    </row>
    <row r="59369" spans="55:55" hidden="1" x14ac:dyDescent="0.2">
      <c r="BC59369" s="6"/>
    </row>
    <row r="59370" spans="55:55" hidden="1" x14ac:dyDescent="0.2">
      <c r="BC59370" s="6"/>
    </row>
    <row r="59371" spans="55:55" hidden="1" x14ac:dyDescent="0.2">
      <c r="BC59371" s="6"/>
    </row>
    <row r="59372" spans="55:55" hidden="1" x14ac:dyDescent="0.2">
      <c r="BC59372" s="6"/>
    </row>
    <row r="59373" spans="55:55" hidden="1" x14ac:dyDescent="0.2">
      <c r="BC59373" s="6"/>
    </row>
    <row r="59374" spans="55:55" hidden="1" x14ac:dyDescent="0.2">
      <c r="BC59374" s="6"/>
    </row>
    <row r="59375" spans="55:55" hidden="1" x14ac:dyDescent="0.2">
      <c r="BC59375" s="6"/>
    </row>
    <row r="59376" spans="55:55" hidden="1" x14ac:dyDescent="0.2">
      <c r="BC59376" s="6"/>
    </row>
    <row r="59377" spans="55:55" hidden="1" x14ac:dyDescent="0.2">
      <c r="BC59377" s="6"/>
    </row>
    <row r="59378" spans="55:55" hidden="1" x14ac:dyDescent="0.2">
      <c r="BC59378" s="6"/>
    </row>
    <row r="59379" spans="55:55" hidden="1" x14ac:dyDescent="0.2">
      <c r="BC59379" s="6"/>
    </row>
    <row r="59380" spans="55:55" hidden="1" x14ac:dyDescent="0.2">
      <c r="BC59380" s="6"/>
    </row>
    <row r="59381" spans="55:55" hidden="1" x14ac:dyDescent="0.2">
      <c r="BC59381" s="6"/>
    </row>
    <row r="59382" spans="55:55" hidden="1" x14ac:dyDescent="0.2">
      <c r="BC59382" s="6"/>
    </row>
    <row r="59383" spans="55:55" hidden="1" x14ac:dyDescent="0.2">
      <c r="BC59383" s="6"/>
    </row>
    <row r="59384" spans="55:55" hidden="1" x14ac:dyDescent="0.2">
      <c r="BC59384" s="6"/>
    </row>
    <row r="59385" spans="55:55" hidden="1" x14ac:dyDescent="0.2">
      <c r="BC59385" s="6"/>
    </row>
    <row r="59386" spans="55:55" hidden="1" x14ac:dyDescent="0.2">
      <c r="BC59386" s="6"/>
    </row>
    <row r="59387" spans="55:55" hidden="1" x14ac:dyDescent="0.2">
      <c r="BC59387" s="6"/>
    </row>
    <row r="59388" spans="55:55" hidden="1" x14ac:dyDescent="0.2">
      <c r="BC59388" s="6"/>
    </row>
    <row r="59389" spans="55:55" hidden="1" x14ac:dyDescent="0.2">
      <c r="BC59389" s="6"/>
    </row>
    <row r="59390" spans="55:55" hidden="1" x14ac:dyDescent="0.2">
      <c r="BC59390" s="6"/>
    </row>
    <row r="59391" spans="55:55" hidden="1" x14ac:dyDescent="0.2">
      <c r="BC59391" s="6"/>
    </row>
    <row r="59392" spans="55:55" hidden="1" x14ac:dyDescent="0.2">
      <c r="BC59392" s="6"/>
    </row>
    <row r="59393" spans="55:55" hidden="1" x14ac:dyDescent="0.2">
      <c r="BC59393" s="6"/>
    </row>
    <row r="59394" spans="55:55" hidden="1" x14ac:dyDescent="0.2">
      <c r="BC59394" s="6"/>
    </row>
    <row r="59395" spans="55:55" hidden="1" x14ac:dyDescent="0.2">
      <c r="BC59395" s="6"/>
    </row>
    <row r="59396" spans="55:55" hidden="1" x14ac:dyDescent="0.2">
      <c r="BC59396" s="6"/>
    </row>
    <row r="59397" spans="55:55" hidden="1" x14ac:dyDescent="0.2">
      <c r="BC59397" s="6"/>
    </row>
    <row r="59398" spans="55:55" hidden="1" x14ac:dyDescent="0.2">
      <c r="BC59398" s="6"/>
    </row>
    <row r="59399" spans="55:55" hidden="1" x14ac:dyDescent="0.2">
      <c r="BC59399" s="6"/>
    </row>
    <row r="59400" spans="55:55" hidden="1" x14ac:dyDescent="0.2">
      <c r="BC59400" s="6"/>
    </row>
    <row r="59401" spans="55:55" hidden="1" x14ac:dyDescent="0.2">
      <c r="BC59401" s="6"/>
    </row>
    <row r="59402" spans="55:55" hidden="1" x14ac:dyDescent="0.2">
      <c r="BC59402" s="6"/>
    </row>
    <row r="59403" spans="55:55" hidden="1" x14ac:dyDescent="0.2">
      <c r="BC59403" s="6"/>
    </row>
    <row r="59404" spans="55:55" hidden="1" x14ac:dyDescent="0.2">
      <c r="BC59404" s="6"/>
    </row>
    <row r="59405" spans="55:55" hidden="1" x14ac:dyDescent="0.2">
      <c r="BC59405" s="6"/>
    </row>
    <row r="59406" spans="55:55" hidden="1" x14ac:dyDescent="0.2">
      <c r="BC59406" s="6"/>
    </row>
    <row r="59407" spans="55:55" hidden="1" x14ac:dyDescent="0.2">
      <c r="BC59407" s="6"/>
    </row>
    <row r="59408" spans="55:55" hidden="1" x14ac:dyDescent="0.2">
      <c r="BC59408" s="6"/>
    </row>
    <row r="59409" spans="55:55" hidden="1" x14ac:dyDescent="0.2">
      <c r="BC59409" s="6"/>
    </row>
    <row r="59410" spans="55:55" hidden="1" x14ac:dyDescent="0.2">
      <c r="BC59410" s="6"/>
    </row>
    <row r="59411" spans="55:55" hidden="1" x14ac:dyDescent="0.2">
      <c r="BC59411" s="6"/>
    </row>
    <row r="59412" spans="55:55" hidden="1" x14ac:dyDescent="0.2">
      <c r="BC59412" s="6"/>
    </row>
    <row r="59413" spans="55:55" hidden="1" x14ac:dyDescent="0.2">
      <c r="BC59413" s="6"/>
    </row>
    <row r="59414" spans="55:55" hidden="1" x14ac:dyDescent="0.2">
      <c r="BC59414" s="6"/>
    </row>
    <row r="59415" spans="55:55" hidden="1" x14ac:dyDescent="0.2">
      <c r="BC59415" s="6"/>
    </row>
    <row r="59416" spans="55:55" hidden="1" x14ac:dyDescent="0.2">
      <c r="BC59416" s="6"/>
    </row>
    <row r="59417" spans="55:55" hidden="1" x14ac:dyDescent="0.2">
      <c r="BC59417" s="6"/>
    </row>
    <row r="59418" spans="55:55" hidden="1" x14ac:dyDescent="0.2">
      <c r="BC59418" s="6"/>
    </row>
    <row r="59419" spans="55:55" hidden="1" x14ac:dyDescent="0.2">
      <c r="BC59419" s="6"/>
    </row>
    <row r="59420" spans="55:55" hidden="1" x14ac:dyDescent="0.2">
      <c r="BC59420" s="6"/>
    </row>
    <row r="59421" spans="55:55" hidden="1" x14ac:dyDescent="0.2">
      <c r="BC59421" s="6"/>
    </row>
    <row r="59422" spans="55:55" hidden="1" x14ac:dyDescent="0.2">
      <c r="BC59422" s="6"/>
    </row>
    <row r="59423" spans="55:55" hidden="1" x14ac:dyDescent="0.2">
      <c r="BC59423" s="6"/>
    </row>
    <row r="59424" spans="55:55" hidden="1" x14ac:dyDescent="0.2">
      <c r="BC59424" s="6"/>
    </row>
    <row r="59425" spans="55:55" hidden="1" x14ac:dyDescent="0.2">
      <c r="BC59425" s="6"/>
    </row>
    <row r="59426" spans="55:55" hidden="1" x14ac:dyDescent="0.2">
      <c r="BC59426" s="6"/>
    </row>
    <row r="59427" spans="55:55" hidden="1" x14ac:dyDescent="0.2">
      <c r="BC59427" s="6"/>
    </row>
    <row r="59428" spans="55:55" hidden="1" x14ac:dyDescent="0.2">
      <c r="BC59428" s="6"/>
    </row>
    <row r="59429" spans="55:55" hidden="1" x14ac:dyDescent="0.2">
      <c r="BC59429" s="6"/>
    </row>
    <row r="59430" spans="55:55" hidden="1" x14ac:dyDescent="0.2">
      <c r="BC59430" s="6"/>
    </row>
    <row r="59431" spans="55:55" hidden="1" x14ac:dyDescent="0.2">
      <c r="BC59431" s="6"/>
    </row>
    <row r="59432" spans="55:55" hidden="1" x14ac:dyDescent="0.2">
      <c r="BC59432" s="6"/>
    </row>
    <row r="59433" spans="55:55" hidden="1" x14ac:dyDescent="0.2">
      <c r="BC59433" s="6"/>
    </row>
    <row r="59434" spans="55:55" hidden="1" x14ac:dyDescent="0.2">
      <c r="BC59434" s="6"/>
    </row>
    <row r="59435" spans="55:55" hidden="1" x14ac:dyDescent="0.2">
      <c r="BC59435" s="6"/>
    </row>
    <row r="59436" spans="55:55" hidden="1" x14ac:dyDescent="0.2">
      <c r="BC59436" s="6"/>
    </row>
    <row r="59437" spans="55:55" hidden="1" x14ac:dyDescent="0.2">
      <c r="BC59437" s="6"/>
    </row>
    <row r="59438" spans="55:55" hidden="1" x14ac:dyDescent="0.2">
      <c r="BC59438" s="6"/>
    </row>
    <row r="59439" spans="55:55" hidden="1" x14ac:dyDescent="0.2">
      <c r="BC59439" s="6"/>
    </row>
    <row r="59440" spans="55:55" hidden="1" x14ac:dyDescent="0.2">
      <c r="BC59440" s="6"/>
    </row>
    <row r="59441" spans="55:55" hidden="1" x14ac:dyDescent="0.2">
      <c r="BC59441" s="6"/>
    </row>
    <row r="59442" spans="55:55" hidden="1" x14ac:dyDescent="0.2">
      <c r="BC59442" s="6"/>
    </row>
    <row r="59443" spans="55:55" hidden="1" x14ac:dyDescent="0.2">
      <c r="BC59443" s="6"/>
    </row>
    <row r="59444" spans="55:55" hidden="1" x14ac:dyDescent="0.2">
      <c r="BC59444" s="6"/>
    </row>
    <row r="59445" spans="55:55" hidden="1" x14ac:dyDescent="0.2">
      <c r="BC59445" s="6"/>
    </row>
    <row r="59446" spans="55:55" hidden="1" x14ac:dyDescent="0.2">
      <c r="BC59446" s="6"/>
    </row>
    <row r="59447" spans="55:55" hidden="1" x14ac:dyDescent="0.2">
      <c r="BC59447" s="6"/>
    </row>
    <row r="59448" spans="55:55" hidden="1" x14ac:dyDescent="0.2">
      <c r="BC59448" s="6"/>
    </row>
    <row r="59449" spans="55:55" hidden="1" x14ac:dyDescent="0.2">
      <c r="BC59449" s="6"/>
    </row>
    <row r="59450" spans="55:55" hidden="1" x14ac:dyDescent="0.2">
      <c r="BC59450" s="6"/>
    </row>
    <row r="59451" spans="55:55" hidden="1" x14ac:dyDescent="0.2">
      <c r="BC59451" s="6"/>
    </row>
    <row r="59452" spans="55:55" hidden="1" x14ac:dyDescent="0.2">
      <c r="BC59452" s="6"/>
    </row>
    <row r="59453" spans="55:55" hidden="1" x14ac:dyDescent="0.2">
      <c r="BC59453" s="6"/>
    </row>
    <row r="59454" spans="55:55" hidden="1" x14ac:dyDescent="0.2">
      <c r="BC59454" s="6"/>
    </row>
    <row r="59455" spans="55:55" hidden="1" x14ac:dyDescent="0.2">
      <c r="BC59455" s="6"/>
    </row>
    <row r="59456" spans="55:55" hidden="1" x14ac:dyDescent="0.2">
      <c r="BC59456" s="6"/>
    </row>
    <row r="59457" spans="55:55" hidden="1" x14ac:dyDescent="0.2">
      <c r="BC59457" s="6"/>
    </row>
    <row r="59458" spans="55:55" hidden="1" x14ac:dyDescent="0.2">
      <c r="BC59458" s="6"/>
    </row>
    <row r="59459" spans="55:55" hidden="1" x14ac:dyDescent="0.2">
      <c r="BC59459" s="6"/>
    </row>
    <row r="59460" spans="55:55" hidden="1" x14ac:dyDescent="0.2">
      <c r="BC59460" s="6"/>
    </row>
    <row r="59461" spans="55:55" hidden="1" x14ac:dyDescent="0.2">
      <c r="BC59461" s="6"/>
    </row>
    <row r="59462" spans="55:55" hidden="1" x14ac:dyDescent="0.2">
      <c r="BC59462" s="6"/>
    </row>
    <row r="59463" spans="55:55" hidden="1" x14ac:dyDescent="0.2">
      <c r="BC59463" s="6"/>
    </row>
    <row r="59464" spans="55:55" hidden="1" x14ac:dyDescent="0.2">
      <c r="BC59464" s="6"/>
    </row>
    <row r="59465" spans="55:55" hidden="1" x14ac:dyDescent="0.2">
      <c r="BC59465" s="6"/>
    </row>
    <row r="59466" spans="55:55" hidden="1" x14ac:dyDescent="0.2">
      <c r="BC59466" s="6"/>
    </row>
    <row r="59467" spans="55:55" hidden="1" x14ac:dyDescent="0.2">
      <c r="BC59467" s="6"/>
    </row>
    <row r="59468" spans="55:55" hidden="1" x14ac:dyDescent="0.2">
      <c r="BC59468" s="6"/>
    </row>
    <row r="59469" spans="55:55" hidden="1" x14ac:dyDescent="0.2">
      <c r="BC59469" s="6"/>
    </row>
    <row r="59470" spans="55:55" hidden="1" x14ac:dyDescent="0.2">
      <c r="BC59470" s="6"/>
    </row>
    <row r="59471" spans="55:55" hidden="1" x14ac:dyDescent="0.2">
      <c r="BC59471" s="6"/>
    </row>
    <row r="59472" spans="55:55" hidden="1" x14ac:dyDescent="0.2">
      <c r="BC59472" s="6"/>
    </row>
    <row r="59473" spans="55:55" hidden="1" x14ac:dyDescent="0.2">
      <c r="BC59473" s="6"/>
    </row>
    <row r="59474" spans="55:55" hidden="1" x14ac:dyDescent="0.2">
      <c r="BC59474" s="6"/>
    </row>
    <row r="59475" spans="55:55" hidden="1" x14ac:dyDescent="0.2">
      <c r="BC59475" s="6"/>
    </row>
    <row r="59476" spans="55:55" hidden="1" x14ac:dyDescent="0.2">
      <c r="BC59476" s="6"/>
    </row>
    <row r="59477" spans="55:55" hidden="1" x14ac:dyDescent="0.2">
      <c r="BC59477" s="6"/>
    </row>
    <row r="59478" spans="55:55" hidden="1" x14ac:dyDescent="0.2">
      <c r="BC59478" s="6"/>
    </row>
    <row r="59479" spans="55:55" hidden="1" x14ac:dyDescent="0.2">
      <c r="BC59479" s="6"/>
    </row>
    <row r="59480" spans="55:55" hidden="1" x14ac:dyDescent="0.2">
      <c r="BC59480" s="6"/>
    </row>
    <row r="59481" spans="55:55" hidden="1" x14ac:dyDescent="0.2">
      <c r="BC59481" s="6"/>
    </row>
    <row r="59482" spans="55:55" hidden="1" x14ac:dyDescent="0.2">
      <c r="BC59482" s="6"/>
    </row>
    <row r="59483" spans="55:55" hidden="1" x14ac:dyDescent="0.2">
      <c r="BC59483" s="6"/>
    </row>
    <row r="59484" spans="55:55" hidden="1" x14ac:dyDescent="0.2">
      <c r="BC59484" s="6"/>
    </row>
    <row r="59485" spans="55:55" hidden="1" x14ac:dyDescent="0.2">
      <c r="BC59485" s="6"/>
    </row>
    <row r="59486" spans="55:55" hidden="1" x14ac:dyDescent="0.2">
      <c r="BC59486" s="6"/>
    </row>
    <row r="59487" spans="55:55" hidden="1" x14ac:dyDescent="0.2">
      <c r="BC59487" s="6"/>
    </row>
    <row r="59488" spans="55:55" hidden="1" x14ac:dyDescent="0.2">
      <c r="BC59488" s="6"/>
    </row>
    <row r="59489" spans="55:55" hidden="1" x14ac:dyDescent="0.2">
      <c r="BC59489" s="6"/>
    </row>
    <row r="59490" spans="55:55" hidden="1" x14ac:dyDescent="0.2">
      <c r="BC59490" s="6"/>
    </row>
    <row r="59491" spans="55:55" hidden="1" x14ac:dyDescent="0.2">
      <c r="BC59491" s="6"/>
    </row>
    <row r="59492" spans="55:55" hidden="1" x14ac:dyDescent="0.2">
      <c r="BC59492" s="6"/>
    </row>
    <row r="59493" spans="55:55" hidden="1" x14ac:dyDescent="0.2">
      <c r="BC59493" s="6"/>
    </row>
    <row r="59494" spans="55:55" hidden="1" x14ac:dyDescent="0.2">
      <c r="BC59494" s="6"/>
    </row>
    <row r="59495" spans="55:55" hidden="1" x14ac:dyDescent="0.2">
      <c r="BC59495" s="6"/>
    </row>
    <row r="59496" spans="55:55" hidden="1" x14ac:dyDescent="0.2">
      <c r="BC59496" s="6"/>
    </row>
    <row r="59497" spans="55:55" hidden="1" x14ac:dyDescent="0.2">
      <c r="BC59497" s="6"/>
    </row>
    <row r="59498" spans="55:55" hidden="1" x14ac:dyDescent="0.2">
      <c r="BC59498" s="6"/>
    </row>
    <row r="59499" spans="55:55" hidden="1" x14ac:dyDescent="0.2">
      <c r="BC59499" s="6"/>
    </row>
    <row r="59500" spans="55:55" hidden="1" x14ac:dyDescent="0.2">
      <c r="BC59500" s="6"/>
    </row>
    <row r="59501" spans="55:55" hidden="1" x14ac:dyDescent="0.2">
      <c r="BC59501" s="6"/>
    </row>
    <row r="59502" spans="55:55" hidden="1" x14ac:dyDescent="0.2">
      <c r="BC59502" s="6"/>
    </row>
    <row r="59503" spans="55:55" hidden="1" x14ac:dyDescent="0.2">
      <c r="BC59503" s="6"/>
    </row>
    <row r="59504" spans="55:55" hidden="1" x14ac:dyDescent="0.2">
      <c r="BC59504" s="6"/>
    </row>
    <row r="59505" spans="55:55" hidden="1" x14ac:dyDescent="0.2">
      <c r="BC59505" s="6"/>
    </row>
    <row r="59506" spans="55:55" hidden="1" x14ac:dyDescent="0.2">
      <c r="BC59506" s="6"/>
    </row>
    <row r="59507" spans="55:55" hidden="1" x14ac:dyDescent="0.2">
      <c r="BC59507" s="6"/>
    </row>
    <row r="59508" spans="55:55" hidden="1" x14ac:dyDescent="0.2">
      <c r="BC59508" s="6"/>
    </row>
    <row r="59509" spans="55:55" hidden="1" x14ac:dyDescent="0.2">
      <c r="BC59509" s="6"/>
    </row>
    <row r="59510" spans="55:55" hidden="1" x14ac:dyDescent="0.2">
      <c r="BC59510" s="6"/>
    </row>
    <row r="59511" spans="55:55" hidden="1" x14ac:dyDescent="0.2">
      <c r="BC59511" s="6"/>
    </row>
    <row r="59512" spans="55:55" hidden="1" x14ac:dyDescent="0.2">
      <c r="BC59512" s="6"/>
    </row>
    <row r="59513" spans="55:55" hidden="1" x14ac:dyDescent="0.2">
      <c r="BC59513" s="6"/>
    </row>
    <row r="59514" spans="55:55" hidden="1" x14ac:dyDescent="0.2">
      <c r="BC59514" s="6"/>
    </row>
    <row r="59515" spans="55:55" hidden="1" x14ac:dyDescent="0.2">
      <c r="BC59515" s="6"/>
    </row>
    <row r="59516" spans="55:55" hidden="1" x14ac:dyDescent="0.2">
      <c r="BC59516" s="6"/>
    </row>
    <row r="59517" spans="55:55" hidden="1" x14ac:dyDescent="0.2">
      <c r="BC59517" s="6"/>
    </row>
    <row r="59518" spans="55:55" hidden="1" x14ac:dyDescent="0.2">
      <c r="BC59518" s="6"/>
    </row>
    <row r="59519" spans="55:55" hidden="1" x14ac:dyDescent="0.2">
      <c r="BC59519" s="6"/>
    </row>
    <row r="59520" spans="55:55" hidden="1" x14ac:dyDescent="0.2">
      <c r="BC59520" s="6"/>
    </row>
    <row r="59521" spans="55:55" hidden="1" x14ac:dyDescent="0.2">
      <c r="BC59521" s="6"/>
    </row>
    <row r="59522" spans="55:55" hidden="1" x14ac:dyDescent="0.2">
      <c r="BC59522" s="6"/>
    </row>
    <row r="59523" spans="55:55" hidden="1" x14ac:dyDescent="0.2">
      <c r="BC59523" s="6"/>
    </row>
    <row r="59524" spans="55:55" hidden="1" x14ac:dyDescent="0.2">
      <c r="BC59524" s="6"/>
    </row>
    <row r="59525" spans="55:55" hidden="1" x14ac:dyDescent="0.2">
      <c r="BC59525" s="6"/>
    </row>
    <row r="59526" spans="55:55" hidden="1" x14ac:dyDescent="0.2">
      <c r="BC59526" s="6"/>
    </row>
    <row r="59527" spans="55:55" hidden="1" x14ac:dyDescent="0.2">
      <c r="BC59527" s="6"/>
    </row>
    <row r="59528" spans="55:55" hidden="1" x14ac:dyDescent="0.2">
      <c r="BC59528" s="6"/>
    </row>
    <row r="59529" spans="55:55" hidden="1" x14ac:dyDescent="0.2">
      <c r="BC59529" s="6"/>
    </row>
    <row r="59530" spans="55:55" hidden="1" x14ac:dyDescent="0.2">
      <c r="BC59530" s="6"/>
    </row>
    <row r="59531" spans="55:55" hidden="1" x14ac:dyDescent="0.2">
      <c r="BC59531" s="6"/>
    </row>
    <row r="59532" spans="55:55" hidden="1" x14ac:dyDescent="0.2">
      <c r="BC59532" s="6"/>
    </row>
    <row r="59533" spans="55:55" hidden="1" x14ac:dyDescent="0.2">
      <c r="BC59533" s="6"/>
    </row>
    <row r="59534" spans="55:55" hidden="1" x14ac:dyDescent="0.2">
      <c r="BC59534" s="6"/>
    </row>
    <row r="59535" spans="55:55" hidden="1" x14ac:dyDescent="0.2">
      <c r="BC59535" s="6"/>
    </row>
    <row r="59536" spans="55:55" hidden="1" x14ac:dyDescent="0.2">
      <c r="BC59536" s="6"/>
    </row>
    <row r="59537" spans="55:55" hidden="1" x14ac:dyDescent="0.2">
      <c r="BC59537" s="6"/>
    </row>
    <row r="59538" spans="55:55" hidden="1" x14ac:dyDescent="0.2">
      <c r="BC59538" s="6"/>
    </row>
    <row r="59539" spans="55:55" hidden="1" x14ac:dyDescent="0.2">
      <c r="BC59539" s="6"/>
    </row>
    <row r="59540" spans="55:55" hidden="1" x14ac:dyDescent="0.2">
      <c r="BC59540" s="6"/>
    </row>
    <row r="59541" spans="55:55" hidden="1" x14ac:dyDescent="0.2">
      <c r="BC59541" s="6"/>
    </row>
    <row r="59542" spans="55:55" hidden="1" x14ac:dyDescent="0.2">
      <c r="BC59542" s="6"/>
    </row>
    <row r="59543" spans="55:55" hidden="1" x14ac:dyDescent="0.2">
      <c r="BC59543" s="6"/>
    </row>
    <row r="59544" spans="55:55" hidden="1" x14ac:dyDescent="0.2">
      <c r="BC59544" s="6"/>
    </row>
    <row r="59545" spans="55:55" hidden="1" x14ac:dyDescent="0.2">
      <c r="BC59545" s="6"/>
    </row>
    <row r="59546" spans="55:55" hidden="1" x14ac:dyDescent="0.2">
      <c r="BC59546" s="6"/>
    </row>
    <row r="59547" spans="55:55" hidden="1" x14ac:dyDescent="0.2">
      <c r="BC59547" s="6"/>
    </row>
    <row r="59548" spans="55:55" hidden="1" x14ac:dyDescent="0.2">
      <c r="BC59548" s="6"/>
    </row>
    <row r="59549" spans="55:55" hidden="1" x14ac:dyDescent="0.2">
      <c r="BC59549" s="6"/>
    </row>
    <row r="59550" spans="55:55" hidden="1" x14ac:dyDescent="0.2">
      <c r="BC59550" s="6"/>
    </row>
    <row r="59551" spans="55:55" hidden="1" x14ac:dyDescent="0.2">
      <c r="BC59551" s="6"/>
    </row>
    <row r="59552" spans="55:55" hidden="1" x14ac:dyDescent="0.2">
      <c r="BC59552" s="6"/>
    </row>
    <row r="59553" spans="55:55" hidden="1" x14ac:dyDescent="0.2">
      <c r="BC59553" s="6"/>
    </row>
    <row r="59554" spans="55:55" hidden="1" x14ac:dyDescent="0.2">
      <c r="BC59554" s="6"/>
    </row>
    <row r="59555" spans="55:55" hidden="1" x14ac:dyDescent="0.2">
      <c r="BC59555" s="6"/>
    </row>
    <row r="59556" spans="55:55" hidden="1" x14ac:dyDescent="0.2">
      <c r="BC59556" s="6"/>
    </row>
    <row r="59557" spans="55:55" hidden="1" x14ac:dyDescent="0.2">
      <c r="BC59557" s="6"/>
    </row>
    <row r="59558" spans="55:55" hidden="1" x14ac:dyDescent="0.2">
      <c r="BC59558" s="6"/>
    </row>
    <row r="59559" spans="55:55" hidden="1" x14ac:dyDescent="0.2">
      <c r="BC59559" s="6"/>
    </row>
    <row r="59560" spans="55:55" hidden="1" x14ac:dyDescent="0.2">
      <c r="BC59560" s="6"/>
    </row>
    <row r="59561" spans="55:55" hidden="1" x14ac:dyDescent="0.2">
      <c r="BC59561" s="6"/>
    </row>
    <row r="59562" spans="55:55" hidden="1" x14ac:dyDescent="0.2">
      <c r="BC59562" s="6"/>
    </row>
    <row r="59563" spans="55:55" hidden="1" x14ac:dyDescent="0.2">
      <c r="BC59563" s="6"/>
    </row>
    <row r="59564" spans="55:55" hidden="1" x14ac:dyDescent="0.2">
      <c r="BC59564" s="6"/>
    </row>
    <row r="59565" spans="55:55" hidden="1" x14ac:dyDescent="0.2">
      <c r="BC59565" s="6"/>
    </row>
    <row r="59566" spans="55:55" hidden="1" x14ac:dyDescent="0.2">
      <c r="BC59566" s="6"/>
    </row>
    <row r="59567" spans="55:55" hidden="1" x14ac:dyDescent="0.2">
      <c r="BC59567" s="6"/>
    </row>
    <row r="59568" spans="55:55" hidden="1" x14ac:dyDescent="0.2">
      <c r="BC59568" s="6"/>
    </row>
    <row r="59569" spans="55:55" hidden="1" x14ac:dyDescent="0.2">
      <c r="BC59569" s="6"/>
    </row>
    <row r="59570" spans="55:55" hidden="1" x14ac:dyDescent="0.2">
      <c r="BC59570" s="6"/>
    </row>
    <row r="59571" spans="55:55" hidden="1" x14ac:dyDescent="0.2">
      <c r="BC59571" s="6"/>
    </row>
    <row r="59572" spans="55:55" hidden="1" x14ac:dyDescent="0.2">
      <c r="BC59572" s="6"/>
    </row>
    <row r="59573" spans="55:55" hidden="1" x14ac:dyDescent="0.2">
      <c r="BC59573" s="6"/>
    </row>
    <row r="59574" spans="55:55" hidden="1" x14ac:dyDescent="0.2">
      <c r="BC59574" s="6"/>
    </row>
    <row r="59575" spans="55:55" hidden="1" x14ac:dyDescent="0.2">
      <c r="BC59575" s="6"/>
    </row>
    <row r="59576" spans="55:55" hidden="1" x14ac:dyDescent="0.2">
      <c r="BC59576" s="6"/>
    </row>
    <row r="59577" spans="55:55" hidden="1" x14ac:dyDescent="0.2">
      <c r="BC59577" s="6"/>
    </row>
    <row r="59578" spans="55:55" hidden="1" x14ac:dyDescent="0.2">
      <c r="BC59578" s="6"/>
    </row>
    <row r="59579" spans="55:55" hidden="1" x14ac:dyDescent="0.2">
      <c r="BC59579" s="6"/>
    </row>
    <row r="59580" spans="55:55" hidden="1" x14ac:dyDescent="0.2">
      <c r="BC59580" s="6"/>
    </row>
    <row r="59581" spans="55:55" hidden="1" x14ac:dyDescent="0.2">
      <c r="BC59581" s="6"/>
    </row>
    <row r="59582" spans="55:55" hidden="1" x14ac:dyDescent="0.2">
      <c r="BC59582" s="6"/>
    </row>
    <row r="59583" spans="55:55" hidden="1" x14ac:dyDescent="0.2">
      <c r="BC59583" s="6"/>
    </row>
    <row r="59584" spans="55:55" hidden="1" x14ac:dyDescent="0.2">
      <c r="BC59584" s="6"/>
    </row>
    <row r="59585" spans="55:55" hidden="1" x14ac:dyDescent="0.2">
      <c r="BC59585" s="6"/>
    </row>
    <row r="59586" spans="55:55" hidden="1" x14ac:dyDescent="0.2">
      <c r="BC59586" s="6"/>
    </row>
    <row r="59587" spans="55:55" hidden="1" x14ac:dyDescent="0.2">
      <c r="BC59587" s="6"/>
    </row>
    <row r="59588" spans="55:55" hidden="1" x14ac:dyDescent="0.2">
      <c r="BC59588" s="6"/>
    </row>
    <row r="59589" spans="55:55" hidden="1" x14ac:dyDescent="0.2">
      <c r="BC59589" s="6"/>
    </row>
    <row r="59590" spans="55:55" hidden="1" x14ac:dyDescent="0.2">
      <c r="BC59590" s="6"/>
    </row>
    <row r="59591" spans="55:55" hidden="1" x14ac:dyDescent="0.2">
      <c r="BC59591" s="6"/>
    </row>
    <row r="59592" spans="55:55" hidden="1" x14ac:dyDescent="0.2">
      <c r="BC59592" s="6"/>
    </row>
    <row r="59593" spans="55:55" hidden="1" x14ac:dyDescent="0.2">
      <c r="BC59593" s="6"/>
    </row>
    <row r="59594" spans="55:55" hidden="1" x14ac:dyDescent="0.2">
      <c r="BC59594" s="6"/>
    </row>
    <row r="59595" spans="55:55" hidden="1" x14ac:dyDescent="0.2">
      <c r="BC59595" s="6"/>
    </row>
    <row r="59596" spans="55:55" hidden="1" x14ac:dyDescent="0.2">
      <c r="BC59596" s="6"/>
    </row>
    <row r="59597" spans="55:55" hidden="1" x14ac:dyDescent="0.2">
      <c r="BC59597" s="6"/>
    </row>
    <row r="59598" spans="55:55" hidden="1" x14ac:dyDescent="0.2">
      <c r="BC59598" s="6"/>
    </row>
    <row r="59599" spans="55:55" hidden="1" x14ac:dyDescent="0.2">
      <c r="BC59599" s="6"/>
    </row>
    <row r="59600" spans="55:55" hidden="1" x14ac:dyDescent="0.2">
      <c r="BC59600" s="6"/>
    </row>
    <row r="59601" spans="55:55" hidden="1" x14ac:dyDescent="0.2">
      <c r="BC59601" s="6"/>
    </row>
    <row r="59602" spans="55:55" hidden="1" x14ac:dyDescent="0.2">
      <c r="BC59602" s="6"/>
    </row>
    <row r="59603" spans="55:55" hidden="1" x14ac:dyDescent="0.2">
      <c r="BC59603" s="6"/>
    </row>
    <row r="59604" spans="55:55" hidden="1" x14ac:dyDescent="0.2">
      <c r="BC59604" s="6"/>
    </row>
    <row r="59605" spans="55:55" hidden="1" x14ac:dyDescent="0.2">
      <c r="BC59605" s="6"/>
    </row>
    <row r="59606" spans="55:55" hidden="1" x14ac:dyDescent="0.2">
      <c r="BC59606" s="6"/>
    </row>
    <row r="59607" spans="55:55" hidden="1" x14ac:dyDescent="0.2">
      <c r="BC59607" s="6"/>
    </row>
    <row r="59608" spans="55:55" hidden="1" x14ac:dyDescent="0.2">
      <c r="BC59608" s="6"/>
    </row>
    <row r="59609" spans="55:55" hidden="1" x14ac:dyDescent="0.2">
      <c r="BC59609" s="6"/>
    </row>
    <row r="59610" spans="55:55" hidden="1" x14ac:dyDescent="0.2">
      <c r="BC59610" s="6"/>
    </row>
    <row r="59611" spans="55:55" hidden="1" x14ac:dyDescent="0.2">
      <c r="BC59611" s="6"/>
    </row>
    <row r="59612" spans="55:55" hidden="1" x14ac:dyDescent="0.2">
      <c r="BC59612" s="6"/>
    </row>
    <row r="59613" spans="55:55" hidden="1" x14ac:dyDescent="0.2">
      <c r="BC59613" s="6"/>
    </row>
    <row r="59614" spans="55:55" hidden="1" x14ac:dyDescent="0.2">
      <c r="BC59614" s="6"/>
    </row>
    <row r="59615" spans="55:55" hidden="1" x14ac:dyDescent="0.2">
      <c r="BC59615" s="6"/>
    </row>
    <row r="59616" spans="55:55" hidden="1" x14ac:dyDescent="0.2">
      <c r="BC59616" s="6"/>
    </row>
    <row r="59617" spans="55:55" hidden="1" x14ac:dyDescent="0.2">
      <c r="BC59617" s="6"/>
    </row>
    <row r="59618" spans="55:55" hidden="1" x14ac:dyDescent="0.2">
      <c r="BC59618" s="6"/>
    </row>
    <row r="59619" spans="55:55" hidden="1" x14ac:dyDescent="0.2">
      <c r="BC59619" s="6"/>
    </row>
    <row r="59620" spans="55:55" hidden="1" x14ac:dyDescent="0.2">
      <c r="BC59620" s="6"/>
    </row>
    <row r="59621" spans="55:55" hidden="1" x14ac:dyDescent="0.2">
      <c r="BC59621" s="6"/>
    </row>
    <row r="59622" spans="55:55" hidden="1" x14ac:dyDescent="0.2">
      <c r="BC59622" s="6"/>
    </row>
    <row r="59623" spans="55:55" hidden="1" x14ac:dyDescent="0.2">
      <c r="BC59623" s="6"/>
    </row>
    <row r="59624" spans="55:55" hidden="1" x14ac:dyDescent="0.2">
      <c r="BC59624" s="6"/>
    </row>
    <row r="59625" spans="55:55" hidden="1" x14ac:dyDescent="0.2">
      <c r="BC59625" s="6"/>
    </row>
    <row r="59626" spans="55:55" hidden="1" x14ac:dyDescent="0.2">
      <c r="BC59626" s="6"/>
    </row>
    <row r="59627" spans="55:55" hidden="1" x14ac:dyDescent="0.2">
      <c r="BC59627" s="6"/>
    </row>
    <row r="59628" spans="55:55" hidden="1" x14ac:dyDescent="0.2">
      <c r="BC59628" s="6"/>
    </row>
    <row r="59629" spans="55:55" hidden="1" x14ac:dyDescent="0.2">
      <c r="BC59629" s="6"/>
    </row>
    <row r="59630" spans="55:55" hidden="1" x14ac:dyDescent="0.2">
      <c r="BC59630" s="6"/>
    </row>
    <row r="59631" spans="55:55" hidden="1" x14ac:dyDescent="0.2">
      <c r="BC59631" s="6"/>
    </row>
    <row r="59632" spans="55:55" hidden="1" x14ac:dyDescent="0.2">
      <c r="BC59632" s="6"/>
    </row>
    <row r="59633" spans="55:55" hidden="1" x14ac:dyDescent="0.2">
      <c r="BC59633" s="6"/>
    </row>
    <row r="59634" spans="55:55" hidden="1" x14ac:dyDescent="0.2">
      <c r="BC59634" s="6"/>
    </row>
    <row r="59635" spans="55:55" hidden="1" x14ac:dyDescent="0.2">
      <c r="BC59635" s="6"/>
    </row>
    <row r="59636" spans="55:55" hidden="1" x14ac:dyDescent="0.2">
      <c r="BC59636" s="6"/>
    </row>
    <row r="59637" spans="55:55" hidden="1" x14ac:dyDescent="0.2">
      <c r="BC59637" s="6"/>
    </row>
    <row r="59638" spans="55:55" hidden="1" x14ac:dyDescent="0.2">
      <c r="BC59638" s="6"/>
    </row>
    <row r="59639" spans="55:55" hidden="1" x14ac:dyDescent="0.2">
      <c r="BC59639" s="6"/>
    </row>
    <row r="59640" spans="55:55" hidden="1" x14ac:dyDescent="0.2">
      <c r="BC59640" s="6"/>
    </row>
    <row r="59641" spans="55:55" hidden="1" x14ac:dyDescent="0.2">
      <c r="BC59641" s="6"/>
    </row>
    <row r="59642" spans="55:55" hidden="1" x14ac:dyDescent="0.2">
      <c r="BC59642" s="6"/>
    </row>
    <row r="59643" spans="55:55" hidden="1" x14ac:dyDescent="0.2">
      <c r="BC59643" s="6"/>
    </row>
    <row r="59644" spans="55:55" hidden="1" x14ac:dyDescent="0.2">
      <c r="BC59644" s="6"/>
    </row>
    <row r="59645" spans="55:55" hidden="1" x14ac:dyDescent="0.2">
      <c r="BC59645" s="6"/>
    </row>
    <row r="59646" spans="55:55" hidden="1" x14ac:dyDescent="0.2">
      <c r="BC59646" s="6"/>
    </row>
    <row r="59647" spans="55:55" hidden="1" x14ac:dyDescent="0.2">
      <c r="BC59647" s="6"/>
    </row>
    <row r="59648" spans="55:55" hidden="1" x14ac:dyDescent="0.2">
      <c r="BC59648" s="6"/>
    </row>
    <row r="59649" spans="55:55" hidden="1" x14ac:dyDescent="0.2">
      <c r="BC59649" s="6"/>
    </row>
    <row r="59650" spans="55:55" hidden="1" x14ac:dyDescent="0.2">
      <c r="BC59650" s="6"/>
    </row>
    <row r="59651" spans="55:55" hidden="1" x14ac:dyDescent="0.2">
      <c r="BC59651" s="6"/>
    </row>
    <row r="59652" spans="55:55" hidden="1" x14ac:dyDescent="0.2">
      <c r="BC59652" s="6"/>
    </row>
    <row r="59653" spans="55:55" hidden="1" x14ac:dyDescent="0.2">
      <c r="BC59653" s="6"/>
    </row>
    <row r="59654" spans="55:55" hidden="1" x14ac:dyDescent="0.2">
      <c r="BC59654" s="6"/>
    </row>
    <row r="59655" spans="55:55" hidden="1" x14ac:dyDescent="0.2">
      <c r="BC59655" s="6"/>
    </row>
    <row r="59656" spans="55:55" hidden="1" x14ac:dyDescent="0.2">
      <c r="BC59656" s="6"/>
    </row>
    <row r="59657" spans="55:55" hidden="1" x14ac:dyDescent="0.2">
      <c r="BC59657" s="6"/>
    </row>
    <row r="59658" spans="55:55" hidden="1" x14ac:dyDescent="0.2">
      <c r="BC59658" s="6"/>
    </row>
    <row r="59659" spans="55:55" hidden="1" x14ac:dyDescent="0.2">
      <c r="BC59659" s="6"/>
    </row>
    <row r="59660" spans="55:55" hidden="1" x14ac:dyDescent="0.2">
      <c r="BC59660" s="6"/>
    </row>
    <row r="59661" spans="55:55" hidden="1" x14ac:dyDescent="0.2">
      <c r="BC59661" s="6"/>
    </row>
    <row r="59662" spans="55:55" hidden="1" x14ac:dyDescent="0.2">
      <c r="BC59662" s="6"/>
    </row>
    <row r="59663" spans="55:55" hidden="1" x14ac:dyDescent="0.2">
      <c r="BC59663" s="6"/>
    </row>
    <row r="59664" spans="55:55" hidden="1" x14ac:dyDescent="0.2">
      <c r="BC59664" s="6"/>
    </row>
    <row r="59665" spans="55:55" hidden="1" x14ac:dyDescent="0.2">
      <c r="BC59665" s="6"/>
    </row>
    <row r="59666" spans="55:55" hidden="1" x14ac:dyDescent="0.2">
      <c r="BC59666" s="6"/>
    </row>
    <row r="59667" spans="55:55" hidden="1" x14ac:dyDescent="0.2">
      <c r="BC59667" s="6"/>
    </row>
    <row r="59668" spans="55:55" hidden="1" x14ac:dyDescent="0.2">
      <c r="BC59668" s="6"/>
    </row>
    <row r="59669" spans="55:55" hidden="1" x14ac:dyDescent="0.2">
      <c r="BC59669" s="6"/>
    </row>
    <row r="59670" spans="55:55" hidden="1" x14ac:dyDescent="0.2">
      <c r="BC59670" s="6"/>
    </row>
    <row r="59671" spans="55:55" hidden="1" x14ac:dyDescent="0.2">
      <c r="BC59671" s="6"/>
    </row>
    <row r="59672" spans="55:55" hidden="1" x14ac:dyDescent="0.2">
      <c r="BC59672" s="6"/>
    </row>
    <row r="59673" spans="55:55" hidden="1" x14ac:dyDescent="0.2">
      <c r="BC59673" s="6"/>
    </row>
    <row r="59674" spans="55:55" hidden="1" x14ac:dyDescent="0.2">
      <c r="BC59674" s="6"/>
    </row>
    <row r="59675" spans="55:55" hidden="1" x14ac:dyDescent="0.2">
      <c r="BC59675" s="6"/>
    </row>
    <row r="59676" spans="55:55" hidden="1" x14ac:dyDescent="0.2">
      <c r="BC59676" s="6"/>
    </row>
    <row r="59677" spans="55:55" hidden="1" x14ac:dyDescent="0.2">
      <c r="BC59677" s="6"/>
    </row>
    <row r="59678" spans="55:55" hidden="1" x14ac:dyDescent="0.2">
      <c r="BC59678" s="6"/>
    </row>
    <row r="59679" spans="55:55" hidden="1" x14ac:dyDescent="0.2">
      <c r="BC59679" s="6"/>
    </row>
    <row r="59680" spans="55:55" hidden="1" x14ac:dyDescent="0.2">
      <c r="BC59680" s="6"/>
    </row>
    <row r="59681" spans="55:55" hidden="1" x14ac:dyDescent="0.2">
      <c r="BC59681" s="6"/>
    </row>
    <row r="59682" spans="55:55" hidden="1" x14ac:dyDescent="0.2">
      <c r="BC59682" s="6"/>
    </row>
    <row r="59683" spans="55:55" hidden="1" x14ac:dyDescent="0.2">
      <c r="BC59683" s="6"/>
    </row>
    <row r="59684" spans="55:55" hidden="1" x14ac:dyDescent="0.2">
      <c r="BC59684" s="6"/>
    </row>
    <row r="59685" spans="55:55" hidden="1" x14ac:dyDescent="0.2">
      <c r="BC59685" s="6"/>
    </row>
    <row r="59686" spans="55:55" hidden="1" x14ac:dyDescent="0.2">
      <c r="BC59686" s="6"/>
    </row>
    <row r="59687" spans="55:55" hidden="1" x14ac:dyDescent="0.2">
      <c r="BC59687" s="6"/>
    </row>
    <row r="59688" spans="55:55" hidden="1" x14ac:dyDescent="0.2">
      <c r="BC59688" s="6"/>
    </row>
    <row r="59689" spans="55:55" hidden="1" x14ac:dyDescent="0.2">
      <c r="BC59689" s="6"/>
    </row>
    <row r="59690" spans="55:55" hidden="1" x14ac:dyDescent="0.2">
      <c r="BC59690" s="6"/>
    </row>
    <row r="59691" spans="55:55" hidden="1" x14ac:dyDescent="0.2">
      <c r="BC59691" s="6"/>
    </row>
    <row r="59692" spans="55:55" hidden="1" x14ac:dyDescent="0.2">
      <c r="BC59692" s="6"/>
    </row>
    <row r="59693" spans="55:55" hidden="1" x14ac:dyDescent="0.2">
      <c r="BC59693" s="6"/>
    </row>
    <row r="59694" spans="55:55" hidden="1" x14ac:dyDescent="0.2">
      <c r="BC59694" s="6"/>
    </row>
    <row r="59695" spans="55:55" hidden="1" x14ac:dyDescent="0.2">
      <c r="BC59695" s="6"/>
    </row>
    <row r="59696" spans="55:55" hidden="1" x14ac:dyDescent="0.2">
      <c r="BC59696" s="6"/>
    </row>
    <row r="59697" spans="55:55" hidden="1" x14ac:dyDescent="0.2">
      <c r="BC59697" s="6"/>
    </row>
    <row r="59698" spans="55:55" hidden="1" x14ac:dyDescent="0.2">
      <c r="BC59698" s="6"/>
    </row>
    <row r="59699" spans="55:55" hidden="1" x14ac:dyDescent="0.2">
      <c r="BC59699" s="6"/>
    </row>
    <row r="59700" spans="55:55" hidden="1" x14ac:dyDescent="0.2">
      <c r="BC59700" s="6"/>
    </row>
    <row r="59701" spans="55:55" hidden="1" x14ac:dyDescent="0.2">
      <c r="BC59701" s="6"/>
    </row>
    <row r="59702" spans="55:55" hidden="1" x14ac:dyDescent="0.2">
      <c r="BC59702" s="6"/>
    </row>
    <row r="59703" spans="55:55" hidden="1" x14ac:dyDescent="0.2">
      <c r="BC59703" s="6"/>
    </row>
    <row r="59704" spans="55:55" hidden="1" x14ac:dyDescent="0.2">
      <c r="BC59704" s="6"/>
    </row>
    <row r="59705" spans="55:55" hidden="1" x14ac:dyDescent="0.2">
      <c r="BC59705" s="6"/>
    </row>
    <row r="59706" spans="55:55" hidden="1" x14ac:dyDescent="0.2">
      <c r="BC59706" s="6"/>
    </row>
    <row r="59707" spans="55:55" hidden="1" x14ac:dyDescent="0.2">
      <c r="BC59707" s="6"/>
    </row>
    <row r="59708" spans="55:55" hidden="1" x14ac:dyDescent="0.2">
      <c r="BC59708" s="6"/>
    </row>
    <row r="59709" spans="55:55" hidden="1" x14ac:dyDescent="0.2">
      <c r="BC59709" s="6"/>
    </row>
    <row r="59710" spans="55:55" hidden="1" x14ac:dyDescent="0.2">
      <c r="BC59710" s="6"/>
    </row>
    <row r="59711" spans="55:55" hidden="1" x14ac:dyDescent="0.2">
      <c r="BC59711" s="6"/>
    </row>
    <row r="59712" spans="55:55" hidden="1" x14ac:dyDescent="0.2">
      <c r="BC59712" s="6"/>
    </row>
    <row r="59713" spans="55:55" hidden="1" x14ac:dyDescent="0.2">
      <c r="BC59713" s="6"/>
    </row>
    <row r="59714" spans="55:55" hidden="1" x14ac:dyDescent="0.2">
      <c r="BC59714" s="6"/>
    </row>
    <row r="59715" spans="55:55" hidden="1" x14ac:dyDescent="0.2">
      <c r="BC59715" s="6"/>
    </row>
    <row r="59716" spans="55:55" hidden="1" x14ac:dyDescent="0.2">
      <c r="BC59716" s="6"/>
    </row>
    <row r="59717" spans="55:55" hidden="1" x14ac:dyDescent="0.2">
      <c r="BC59717" s="6"/>
    </row>
    <row r="59718" spans="55:55" hidden="1" x14ac:dyDescent="0.2">
      <c r="BC59718" s="6"/>
    </row>
    <row r="59719" spans="55:55" hidden="1" x14ac:dyDescent="0.2">
      <c r="BC59719" s="6"/>
    </row>
    <row r="59720" spans="55:55" hidden="1" x14ac:dyDescent="0.2">
      <c r="BC59720" s="6"/>
    </row>
    <row r="59721" spans="55:55" hidden="1" x14ac:dyDescent="0.2">
      <c r="BC59721" s="6"/>
    </row>
    <row r="59722" spans="55:55" hidden="1" x14ac:dyDescent="0.2">
      <c r="BC59722" s="6"/>
    </row>
    <row r="59723" spans="55:55" hidden="1" x14ac:dyDescent="0.2">
      <c r="BC59723" s="6"/>
    </row>
    <row r="59724" spans="55:55" hidden="1" x14ac:dyDescent="0.2">
      <c r="BC59724" s="6"/>
    </row>
    <row r="59725" spans="55:55" hidden="1" x14ac:dyDescent="0.2">
      <c r="BC59725" s="6"/>
    </row>
    <row r="59726" spans="55:55" hidden="1" x14ac:dyDescent="0.2">
      <c r="BC59726" s="6"/>
    </row>
    <row r="59727" spans="55:55" hidden="1" x14ac:dyDescent="0.2">
      <c r="BC59727" s="6"/>
    </row>
    <row r="59728" spans="55:55" hidden="1" x14ac:dyDescent="0.2">
      <c r="BC59728" s="6"/>
    </row>
    <row r="59729" spans="55:55" hidden="1" x14ac:dyDescent="0.2">
      <c r="BC59729" s="6"/>
    </row>
    <row r="59730" spans="55:55" hidden="1" x14ac:dyDescent="0.2">
      <c r="BC59730" s="6"/>
    </row>
    <row r="59731" spans="55:55" hidden="1" x14ac:dyDescent="0.2">
      <c r="BC59731" s="6"/>
    </row>
    <row r="59732" spans="55:55" hidden="1" x14ac:dyDescent="0.2">
      <c r="BC59732" s="6"/>
    </row>
    <row r="59733" spans="55:55" hidden="1" x14ac:dyDescent="0.2">
      <c r="BC59733" s="6"/>
    </row>
    <row r="59734" spans="55:55" hidden="1" x14ac:dyDescent="0.2">
      <c r="BC59734" s="6"/>
    </row>
    <row r="59735" spans="55:55" hidden="1" x14ac:dyDescent="0.2">
      <c r="BC59735" s="6"/>
    </row>
    <row r="59736" spans="55:55" hidden="1" x14ac:dyDescent="0.2">
      <c r="BC59736" s="6"/>
    </row>
    <row r="59737" spans="55:55" hidden="1" x14ac:dyDescent="0.2">
      <c r="BC59737" s="6"/>
    </row>
    <row r="59738" spans="55:55" hidden="1" x14ac:dyDescent="0.2">
      <c r="BC59738" s="6"/>
    </row>
    <row r="59739" spans="55:55" hidden="1" x14ac:dyDescent="0.2">
      <c r="BC59739" s="6"/>
    </row>
    <row r="59740" spans="55:55" hidden="1" x14ac:dyDescent="0.2">
      <c r="BC59740" s="6"/>
    </row>
    <row r="59741" spans="55:55" hidden="1" x14ac:dyDescent="0.2">
      <c r="BC59741" s="6"/>
    </row>
    <row r="59742" spans="55:55" hidden="1" x14ac:dyDescent="0.2">
      <c r="BC59742" s="6"/>
    </row>
    <row r="59743" spans="55:55" hidden="1" x14ac:dyDescent="0.2">
      <c r="BC59743" s="6"/>
    </row>
    <row r="59744" spans="55:55" hidden="1" x14ac:dyDescent="0.2">
      <c r="BC59744" s="6"/>
    </row>
    <row r="59745" spans="55:55" hidden="1" x14ac:dyDescent="0.2">
      <c r="BC59745" s="6"/>
    </row>
    <row r="59746" spans="55:55" hidden="1" x14ac:dyDescent="0.2">
      <c r="BC59746" s="6"/>
    </row>
    <row r="59747" spans="55:55" hidden="1" x14ac:dyDescent="0.2">
      <c r="BC59747" s="6"/>
    </row>
    <row r="59748" spans="55:55" hidden="1" x14ac:dyDescent="0.2">
      <c r="BC59748" s="6"/>
    </row>
    <row r="59749" spans="55:55" hidden="1" x14ac:dyDescent="0.2">
      <c r="BC59749" s="6"/>
    </row>
    <row r="59750" spans="55:55" hidden="1" x14ac:dyDescent="0.2">
      <c r="BC59750" s="6"/>
    </row>
    <row r="59751" spans="55:55" hidden="1" x14ac:dyDescent="0.2">
      <c r="BC59751" s="6"/>
    </row>
    <row r="59752" spans="55:55" hidden="1" x14ac:dyDescent="0.2">
      <c r="BC59752" s="6"/>
    </row>
    <row r="59753" spans="55:55" hidden="1" x14ac:dyDescent="0.2">
      <c r="BC59753" s="6"/>
    </row>
    <row r="59754" spans="55:55" hidden="1" x14ac:dyDescent="0.2">
      <c r="BC59754" s="6"/>
    </row>
    <row r="59755" spans="55:55" hidden="1" x14ac:dyDescent="0.2">
      <c r="BC59755" s="6"/>
    </row>
    <row r="59756" spans="55:55" hidden="1" x14ac:dyDescent="0.2">
      <c r="BC59756" s="6"/>
    </row>
    <row r="59757" spans="55:55" hidden="1" x14ac:dyDescent="0.2">
      <c r="BC59757" s="6"/>
    </row>
    <row r="59758" spans="55:55" hidden="1" x14ac:dyDescent="0.2">
      <c r="BC59758" s="6"/>
    </row>
    <row r="59759" spans="55:55" hidden="1" x14ac:dyDescent="0.2">
      <c r="BC59759" s="6"/>
    </row>
    <row r="59760" spans="55:55" hidden="1" x14ac:dyDescent="0.2">
      <c r="BC59760" s="6"/>
    </row>
    <row r="59761" spans="55:55" hidden="1" x14ac:dyDescent="0.2">
      <c r="BC59761" s="6"/>
    </row>
    <row r="59762" spans="55:55" hidden="1" x14ac:dyDescent="0.2">
      <c r="BC59762" s="6"/>
    </row>
    <row r="59763" spans="55:55" hidden="1" x14ac:dyDescent="0.2">
      <c r="BC59763" s="6"/>
    </row>
    <row r="59764" spans="55:55" hidden="1" x14ac:dyDescent="0.2">
      <c r="BC59764" s="6"/>
    </row>
    <row r="59765" spans="55:55" hidden="1" x14ac:dyDescent="0.2">
      <c r="BC59765" s="6"/>
    </row>
    <row r="59766" spans="55:55" hidden="1" x14ac:dyDescent="0.2">
      <c r="BC59766" s="6"/>
    </row>
    <row r="59767" spans="55:55" hidden="1" x14ac:dyDescent="0.2">
      <c r="BC59767" s="6"/>
    </row>
    <row r="59768" spans="55:55" hidden="1" x14ac:dyDescent="0.2">
      <c r="BC59768" s="6"/>
    </row>
    <row r="59769" spans="55:55" hidden="1" x14ac:dyDescent="0.2">
      <c r="BC59769" s="6"/>
    </row>
    <row r="59770" spans="55:55" hidden="1" x14ac:dyDescent="0.2">
      <c r="BC59770" s="6"/>
    </row>
    <row r="59771" spans="55:55" hidden="1" x14ac:dyDescent="0.2">
      <c r="BC59771" s="6"/>
    </row>
    <row r="59772" spans="55:55" hidden="1" x14ac:dyDescent="0.2">
      <c r="BC59772" s="6"/>
    </row>
    <row r="59773" spans="55:55" hidden="1" x14ac:dyDescent="0.2">
      <c r="BC59773" s="6"/>
    </row>
    <row r="59774" spans="55:55" hidden="1" x14ac:dyDescent="0.2">
      <c r="BC59774" s="6"/>
    </row>
    <row r="59775" spans="55:55" hidden="1" x14ac:dyDescent="0.2">
      <c r="BC59775" s="6"/>
    </row>
    <row r="59776" spans="55:55" hidden="1" x14ac:dyDescent="0.2">
      <c r="BC59776" s="6"/>
    </row>
    <row r="59777" spans="55:55" hidden="1" x14ac:dyDescent="0.2">
      <c r="BC59777" s="6"/>
    </row>
    <row r="59778" spans="55:55" hidden="1" x14ac:dyDescent="0.2">
      <c r="BC59778" s="6"/>
    </row>
    <row r="59779" spans="55:55" hidden="1" x14ac:dyDescent="0.2">
      <c r="BC59779" s="6"/>
    </row>
    <row r="59780" spans="55:55" hidden="1" x14ac:dyDescent="0.2">
      <c r="BC59780" s="6"/>
    </row>
    <row r="59781" spans="55:55" hidden="1" x14ac:dyDescent="0.2">
      <c r="BC59781" s="6"/>
    </row>
    <row r="59782" spans="55:55" hidden="1" x14ac:dyDescent="0.2">
      <c r="BC59782" s="6"/>
    </row>
    <row r="59783" spans="55:55" hidden="1" x14ac:dyDescent="0.2">
      <c r="BC59783" s="6"/>
    </row>
    <row r="59784" spans="55:55" hidden="1" x14ac:dyDescent="0.2">
      <c r="BC59784" s="6"/>
    </row>
    <row r="59785" spans="55:55" hidden="1" x14ac:dyDescent="0.2">
      <c r="BC59785" s="6"/>
    </row>
    <row r="59786" spans="55:55" hidden="1" x14ac:dyDescent="0.2">
      <c r="BC59786" s="6"/>
    </row>
    <row r="59787" spans="55:55" hidden="1" x14ac:dyDescent="0.2">
      <c r="BC59787" s="6"/>
    </row>
    <row r="59788" spans="55:55" hidden="1" x14ac:dyDescent="0.2">
      <c r="BC59788" s="6"/>
    </row>
    <row r="59789" spans="55:55" hidden="1" x14ac:dyDescent="0.2">
      <c r="BC59789" s="6"/>
    </row>
    <row r="59790" spans="55:55" hidden="1" x14ac:dyDescent="0.2">
      <c r="BC59790" s="6"/>
    </row>
    <row r="59791" spans="55:55" hidden="1" x14ac:dyDescent="0.2">
      <c r="BC59791" s="6"/>
    </row>
    <row r="59792" spans="55:55" hidden="1" x14ac:dyDescent="0.2">
      <c r="BC59792" s="6"/>
    </row>
    <row r="59793" spans="55:55" hidden="1" x14ac:dyDescent="0.2">
      <c r="BC59793" s="6"/>
    </row>
    <row r="59794" spans="55:55" hidden="1" x14ac:dyDescent="0.2">
      <c r="BC59794" s="6"/>
    </row>
    <row r="59795" spans="55:55" hidden="1" x14ac:dyDescent="0.2">
      <c r="BC59795" s="6"/>
    </row>
    <row r="59796" spans="55:55" hidden="1" x14ac:dyDescent="0.2">
      <c r="BC59796" s="6"/>
    </row>
    <row r="59797" spans="55:55" hidden="1" x14ac:dyDescent="0.2">
      <c r="BC59797" s="6"/>
    </row>
    <row r="59798" spans="55:55" hidden="1" x14ac:dyDescent="0.2">
      <c r="BC59798" s="6"/>
    </row>
    <row r="59799" spans="55:55" hidden="1" x14ac:dyDescent="0.2">
      <c r="BC59799" s="6"/>
    </row>
    <row r="59800" spans="55:55" hidden="1" x14ac:dyDescent="0.2">
      <c r="BC59800" s="6"/>
    </row>
    <row r="59801" spans="55:55" hidden="1" x14ac:dyDescent="0.2">
      <c r="BC59801" s="6"/>
    </row>
    <row r="59802" spans="55:55" hidden="1" x14ac:dyDescent="0.2">
      <c r="BC59802" s="6"/>
    </row>
    <row r="59803" spans="55:55" hidden="1" x14ac:dyDescent="0.2">
      <c r="BC59803" s="6"/>
    </row>
    <row r="59804" spans="55:55" hidden="1" x14ac:dyDescent="0.2">
      <c r="BC59804" s="6"/>
    </row>
    <row r="59805" spans="55:55" hidden="1" x14ac:dyDescent="0.2">
      <c r="BC59805" s="6"/>
    </row>
    <row r="59806" spans="55:55" hidden="1" x14ac:dyDescent="0.2">
      <c r="BC59806" s="6"/>
    </row>
    <row r="59807" spans="55:55" hidden="1" x14ac:dyDescent="0.2">
      <c r="BC59807" s="6"/>
    </row>
    <row r="59808" spans="55:55" hidden="1" x14ac:dyDescent="0.2">
      <c r="BC59808" s="6"/>
    </row>
    <row r="59809" spans="55:55" hidden="1" x14ac:dyDescent="0.2">
      <c r="BC59809" s="6"/>
    </row>
    <row r="59810" spans="55:55" hidden="1" x14ac:dyDescent="0.2">
      <c r="BC59810" s="6"/>
    </row>
    <row r="59811" spans="55:55" hidden="1" x14ac:dyDescent="0.2">
      <c r="BC59811" s="6"/>
    </row>
    <row r="59812" spans="55:55" hidden="1" x14ac:dyDescent="0.2">
      <c r="BC59812" s="6"/>
    </row>
    <row r="59813" spans="55:55" hidden="1" x14ac:dyDescent="0.2">
      <c r="BC59813" s="6"/>
    </row>
    <row r="59814" spans="55:55" hidden="1" x14ac:dyDescent="0.2">
      <c r="BC59814" s="6"/>
    </row>
    <row r="59815" spans="55:55" hidden="1" x14ac:dyDescent="0.2">
      <c r="BC59815" s="6"/>
    </row>
    <row r="59816" spans="55:55" hidden="1" x14ac:dyDescent="0.2">
      <c r="BC59816" s="6"/>
    </row>
    <row r="59817" spans="55:55" hidden="1" x14ac:dyDescent="0.2">
      <c r="BC59817" s="6"/>
    </row>
    <row r="59818" spans="55:55" hidden="1" x14ac:dyDescent="0.2">
      <c r="BC59818" s="6"/>
    </row>
    <row r="59819" spans="55:55" hidden="1" x14ac:dyDescent="0.2">
      <c r="BC59819" s="6"/>
    </row>
    <row r="59820" spans="55:55" hidden="1" x14ac:dyDescent="0.2">
      <c r="BC59820" s="6"/>
    </row>
    <row r="59821" spans="55:55" hidden="1" x14ac:dyDescent="0.2">
      <c r="BC59821" s="6"/>
    </row>
    <row r="59822" spans="55:55" hidden="1" x14ac:dyDescent="0.2">
      <c r="BC59822" s="6"/>
    </row>
    <row r="59823" spans="55:55" hidden="1" x14ac:dyDescent="0.2">
      <c r="BC59823" s="6"/>
    </row>
    <row r="59824" spans="55:55" hidden="1" x14ac:dyDescent="0.2">
      <c r="BC59824" s="6"/>
    </row>
    <row r="59825" spans="55:55" hidden="1" x14ac:dyDescent="0.2">
      <c r="BC59825" s="6"/>
    </row>
    <row r="59826" spans="55:55" hidden="1" x14ac:dyDescent="0.2">
      <c r="BC59826" s="6"/>
    </row>
    <row r="59827" spans="55:55" hidden="1" x14ac:dyDescent="0.2">
      <c r="BC59827" s="6"/>
    </row>
    <row r="59828" spans="55:55" hidden="1" x14ac:dyDescent="0.2">
      <c r="BC59828" s="6"/>
    </row>
    <row r="59829" spans="55:55" hidden="1" x14ac:dyDescent="0.2">
      <c r="BC59829" s="6"/>
    </row>
    <row r="59830" spans="55:55" hidden="1" x14ac:dyDescent="0.2">
      <c r="BC59830" s="6"/>
    </row>
    <row r="59831" spans="55:55" hidden="1" x14ac:dyDescent="0.2">
      <c r="BC59831" s="6"/>
    </row>
    <row r="59832" spans="55:55" hidden="1" x14ac:dyDescent="0.2">
      <c r="BC59832" s="6"/>
    </row>
    <row r="59833" spans="55:55" hidden="1" x14ac:dyDescent="0.2">
      <c r="BC59833" s="6"/>
    </row>
    <row r="59834" spans="55:55" hidden="1" x14ac:dyDescent="0.2">
      <c r="BC59834" s="6"/>
    </row>
    <row r="59835" spans="55:55" hidden="1" x14ac:dyDescent="0.2">
      <c r="BC59835" s="6"/>
    </row>
    <row r="59836" spans="55:55" hidden="1" x14ac:dyDescent="0.2">
      <c r="BC59836" s="6"/>
    </row>
    <row r="59837" spans="55:55" hidden="1" x14ac:dyDescent="0.2">
      <c r="BC59837" s="6"/>
    </row>
    <row r="59838" spans="55:55" hidden="1" x14ac:dyDescent="0.2">
      <c r="BC59838" s="6"/>
    </row>
    <row r="59839" spans="55:55" hidden="1" x14ac:dyDescent="0.2">
      <c r="BC59839" s="6"/>
    </row>
    <row r="59840" spans="55:55" hidden="1" x14ac:dyDescent="0.2">
      <c r="BC59840" s="6"/>
    </row>
    <row r="59841" spans="55:55" hidden="1" x14ac:dyDescent="0.2">
      <c r="BC59841" s="6"/>
    </row>
    <row r="59842" spans="55:55" hidden="1" x14ac:dyDescent="0.2">
      <c r="BC59842" s="6"/>
    </row>
    <row r="59843" spans="55:55" hidden="1" x14ac:dyDescent="0.2">
      <c r="BC59843" s="6"/>
    </row>
    <row r="59844" spans="55:55" hidden="1" x14ac:dyDescent="0.2">
      <c r="BC59844" s="6"/>
    </row>
    <row r="59845" spans="55:55" hidden="1" x14ac:dyDescent="0.2">
      <c r="BC59845" s="6"/>
    </row>
    <row r="59846" spans="55:55" hidden="1" x14ac:dyDescent="0.2">
      <c r="BC59846" s="6"/>
    </row>
    <row r="59847" spans="55:55" hidden="1" x14ac:dyDescent="0.2">
      <c r="BC59847" s="6"/>
    </row>
    <row r="59848" spans="55:55" hidden="1" x14ac:dyDescent="0.2">
      <c r="BC59848" s="6"/>
    </row>
    <row r="59849" spans="55:55" hidden="1" x14ac:dyDescent="0.2">
      <c r="BC59849" s="6"/>
    </row>
    <row r="59850" spans="55:55" hidden="1" x14ac:dyDescent="0.2">
      <c r="BC59850" s="6"/>
    </row>
    <row r="59851" spans="55:55" hidden="1" x14ac:dyDescent="0.2">
      <c r="BC59851" s="6"/>
    </row>
    <row r="59852" spans="55:55" hidden="1" x14ac:dyDescent="0.2">
      <c r="BC59852" s="6"/>
    </row>
    <row r="59853" spans="55:55" hidden="1" x14ac:dyDescent="0.2">
      <c r="BC59853" s="6"/>
    </row>
    <row r="59854" spans="55:55" hidden="1" x14ac:dyDescent="0.2">
      <c r="BC59854" s="6"/>
    </row>
    <row r="59855" spans="55:55" hidden="1" x14ac:dyDescent="0.2">
      <c r="BC59855" s="6"/>
    </row>
    <row r="59856" spans="55:55" hidden="1" x14ac:dyDescent="0.2">
      <c r="BC59856" s="6"/>
    </row>
    <row r="59857" spans="55:55" hidden="1" x14ac:dyDescent="0.2">
      <c r="BC59857" s="6"/>
    </row>
    <row r="59858" spans="55:55" hidden="1" x14ac:dyDescent="0.2">
      <c r="BC59858" s="6"/>
    </row>
    <row r="59859" spans="55:55" hidden="1" x14ac:dyDescent="0.2">
      <c r="BC59859" s="6"/>
    </row>
    <row r="59860" spans="55:55" hidden="1" x14ac:dyDescent="0.2">
      <c r="BC59860" s="6"/>
    </row>
    <row r="59861" spans="55:55" hidden="1" x14ac:dyDescent="0.2">
      <c r="BC59861" s="6"/>
    </row>
    <row r="59862" spans="55:55" hidden="1" x14ac:dyDescent="0.2">
      <c r="BC59862" s="6"/>
    </row>
    <row r="59863" spans="55:55" hidden="1" x14ac:dyDescent="0.2">
      <c r="BC59863" s="6"/>
    </row>
    <row r="59864" spans="55:55" hidden="1" x14ac:dyDescent="0.2">
      <c r="BC59864" s="6"/>
    </row>
    <row r="59865" spans="55:55" hidden="1" x14ac:dyDescent="0.2">
      <c r="BC59865" s="6"/>
    </row>
    <row r="59866" spans="55:55" hidden="1" x14ac:dyDescent="0.2">
      <c r="BC59866" s="6"/>
    </row>
    <row r="59867" spans="55:55" hidden="1" x14ac:dyDescent="0.2">
      <c r="BC59867" s="6"/>
    </row>
    <row r="59868" spans="55:55" hidden="1" x14ac:dyDescent="0.2">
      <c r="BC59868" s="6"/>
    </row>
    <row r="59869" spans="55:55" hidden="1" x14ac:dyDescent="0.2">
      <c r="BC59869" s="6"/>
    </row>
    <row r="59870" spans="55:55" hidden="1" x14ac:dyDescent="0.2">
      <c r="BC59870" s="6"/>
    </row>
    <row r="59871" spans="55:55" hidden="1" x14ac:dyDescent="0.2">
      <c r="BC59871" s="6"/>
    </row>
    <row r="59872" spans="55:55" hidden="1" x14ac:dyDescent="0.2">
      <c r="BC59872" s="6"/>
    </row>
    <row r="59873" spans="55:55" hidden="1" x14ac:dyDescent="0.2">
      <c r="BC59873" s="6"/>
    </row>
    <row r="59874" spans="55:55" hidden="1" x14ac:dyDescent="0.2">
      <c r="BC59874" s="6"/>
    </row>
    <row r="59875" spans="55:55" hidden="1" x14ac:dyDescent="0.2">
      <c r="BC59875" s="6"/>
    </row>
    <row r="59876" spans="55:55" hidden="1" x14ac:dyDescent="0.2">
      <c r="BC59876" s="6"/>
    </row>
    <row r="59877" spans="55:55" hidden="1" x14ac:dyDescent="0.2">
      <c r="BC59877" s="6"/>
    </row>
    <row r="59878" spans="55:55" hidden="1" x14ac:dyDescent="0.2">
      <c r="BC59878" s="6"/>
    </row>
    <row r="59879" spans="55:55" hidden="1" x14ac:dyDescent="0.2">
      <c r="BC59879" s="6"/>
    </row>
    <row r="59880" spans="55:55" hidden="1" x14ac:dyDescent="0.2">
      <c r="BC59880" s="6"/>
    </row>
    <row r="59881" spans="55:55" hidden="1" x14ac:dyDescent="0.2">
      <c r="BC59881" s="6"/>
    </row>
    <row r="59882" spans="55:55" hidden="1" x14ac:dyDescent="0.2">
      <c r="BC59882" s="6"/>
    </row>
    <row r="59883" spans="55:55" hidden="1" x14ac:dyDescent="0.2">
      <c r="BC59883" s="6"/>
    </row>
    <row r="59884" spans="55:55" hidden="1" x14ac:dyDescent="0.2">
      <c r="BC59884" s="6"/>
    </row>
    <row r="59885" spans="55:55" hidden="1" x14ac:dyDescent="0.2">
      <c r="BC59885" s="6"/>
    </row>
    <row r="59886" spans="55:55" hidden="1" x14ac:dyDescent="0.2">
      <c r="BC59886" s="6"/>
    </row>
    <row r="59887" spans="55:55" hidden="1" x14ac:dyDescent="0.2">
      <c r="BC59887" s="6"/>
    </row>
    <row r="59888" spans="55:55" hidden="1" x14ac:dyDescent="0.2">
      <c r="BC59888" s="6"/>
    </row>
    <row r="59889" spans="55:55" hidden="1" x14ac:dyDescent="0.2">
      <c r="BC59889" s="6"/>
    </row>
    <row r="59890" spans="55:55" hidden="1" x14ac:dyDescent="0.2">
      <c r="BC59890" s="6"/>
    </row>
    <row r="59891" spans="55:55" hidden="1" x14ac:dyDescent="0.2">
      <c r="BC59891" s="6"/>
    </row>
    <row r="59892" spans="55:55" hidden="1" x14ac:dyDescent="0.2">
      <c r="BC59892" s="6"/>
    </row>
    <row r="59893" spans="55:55" hidden="1" x14ac:dyDescent="0.2">
      <c r="BC59893" s="6"/>
    </row>
    <row r="59894" spans="55:55" hidden="1" x14ac:dyDescent="0.2">
      <c r="BC59894" s="6"/>
    </row>
    <row r="59895" spans="55:55" hidden="1" x14ac:dyDescent="0.2">
      <c r="BC59895" s="6"/>
    </row>
    <row r="59896" spans="55:55" hidden="1" x14ac:dyDescent="0.2">
      <c r="BC59896" s="6"/>
    </row>
    <row r="59897" spans="55:55" hidden="1" x14ac:dyDescent="0.2">
      <c r="BC59897" s="6"/>
    </row>
    <row r="59898" spans="55:55" hidden="1" x14ac:dyDescent="0.2">
      <c r="BC59898" s="6"/>
    </row>
    <row r="59899" spans="55:55" hidden="1" x14ac:dyDescent="0.2">
      <c r="BC59899" s="6"/>
    </row>
    <row r="59900" spans="55:55" hidden="1" x14ac:dyDescent="0.2">
      <c r="BC59900" s="6"/>
    </row>
    <row r="59901" spans="55:55" hidden="1" x14ac:dyDescent="0.2">
      <c r="BC59901" s="6"/>
    </row>
    <row r="59902" spans="55:55" hidden="1" x14ac:dyDescent="0.2">
      <c r="BC59902" s="6"/>
    </row>
    <row r="59903" spans="55:55" hidden="1" x14ac:dyDescent="0.2">
      <c r="BC59903" s="6"/>
    </row>
    <row r="59904" spans="55:55" hidden="1" x14ac:dyDescent="0.2">
      <c r="BC59904" s="6"/>
    </row>
    <row r="59905" spans="55:55" hidden="1" x14ac:dyDescent="0.2">
      <c r="BC59905" s="6"/>
    </row>
    <row r="59906" spans="55:55" hidden="1" x14ac:dyDescent="0.2">
      <c r="BC59906" s="6"/>
    </row>
    <row r="59907" spans="55:55" hidden="1" x14ac:dyDescent="0.2">
      <c r="BC59907" s="6"/>
    </row>
    <row r="59908" spans="55:55" hidden="1" x14ac:dyDescent="0.2">
      <c r="BC59908" s="6"/>
    </row>
    <row r="59909" spans="55:55" hidden="1" x14ac:dyDescent="0.2">
      <c r="BC59909" s="6"/>
    </row>
    <row r="59910" spans="55:55" hidden="1" x14ac:dyDescent="0.2">
      <c r="BC59910" s="6"/>
    </row>
    <row r="59911" spans="55:55" hidden="1" x14ac:dyDescent="0.2">
      <c r="BC59911" s="6"/>
    </row>
    <row r="59912" spans="55:55" hidden="1" x14ac:dyDescent="0.2">
      <c r="BC59912" s="6"/>
    </row>
    <row r="59913" spans="55:55" hidden="1" x14ac:dyDescent="0.2">
      <c r="BC59913" s="6"/>
    </row>
    <row r="59914" spans="55:55" hidden="1" x14ac:dyDescent="0.2">
      <c r="BC59914" s="6"/>
    </row>
    <row r="59915" spans="55:55" hidden="1" x14ac:dyDescent="0.2">
      <c r="BC59915" s="6"/>
    </row>
    <row r="59916" spans="55:55" hidden="1" x14ac:dyDescent="0.2">
      <c r="BC59916" s="6"/>
    </row>
    <row r="59917" spans="55:55" hidden="1" x14ac:dyDescent="0.2">
      <c r="BC59917" s="6"/>
    </row>
    <row r="59918" spans="55:55" hidden="1" x14ac:dyDescent="0.2">
      <c r="BC59918" s="6"/>
    </row>
    <row r="59919" spans="55:55" hidden="1" x14ac:dyDescent="0.2">
      <c r="BC59919" s="6"/>
    </row>
    <row r="59920" spans="55:55" hidden="1" x14ac:dyDescent="0.2">
      <c r="BC59920" s="6"/>
    </row>
    <row r="59921" spans="55:55" hidden="1" x14ac:dyDescent="0.2">
      <c r="BC59921" s="6"/>
    </row>
    <row r="59922" spans="55:55" hidden="1" x14ac:dyDescent="0.2">
      <c r="BC59922" s="6"/>
    </row>
    <row r="59923" spans="55:55" hidden="1" x14ac:dyDescent="0.2">
      <c r="BC59923" s="6"/>
    </row>
    <row r="59924" spans="55:55" hidden="1" x14ac:dyDescent="0.2">
      <c r="BC59924" s="6"/>
    </row>
    <row r="59925" spans="55:55" hidden="1" x14ac:dyDescent="0.2">
      <c r="BC59925" s="6"/>
    </row>
    <row r="59926" spans="55:55" hidden="1" x14ac:dyDescent="0.2">
      <c r="BC59926" s="6"/>
    </row>
    <row r="59927" spans="55:55" hidden="1" x14ac:dyDescent="0.2">
      <c r="BC59927" s="6"/>
    </row>
    <row r="59928" spans="55:55" hidden="1" x14ac:dyDescent="0.2">
      <c r="BC59928" s="6"/>
    </row>
    <row r="59929" spans="55:55" hidden="1" x14ac:dyDescent="0.2">
      <c r="BC59929" s="6"/>
    </row>
    <row r="59930" spans="55:55" hidden="1" x14ac:dyDescent="0.2">
      <c r="BC59930" s="6"/>
    </row>
    <row r="59931" spans="55:55" hidden="1" x14ac:dyDescent="0.2">
      <c r="BC59931" s="6"/>
    </row>
    <row r="59932" spans="55:55" hidden="1" x14ac:dyDescent="0.2">
      <c r="BC59932" s="6"/>
    </row>
    <row r="59933" spans="55:55" hidden="1" x14ac:dyDescent="0.2">
      <c r="BC59933" s="6"/>
    </row>
    <row r="59934" spans="55:55" hidden="1" x14ac:dyDescent="0.2">
      <c r="BC59934" s="6"/>
    </row>
    <row r="59935" spans="55:55" hidden="1" x14ac:dyDescent="0.2">
      <c r="BC59935" s="6"/>
    </row>
    <row r="59936" spans="55:55" hidden="1" x14ac:dyDescent="0.2">
      <c r="BC59936" s="6"/>
    </row>
    <row r="59937" spans="55:55" hidden="1" x14ac:dyDescent="0.2">
      <c r="BC59937" s="6"/>
    </row>
    <row r="59938" spans="55:55" hidden="1" x14ac:dyDescent="0.2">
      <c r="BC59938" s="6"/>
    </row>
    <row r="59939" spans="55:55" hidden="1" x14ac:dyDescent="0.2">
      <c r="BC59939" s="6"/>
    </row>
    <row r="59940" spans="55:55" hidden="1" x14ac:dyDescent="0.2">
      <c r="BC59940" s="6"/>
    </row>
    <row r="59941" spans="55:55" hidden="1" x14ac:dyDescent="0.2">
      <c r="BC59941" s="6"/>
    </row>
    <row r="59942" spans="55:55" hidden="1" x14ac:dyDescent="0.2">
      <c r="BC59942" s="6"/>
    </row>
    <row r="59943" spans="55:55" hidden="1" x14ac:dyDescent="0.2">
      <c r="BC59943" s="6"/>
    </row>
    <row r="59944" spans="55:55" hidden="1" x14ac:dyDescent="0.2">
      <c r="BC59944" s="6"/>
    </row>
    <row r="59945" spans="55:55" hidden="1" x14ac:dyDescent="0.2">
      <c r="BC59945" s="6"/>
    </row>
    <row r="59946" spans="55:55" hidden="1" x14ac:dyDescent="0.2">
      <c r="BC59946" s="6"/>
    </row>
    <row r="59947" spans="55:55" hidden="1" x14ac:dyDescent="0.2">
      <c r="BC59947" s="6"/>
    </row>
    <row r="59948" spans="55:55" hidden="1" x14ac:dyDescent="0.2">
      <c r="BC59948" s="6"/>
    </row>
    <row r="59949" spans="55:55" hidden="1" x14ac:dyDescent="0.2">
      <c r="BC59949" s="6"/>
    </row>
    <row r="59950" spans="55:55" hidden="1" x14ac:dyDescent="0.2">
      <c r="BC59950" s="6"/>
    </row>
    <row r="59951" spans="55:55" hidden="1" x14ac:dyDescent="0.2">
      <c r="BC59951" s="6"/>
    </row>
    <row r="59952" spans="55:55" hidden="1" x14ac:dyDescent="0.2">
      <c r="BC59952" s="6"/>
    </row>
    <row r="59953" spans="55:55" hidden="1" x14ac:dyDescent="0.2">
      <c r="BC59953" s="6"/>
    </row>
    <row r="59954" spans="55:55" hidden="1" x14ac:dyDescent="0.2">
      <c r="BC59954" s="6"/>
    </row>
    <row r="59955" spans="55:55" hidden="1" x14ac:dyDescent="0.2">
      <c r="BC59955" s="6"/>
    </row>
    <row r="59956" spans="55:55" hidden="1" x14ac:dyDescent="0.2">
      <c r="BC59956" s="6"/>
    </row>
    <row r="59957" spans="55:55" hidden="1" x14ac:dyDescent="0.2">
      <c r="BC59957" s="6"/>
    </row>
    <row r="59958" spans="55:55" hidden="1" x14ac:dyDescent="0.2">
      <c r="BC59958" s="6"/>
    </row>
    <row r="59959" spans="55:55" hidden="1" x14ac:dyDescent="0.2">
      <c r="BC59959" s="6"/>
    </row>
    <row r="59960" spans="55:55" hidden="1" x14ac:dyDescent="0.2">
      <c r="BC59960" s="6"/>
    </row>
    <row r="59961" spans="55:55" hidden="1" x14ac:dyDescent="0.2">
      <c r="BC59961" s="6"/>
    </row>
    <row r="59962" spans="55:55" hidden="1" x14ac:dyDescent="0.2">
      <c r="BC59962" s="6"/>
    </row>
    <row r="59963" spans="55:55" hidden="1" x14ac:dyDescent="0.2">
      <c r="BC59963" s="6"/>
    </row>
    <row r="59964" spans="55:55" hidden="1" x14ac:dyDescent="0.2">
      <c r="BC59964" s="6"/>
    </row>
    <row r="59965" spans="55:55" hidden="1" x14ac:dyDescent="0.2">
      <c r="BC59965" s="6"/>
    </row>
    <row r="59966" spans="55:55" hidden="1" x14ac:dyDescent="0.2">
      <c r="BC59966" s="6"/>
    </row>
    <row r="59967" spans="55:55" hidden="1" x14ac:dyDescent="0.2">
      <c r="BC59967" s="6"/>
    </row>
    <row r="59968" spans="55:55" hidden="1" x14ac:dyDescent="0.2">
      <c r="BC59968" s="6"/>
    </row>
    <row r="59969" spans="55:55" hidden="1" x14ac:dyDescent="0.2">
      <c r="BC59969" s="6"/>
    </row>
    <row r="59970" spans="55:55" hidden="1" x14ac:dyDescent="0.2">
      <c r="BC59970" s="6"/>
    </row>
    <row r="59971" spans="55:55" hidden="1" x14ac:dyDescent="0.2">
      <c r="BC59971" s="6"/>
    </row>
    <row r="59972" spans="55:55" hidden="1" x14ac:dyDescent="0.2">
      <c r="BC59972" s="6"/>
    </row>
    <row r="59973" spans="55:55" hidden="1" x14ac:dyDescent="0.2">
      <c r="BC59973" s="6"/>
    </row>
    <row r="59974" spans="55:55" hidden="1" x14ac:dyDescent="0.2">
      <c r="BC59974" s="6"/>
    </row>
    <row r="59975" spans="55:55" hidden="1" x14ac:dyDescent="0.2">
      <c r="BC59975" s="6"/>
    </row>
    <row r="59976" spans="55:55" hidden="1" x14ac:dyDescent="0.2">
      <c r="BC59976" s="6"/>
    </row>
    <row r="59977" spans="55:55" hidden="1" x14ac:dyDescent="0.2">
      <c r="BC59977" s="6"/>
    </row>
    <row r="59978" spans="55:55" hidden="1" x14ac:dyDescent="0.2">
      <c r="BC59978" s="6"/>
    </row>
    <row r="59979" spans="55:55" hidden="1" x14ac:dyDescent="0.2">
      <c r="BC59979" s="6"/>
    </row>
    <row r="59980" spans="55:55" hidden="1" x14ac:dyDescent="0.2">
      <c r="BC59980" s="6"/>
    </row>
    <row r="59981" spans="55:55" hidden="1" x14ac:dyDescent="0.2">
      <c r="BC59981" s="6"/>
    </row>
    <row r="59982" spans="55:55" hidden="1" x14ac:dyDescent="0.2">
      <c r="BC59982" s="6"/>
    </row>
    <row r="59983" spans="55:55" hidden="1" x14ac:dyDescent="0.2">
      <c r="BC59983" s="6"/>
    </row>
    <row r="59984" spans="55:55" hidden="1" x14ac:dyDescent="0.2">
      <c r="BC59984" s="6"/>
    </row>
    <row r="59985" spans="55:55" hidden="1" x14ac:dyDescent="0.2">
      <c r="BC59985" s="6"/>
    </row>
    <row r="59986" spans="55:55" hidden="1" x14ac:dyDescent="0.2">
      <c r="BC59986" s="6"/>
    </row>
    <row r="59987" spans="55:55" hidden="1" x14ac:dyDescent="0.2">
      <c r="BC59987" s="6"/>
    </row>
    <row r="59988" spans="55:55" hidden="1" x14ac:dyDescent="0.2">
      <c r="BC59988" s="6"/>
    </row>
    <row r="59989" spans="55:55" hidden="1" x14ac:dyDescent="0.2">
      <c r="BC59989" s="6"/>
    </row>
    <row r="59990" spans="55:55" hidden="1" x14ac:dyDescent="0.2">
      <c r="BC59990" s="6"/>
    </row>
    <row r="59991" spans="55:55" hidden="1" x14ac:dyDescent="0.2">
      <c r="BC59991" s="6"/>
    </row>
    <row r="59992" spans="55:55" hidden="1" x14ac:dyDescent="0.2">
      <c r="BC59992" s="6"/>
    </row>
    <row r="59993" spans="55:55" hidden="1" x14ac:dyDescent="0.2">
      <c r="BC59993" s="6"/>
    </row>
    <row r="59994" spans="55:55" hidden="1" x14ac:dyDescent="0.2">
      <c r="BC59994" s="6"/>
    </row>
    <row r="59995" spans="55:55" hidden="1" x14ac:dyDescent="0.2">
      <c r="BC59995" s="6"/>
    </row>
    <row r="59996" spans="55:55" hidden="1" x14ac:dyDescent="0.2">
      <c r="BC59996" s="6"/>
    </row>
    <row r="59997" spans="55:55" hidden="1" x14ac:dyDescent="0.2">
      <c r="BC59997" s="6"/>
    </row>
    <row r="59998" spans="55:55" hidden="1" x14ac:dyDescent="0.2">
      <c r="BC59998" s="6"/>
    </row>
    <row r="59999" spans="55:55" hidden="1" x14ac:dyDescent="0.2">
      <c r="BC59999" s="6"/>
    </row>
    <row r="60000" spans="55:55" hidden="1" x14ac:dyDescent="0.2">
      <c r="BC60000" s="6"/>
    </row>
    <row r="60001" spans="55:55" hidden="1" x14ac:dyDescent="0.2">
      <c r="BC60001" s="6"/>
    </row>
    <row r="60002" spans="55:55" hidden="1" x14ac:dyDescent="0.2">
      <c r="BC60002" s="6"/>
    </row>
    <row r="60003" spans="55:55" hidden="1" x14ac:dyDescent="0.2">
      <c r="BC60003" s="6"/>
    </row>
    <row r="60004" spans="55:55" hidden="1" x14ac:dyDescent="0.2">
      <c r="BC60004" s="6"/>
    </row>
    <row r="60005" spans="55:55" hidden="1" x14ac:dyDescent="0.2">
      <c r="BC60005" s="6"/>
    </row>
    <row r="60006" spans="55:55" hidden="1" x14ac:dyDescent="0.2">
      <c r="BC60006" s="6"/>
    </row>
    <row r="60007" spans="55:55" hidden="1" x14ac:dyDescent="0.2">
      <c r="BC60007" s="6"/>
    </row>
    <row r="60008" spans="55:55" hidden="1" x14ac:dyDescent="0.2">
      <c r="BC60008" s="6"/>
    </row>
    <row r="60009" spans="55:55" hidden="1" x14ac:dyDescent="0.2">
      <c r="BC60009" s="6"/>
    </row>
    <row r="60010" spans="55:55" hidden="1" x14ac:dyDescent="0.2">
      <c r="BC60010" s="6"/>
    </row>
    <row r="60011" spans="55:55" hidden="1" x14ac:dyDescent="0.2">
      <c r="BC60011" s="6"/>
    </row>
    <row r="60012" spans="55:55" hidden="1" x14ac:dyDescent="0.2">
      <c r="BC60012" s="6"/>
    </row>
    <row r="60013" spans="55:55" hidden="1" x14ac:dyDescent="0.2">
      <c r="BC60013" s="6"/>
    </row>
    <row r="60014" spans="55:55" hidden="1" x14ac:dyDescent="0.2">
      <c r="BC60014" s="6"/>
    </row>
    <row r="60015" spans="55:55" hidden="1" x14ac:dyDescent="0.2">
      <c r="BC60015" s="6"/>
    </row>
    <row r="60016" spans="55:55" hidden="1" x14ac:dyDescent="0.2">
      <c r="BC60016" s="6"/>
    </row>
    <row r="60017" spans="55:55" hidden="1" x14ac:dyDescent="0.2">
      <c r="BC60017" s="6"/>
    </row>
    <row r="60018" spans="55:55" hidden="1" x14ac:dyDescent="0.2">
      <c r="BC60018" s="6"/>
    </row>
    <row r="60019" spans="55:55" hidden="1" x14ac:dyDescent="0.2">
      <c r="BC60019" s="6"/>
    </row>
    <row r="60020" spans="55:55" hidden="1" x14ac:dyDescent="0.2">
      <c r="BC60020" s="6"/>
    </row>
    <row r="60021" spans="55:55" hidden="1" x14ac:dyDescent="0.2">
      <c r="BC60021" s="6"/>
    </row>
    <row r="60022" spans="55:55" hidden="1" x14ac:dyDescent="0.2">
      <c r="BC60022" s="6"/>
    </row>
    <row r="60023" spans="55:55" hidden="1" x14ac:dyDescent="0.2">
      <c r="BC60023" s="6"/>
    </row>
    <row r="60024" spans="55:55" hidden="1" x14ac:dyDescent="0.2">
      <c r="BC60024" s="6"/>
    </row>
    <row r="60025" spans="55:55" hidden="1" x14ac:dyDescent="0.2">
      <c r="BC60025" s="6"/>
    </row>
    <row r="60026" spans="55:55" hidden="1" x14ac:dyDescent="0.2">
      <c r="BC60026" s="6"/>
    </row>
    <row r="60027" spans="55:55" hidden="1" x14ac:dyDescent="0.2">
      <c r="BC60027" s="6"/>
    </row>
    <row r="60028" spans="55:55" hidden="1" x14ac:dyDescent="0.2">
      <c r="BC60028" s="6"/>
    </row>
    <row r="60029" spans="55:55" hidden="1" x14ac:dyDescent="0.2">
      <c r="BC60029" s="6"/>
    </row>
    <row r="60030" spans="55:55" hidden="1" x14ac:dyDescent="0.2">
      <c r="BC60030" s="6"/>
    </row>
    <row r="60031" spans="55:55" hidden="1" x14ac:dyDescent="0.2">
      <c r="BC60031" s="6"/>
    </row>
    <row r="60032" spans="55:55" hidden="1" x14ac:dyDescent="0.2">
      <c r="BC60032" s="6"/>
    </row>
    <row r="60033" spans="55:55" hidden="1" x14ac:dyDescent="0.2">
      <c r="BC60033" s="6"/>
    </row>
    <row r="60034" spans="55:55" hidden="1" x14ac:dyDescent="0.2">
      <c r="BC60034" s="6"/>
    </row>
    <row r="60035" spans="55:55" hidden="1" x14ac:dyDescent="0.2">
      <c r="BC60035" s="6"/>
    </row>
    <row r="60036" spans="55:55" hidden="1" x14ac:dyDescent="0.2">
      <c r="BC60036" s="6"/>
    </row>
    <row r="60037" spans="55:55" hidden="1" x14ac:dyDescent="0.2">
      <c r="BC60037" s="6"/>
    </row>
    <row r="60038" spans="55:55" hidden="1" x14ac:dyDescent="0.2">
      <c r="BC60038" s="6"/>
    </row>
    <row r="60039" spans="55:55" hidden="1" x14ac:dyDescent="0.2">
      <c r="BC60039" s="6"/>
    </row>
    <row r="60040" spans="55:55" hidden="1" x14ac:dyDescent="0.2">
      <c r="BC60040" s="6"/>
    </row>
    <row r="60041" spans="55:55" hidden="1" x14ac:dyDescent="0.2">
      <c r="BC60041" s="6"/>
    </row>
    <row r="60042" spans="55:55" hidden="1" x14ac:dyDescent="0.2">
      <c r="BC60042" s="6"/>
    </row>
    <row r="60043" spans="55:55" hidden="1" x14ac:dyDescent="0.2">
      <c r="BC60043" s="6"/>
    </row>
    <row r="60044" spans="55:55" hidden="1" x14ac:dyDescent="0.2">
      <c r="BC60044" s="6"/>
    </row>
    <row r="60045" spans="55:55" hidden="1" x14ac:dyDescent="0.2">
      <c r="BC60045" s="6"/>
    </row>
    <row r="60046" spans="55:55" hidden="1" x14ac:dyDescent="0.2">
      <c r="BC60046" s="6"/>
    </row>
    <row r="60047" spans="55:55" hidden="1" x14ac:dyDescent="0.2">
      <c r="BC60047" s="6"/>
    </row>
    <row r="60048" spans="55:55" hidden="1" x14ac:dyDescent="0.2">
      <c r="BC60048" s="6"/>
    </row>
    <row r="60049" spans="55:55" hidden="1" x14ac:dyDescent="0.2">
      <c r="BC60049" s="6"/>
    </row>
    <row r="60050" spans="55:55" hidden="1" x14ac:dyDescent="0.2">
      <c r="BC60050" s="6"/>
    </row>
    <row r="60051" spans="55:55" hidden="1" x14ac:dyDescent="0.2">
      <c r="BC60051" s="6"/>
    </row>
    <row r="60052" spans="55:55" hidden="1" x14ac:dyDescent="0.2">
      <c r="BC60052" s="6"/>
    </row>
    <row r="60053" spans="55:55" hidden="1" x14ac:dyDescent="0.2">
      <c r="BC60053" s="6"/>
    </row>
    <row r="60054" spans="55:55" hidden="1" x14ac:dyDescent="0.2">
      <c r="BC60054" s="6"/>
    </row>
    <row r="60055" spans="55:55" hidden="1" x14ac:dyDescent="0.2">
      <c r="BC60055" s="6"/>
    </row>
    <row r="60056" spans="55:55" hidden="1" x14ac:dyDescent="0.2">
      <c r="BC60056" s="6"/>
    </row>
    <row r="60057" spans="55:55" hidden="1" x14ac:dyDescent="0.2">
      <c r="BC60057" s="6"/>
    </row>
    <row r="60058" spans="55:55" hidden="1" x14ac:dyDescent="0.2">
      <c r="BC60058" s="6"/>
    </row>
    <row r="60059" spans="55:55" hidden="1" x14ac:dyDescent="0.2">
      <c r="BC60059" s="6"/>
    </row>
    <row r="60060" spans="55:55" hidden="1" x14ac:dyDescent="0.2">
      <c r="BC60060" s="6"/>
    </row>
    <row r="60061" spans="55:55" hidden="1" x14ac:dyDescent="0.2">
      <c r="BC60061" s="6"/>
    </row>
    <row r="60062" spans="55:55" hidden="1" x14ac:dyDescent="0.2">
      <c r="BC60062" s="6"/>
    </row>
    <row r="60063" spans="55:55" hidden="1" x14ac:dyDescent="0.2">
      <c r="BC60063" s="6"/>
    </row>
    <row r="60064" spans="55:55" hidden="1" x14ac:dyDescent="0.2">
      <c r="BC60064" s="6"/>
    </row>
    <row r="60065" spans="55:55" hidden="1" x14ac:dyDescent="0.2">
      <c r="BC60065" s="6"/>
    </row>
    <row r="60066" spans="55:55" hidden="1" x14ac:dyDescent="0.2">
      <c r="BC60066" s="6"/>
    </row>
    <row r="60067" spans="55:55" hidden="1" x14ac:dyDescent="0.2">
      <c r="BC60067" s="6"/>
    </row>
    <row r="60068" spans="55:55" hidden="1" x14ac:dyDescent="0.2">
      <c r="BC60068" s="6"/>
    </row>
    <row r="60069" spans="55:55" hidden="1" x14ac:dyDescent="0.2">
      <c r="BC60069" s="6"/>
    </row>
    <row r="60070" spans="55:55" hidden="1" x14ac:dyDescent="0.2">
      <c r="BC60070" s="6"/>
    </row>
    <row r="60071" spans="55:55" hidden="1" x14ac:dyDescent="0.2">
      <c r="BC60071" s="6"/>
    </row>
    <row r="60072" spans="55:55" hidden="1" x14ac:dyDescent="0.2">
      <c r="BC60072" s="6"/>
    </row>
    <row r="60073" spans="55:55" hidden="1" x14ac:dyDescent="0.2">
      <c r="BC60073" s="6"/>
    </row>
    <row r="60074" spans="55:55" hidden="1" x14ac:dyDescent="0.2">
      <c r="BC60074" s="6"/>
    </row>
    <row r="60075" spans="55:55" hidden="1" x14ac:dyDescent="0.2">
      <c r="BC60075" s="6"/>
    </row>
    <row r="60076" spans="55:55" hidden="1" x14ac:dyDescent="0.2">
      <c r="BC60076" s="6"/>
    </row>
    <row r="60077" spans="55:55" hidden="1" x14ac:dyDescent="0.2">
      <c r="BC60077" s="6"/>
    </row>
    <row r="60078" spans="55:55" hidden="1" x14ac:dyDescent="0.2">
      <c r="BC60078" s="6"/>
    </row>
    <row r="60079" spans="55:55" hidden="1" x14ac:dyDescent="0.2">
      <c r="BC60079" s="6"/>
    </row>
    <row r="60080" spans="55:55" hidden="1" x14ac:dyDescent="0.2">
      <c r="BC60080" s="6"/>
    </row>
    <row r="60081" spans="55:55" hidden="1" x14ac:dyDescent="0.2">
      <c r="BC60081" s="6"/>
    </row>
    <row r="60082" spans="55:55" hidden="1" x14ac:dyDescent="0.2">
      <c r="BC60082" s="6"/>
    </row>
    <row r="60083" spans="55:55" hidden="1" x14ac:dyDescent="0.2">
      <c r="BC60083" s="6"/>
    </row>
    <row r="60084" spans="55:55" hidden="1" x14ac:dyDescent="0.2">
      <c r="BC60084" s="6"/>
    </row>
    <row r="60085" spans="55:55" hidden="1" x14ac:dyDescent="0.2">
      <c r="BC60085" s="6"/>
    </row>
    <row r="60086" spans="55:55" hidden="1" x14ac:dyDescent="0.2">
      <c r="BC60086" s="6"/>
    </row>
    <row r="60087" spans="55:55" hidden="1" x14ac:dyDescent="0.2">
      <c r="BC60087" s="6"/>
    </row>
    <row r="60088" spans="55:55" hidden="1" x14ac:dyDescent="0.2">
      <c r="BC60088" s="6"/>
    </row>
    <row r="60089" spans="55:55" hidden="1" x14ac:dyDescent="0.2">
      <c r="BC60089" s="6"/>
    </row>
    <row r="60090" spans="55:55" hidden="1" x14ac:dyDescent="0.2">
      <c r="BC60090" s="6"/>
    </row>
    <row r="60091" spans="55:55" hidden="1" x14ac:dyDescent="0.2">
      <c r="BC60091" s="6"/>
    </row>
    <row r="60092" spans="55:55" hidden="1" x14ac:dyDescent="0.2">
      <c r="BC60092" s="6"/>
    </row>
    <row r="60093" spans="55:55" hidden="1" x14ac:dyDescent="0.2">
      <c r="BC60093" s="6"/>
    </row>
    <row r="60094" spans="55:55" hidden="1" x14ac:dyDescent="0.2">
      <c r="BC60094" s="6"/>
    </row>
    <row r="60095" spans="55:55" hidden="1" x14ac:dyDescent="0.2">
      <c r="BC60095" s="6"/>
    </row>
    <row r="60096" spans="55:55" hidden="1" x14ac:dyDescent="0.2">
      <c r="BC60096" s="6"/>
    </row>
    <row r="60097" spans="55:55" hidden="1" x14ac:dyDescent="0.2">
      <c r="BC60097" s="6"/>
    </row>
    <row r="60098" spans="55:55" hidden="1" x14ac:dyDescent="0.2">
      <c r="BC60098" s="6"/>
    </row>
    <row r="60099" spans="55:55" hidden="1" x14ac:dyDescent="0.2">
      <c r="BC60099" s="6"/>
    </row>
    <row r="60100" spans="55:55" hidden="1" x14ac:dyDescent="0.2">
      <c r="BC60100" s="6"/>
    </row>
    <row r="60101" spans="55:55" hidden="1" x14ac:dyDescent="0.2">
      <c r="BC60101" s="6"/>
    </row>
    <row r="60102" spans="55:55" hidden="1" x14ac:dyDescent="0.2">
      <c r="BC60102" s="6"/>
    </row>
    <row r="60103" spans="55:55" hidden="1" x14ac:dyDescent="0.2">
      <c r="BC60103" s="6"/>
    </row>
    <row r="60104" spans="55:55" hidden="1" x14ac:dyDescent="0.2">
      <c r="BC60104" s="6"/>
    </row>
    <row r="60105" spans="55:55" hidden="1" x14ac:dyDescent="0.2">
      <c r="BC60105" s="6"/>
    </row>
    <row r="60106" spans="55:55" hidden="1" x14ac:dyDescent="0.2">
      <c r="BC60106" s="6"/>
    </row>
    <row r="60107" spans="55:55" hidden="1" x14ac:dyDescent="0.2">
      <c r="BC60107" s="6"/>
    </row>
    <row r="60108" spans="55:55" hidden="1" x14ac:dyDescent="0.2">
      <c r="BC60108" s="6"/>
    </row>
    <row r="60109" spans="55:55" hidden="1" x14ac:dyDescent="0.2">
      <c r="BC60109" s="6"/>
    </row>
    <row r="60110" spans="55:55" hidden="1" x14ac:dyDescent="0.2">
      <c r="BC60110" s="6"/>
    </row>
    <row r="60111" spans="55:55" hidden="1" x14ac:dyDescent="0.2">
      <c r="BC60111" s="6"/>
    </row>
    <row r="60112" spans="55:55" hidden="1" x14ac:dyDescent="0.2">
      <c r="BC60112" s="6"/>
    </row>
    <row r="60113" spans="55:55" hidden="1" x14ac:dyDescent="0.2">
      <c r="BC60113" s="6"/>
    </row>
    <row r="60114" spans="55:55" hidden="1" x14ac:dyDescent="0.2">
      <c r="BC60114" s="6"/>
    </row>
    <row r="60115" spans="55:55" hidden="1" x14ac:dyDescent="0.2">
      <c r="BC60115" s="6"/>
    </row>
    <row r="60116" spans="55:55" hidden="1" x14ac:dyDescent="0.2">
      <c r="BC60116" s="6"/>
    </row>
    <row r="60117" spans="55:55" hidden="1" x14ac:dyDescent="0.2">
      <c r="BC60117" s="6"/>
    </row>
    <row r="60118" spans="55:55" hidden="1" x14ac:dyDescent="0.2">
      <c r="BC60118" s="6"/>
    </row>
    <row r="60119" spans="55:55" hidden="1" x14ac:dyDescent="0.2">
      <c r="BC60119" s="6"/>
    </row>
    <row r="60120" spans="55:55" hidden="1" x14ac:dyDescent="0.2">
      <c r="BC60120" s="6"/>
    </row>
    <row r="60121" spans="55:55" hidden="1" x14ac:dyDescent="0.2">
      <c r="BC60121" s="6"/>
    </row>
    <row r="60122" spans="55:55" hidden="1" x14ac:dyDescent="0.2">
      <c r="BC60122" s="6"/>
    </row>
    <row r="60123" spans="55:55" hidden="1" x14ac:dyDescent="0.2">
      <c r="BC60123" s="6"/>
    </row>
    <row r="60124" spans="55:55" hidden="1" x14ac:dyDescent="0.2">
      <c r="BC60124" s="6"/>
    </row>
    <row r="60125" spans="55:55" hidden="1" x14ac:dyDescent="0.2">
      <c r="BC60125" s="6"/>
    </row>
    <row r="60126" spans="55:55" hidden="1" x14ac:dyDescent="0.2">
      <c r="BC60126" s="6"/>
    </row>
    <row r="60127" spans="55:55" hidden="1" x14ac:dyDescent="0.2">
      <c r="BC60127" s="6"/>
    </row>
    <row r="60128" spans="55:55" hidden="1" x14ac:dyDescent="0.2">
      <c r="BC60128" s="6"/>
    </row>
    <row r="60129" spans="55:55" hidden="1" x14ac:dyDescent="0.2">
      <c r="BC60129" s="6"/>
    </row>
    <row r="60130" spans="55:55" hidden="1" x14ac:dyDescent="0.2">
      <c r="BC60130" s="6"/>
    </row>
    <row r="60131" spans="55:55" hidden="1" x14ac:dyDescent="0.2">
      <c r="BC60131" s="6"/>
    </row>
    <row r="60132" spans="55:55" hidden="1" x14ac:dyDescent="0.2">
      <c r="BC60132" s="6"/>
    </row>
    <row r="60133" spans="55:55" hidden="1" x14ac:dyDescent="0.2">
      <c r="BC60133" s="6"/>
    </row>
    <row r="60134" spans="55:55" hidden="1" x14ac:dyDescent="0.2">
      <c r="BC60134" s="6"/>
    </row>
    <row r="60135" spans="55:55" hidden="1" x14ac:dyDescent="0.2">
      <c r="BC60135" s="6"/>
    </row>
    <row r="60136" spans="55:55" hidden="1" x14ac:dyDescent="0.2">
      <c r="BC60136" s="6"/>
    </row>
    <row r="60137" spans="55:55" hidden="1" x14ac:dyDescent="0.2">
      <c r="BC60137" s="6"/>
    </row>
    <row r="60138" spans="55:55" hidden="1" x14ac:dyDescent="0.2">
      <c r="BC60138" s="6"/>
    </row>
    <row r="60139" spans="55:55" hidden="1" x14ac:dyDescent="0.2">
      <c r="BC60139" s="6"/>
    </row>
    <row r="60140" spans="55:55" hidden="1" x14ac:dyDescent="0.2">
      <c r="BC60140" s="6"/>
    </row>
    <row r="60141" spans="55:55" hidden="1" x14ac:dyDescent="0.2">
      <c r="BC60141" s="6"/>
    </row>
    <row r="60142" spans="55:55" hidden="1" x14ac:dyDescent="0.2">
      <c r="BC60142" s="6"/>
    </row>
    <row r="60143" spans="55:55" hidden="1" x14ac:dyDescent="0.2">
      <c r="BC60143" s="6"/>
    </row>
    <row r="60144" spans="55:55" hidden="1" x14ac:dyDescent="0.2">
      <c r="BC60144" s="6"/>
    </row>
    <row r="60145" spans="55:55" hidden="1" x14ac:dyDescent="0.2">
      <c r="BC60145" s="6"/>
    </row>
    <row r="60146" spans="55:55" hidden="1" x14ac:dyDescent="0.2">
      <c r="BC60146" s="6"/>
    </row>
    <row r="60147" spans="55:55" hidden="1" x14ac:dyDescent="0.2">
      <c r="BC60147" s="6"/>
    </row>
    <row r="60148" spans="55:55" hidden="1" x14ac:dyDescent="0.2">
      <c r="BC60148" s="6"/>
    </row>
    <row r="60149" spans="55:55" hidden="1" x14ac:dyDescent="0.2">
      <c r="BC60149" s="6"/>
    </row>
    <row r="60150" spans="55:55" hidden="1" x14ac:dyDescent="0.2">
      <c r="BC60150" s="6"/>
    </row>
    <row r="60151" spans="55:55" hidden="1" x14ac:dyDescent="0.2">
      <c r="BC60151" s="6"/>
    </row>
    <row r="60152" spans="55:55" hidden="1" x14ac:dyDescent="0.2">
      <c r="BC60152" s="6"/>
    </row>
    <row r="60153" spans="55:55" hidden="1" x14ac:dyDescent="0.2">
      <c r="BC60153" s="6"/>
    </row>
    <row r="60154" spans="55:55" hidden="1" x14ac:dyDescent="0.2">
      <c r="BC60154" s="6"/>
    </row>
    <row r="60155" spans="55:55" hidden="1" x14ac:dyDescent="0.2">
      <c r="BC60155" s="6"/>
    </row>
    <row r="60156" spans="55:55" hidden="1" x14ac:dyDescent="0.2">
      <c r="BC60156" s="6"/>
    </row>
    <row r="60157" spans="55:55" hidden="1" x14ac:dyDescent="0.2">
      <c r="BC60157" s="6"/>
    </row>
    <row r="60158" spans="55:55" hidden="1" x14ac:dyDescent="0.2">
      <c r="BC60158" s="6"/>
    </row>
    <row r="60159" spans="55:55" hidden="1" x14ac:dyDescent="0.2">
      <c r="BC60159" s="6"/>
    </row>
    <row r="60160" spans="55:55" hidden="1" x14ac:dyDescent="0.2">
      <c r="BC60160" s="6"/>
    </row>
    <row r="60161" spans="55:55" hidden="1" x14ac:dyDescent="0.2">
      <c r="BC60161" s="6"/>
    </row>
    <row r="60162" spans="55:55" hidden="1" x14ac:dyDescent="0.2">
      <c r="BC60162" s="6"/>
    </row>
    <row r="60163" spans="55:55" hidden="1" x14ac:dyDescent="0.2">
      <c r="BC60163" s="6"/>
    </row>
    <row r="60164" spans="55:55" hidden="1" x14ac:dyDescent="0.2">
      <c r="BC60164" s="6"/>
    </row>
    <row r="60165" spans="55:55" hidden="1" x14ac:dyDescent="0.2">
      <c r="BC60165" s="6"/>
    </row>
    <row r="60166" spans="55:55" hidden="1" x14ac:dyDescent="0.2">
      <c r="BC60166" s="6"/>
    </row>
    <row r="60167" spans="55:55" hidden="1" x14ac:dyDescent="0.2">
      <c r="BC60167" s="6"/>
    </row>
    <row r="60168" spans="55:55" hidden="1" x14ac:dyDescent="0.2">
      <c r="BC60168" s="6"/>
    </row>
    <row r="60169" spans="55:55" hidden="1" x14ac:dyDescent="0.2">
      <c r="BC60169" s="6"/>
    </row>
    <row r="60170" spans="55:55" hidden="1" x14ac:dyDescent="0.2">
      <c r="BC60170" s="6"/>
    </row>
    <row r="60171" spans="55:55" hidden="1" x14ac:dyDescent="0.2">
      <c r="BC60171" s="6"/>
    </row>
    <row r="60172" spans="55:55" hidden="1" x14ac:dyDescent="0.2">
      <c r="BC60172" s="6"/>
    </row>
    <row r="60173" spans="55:55" hidden="1" x14ac:dyDescent="0.2">
      <c r="BC60173" s="6"/>
    </row>
    <row r="60174" spans="55:55" hidden="1" x14ac:dyDescent="0.2">
      <c r="BC60174" s="6"/>
    </row>
    <row r="60175" spans="55:55" hidden="1" x14ac:dyDescent="0.2">
      <c r="BC60175" s="6"/>
    </row>
    <row r="60176" spans="55:55" hidden="1" x14ac:dyDescent="0.2">
      <c r="BC60176" s="6"/>
    </row>
    <row r="60177" spans="55:55" hidden="1" x14ac:dyDescent="0.2">
      <c r="BC60177" s="6"/>
    </row>
    <row r="60178" spans="55:55" hidden="1" x14ac:dyDescent="0.2">
      <c r="BC60178" s="6"/>
    </row>
    <row r="60179" spans="55:55" hidden="1" x14ac:dyDescent="0.2">
      <c r="BC60179" s="6"/>
    </row>
    <row r="60180" spans="55:55" hidden="1" x14ac:dyDescent="0.2">
      <c r="BC60180" s="6"/>
    </row>
    <row r="60181" spans="55:55" hidden="1" x14ac:dyDescent="0.2">
      <c r="BC60181" s="6"/>
    </row>
    <row r="60182" spans="55:55" hidden="1" x14ac:dyDescent="0.2">
      <c r="BC60182" s="6"/>
    </row>
    <row r="60183" spans="55:55" hidden="1" x14ac:dyDescent="0.2">
      <c r="BC60183" s="6"/>
    </row>
    <row r="60184" spans="55:55" hidden="1" x14ac:dyDescent="0.2">
      <c r="BC60184" s="6"/>
    </row>
    <row r="60185" spans="55:55" hidden="1" x14ac:dyDescent="0.2">
      <c r="BC60185" s="6"/>
    </row>
    <row r="60186" spans="55:55" hidden="1" x14ac:dyDescent="0.2">
      <c r="BC60186" s="6"/>
    </row>
    <row r="60187" spans="55:55" hidden="1" x14ac:dyDescent="0.2">
      <c r="BC60187" s="6"/>
    </row>
    <row r="60188" spans="55:55" hidden="1" x14ac:dyDescent="0.2">
      <c r="BC60188" s="6"/>
    </row>
    <row r="60189" spans="55:55" hidden="1" x14ac:dyDescent="0.2">
      <c r="BC60189" s="6"/>
    </row>
    <row r="60190" spans="55:55" hidden="1" x14ac:dyDescent="0.2">
      <c r="BC60190" s="6"/>
    </row>
    <row r="60191" spans="55:55" hidden="1" x14ac:dyDescent="0.2">
      <c r="BC60191" s="6"/>
    </row>
    <row r="60192" spans="55:55" hidden="1" x14ac:dyDescent="0.2">
      <c r="BC60192" s="6"/>
    </row>
    <row r="60193" spans="55:55" hidden="1" x14ac:dyDescent="0.2">
      <c r="BC60193" s="6"/>
    </row>
    <row r="60194" spans="55:55" hidden="1" x14ac:dyDescent="0.2">
      <c r="BC60194" s="6"/>
    </row>
    <row r="60195" spans="55:55" hidden="1" x14ac:dyDescent="0.2">
      <c r="BC60195" s="6"/>
    </row>
    <row r="60196" spans="55:55" hidden="1" x14ac:dyDescent="0.2">
      <c r="BC60196" s="6"/>
    </row>
    <row r="60197" spans="55:55" hidden="1" x14ac:dyDescent="0.2">
      <c r="BC60197" s="6"/>
    </row>
    <row r="60198" spans="55:55" hidden="1" x14ac:dyDescent="0.2">
      <c r="BC60198" s="6"/>
    </row>
    <row r="60199" spans="55:55" hidden="1" x14ac:dyDescent="0.2">
      <c r="BC60199" s="6"/>
    </row>
    <row r="60200" spans="55:55" hidden="1" x14ac:dyDescent="0.2">
      <c r="BC60200" s="6"/>
    </row>
    <row r="60201" spans="55:55" hidden="1" x14ac:dyDescent="0.2">
      <c r="BC60201" s="6"/>
    </row>
    <row r="60202" spans="55:55" hidden="1" x14ac:dyDescent="0.2">
      <c r="BC60202" s="6"/>
    </row>
    <row r="60203" spans="55:55" hidden="1" x14ac:dyDescent="0.2">
      <c r="BC60203" s="6"/>
    </row>
    <row r="60204" spans="55:55" hidden="1" x14ac:dyDescent="0.2">
      <c r="BC60204" s="6"/>
    </row>
    <row r="60205" spans="55:55" hidden="1" x14ac:dyDescent="0.2">
      <c r="BC60205" s="6"/>
    </row>
    <row r="60206" spans="55:55" hidden="1" x14ac:dyDescent="0.2">
      <c r="BC60206" s="6"/>
    </row>
    <row r="60207" spans="55:55" hidden="1" x14ac:dyDescent="0.2">
      <c r="BC60207" s="6"/>
    </row>
    <row r="60208" spans="55:55" hidden="1" x14ac:dyDescent="0.2">
      <c r="BC60208" s="6"/>
    </row>
    <row r="60209" spans="55:55" hidden="1" x14ac:dyDescent="0.2">
      <c r="BC60209" s="6"/>
    </row>
    <row r="60210" spans="55:55" hidden="1" x14ac:dyDescent="0.2">
      <c r="BC60210" s="6"/>
    </row>
    <row r="60211" spans="55:55" hidden="1" x14ac:dyDescent="0.2">
      <c r="BC60211" s="6"/>
    </row>
    <row r="60212" spans="55:55" hidden="1" x14ac:dyDescent="0.2">
      <c r="BC60212" s="6"/>
    </row>
    <row r="60213" spans="55:55" hidden="1" x14ac:dyDescent="0.2">
      <c r="BC60213" s="6"/>
    </row>
    <row r="60214" spans="55:55" hidden="1" x14ac:dyDescent="0.2">
      <c r="BC60214" s="6"/>
    </row>
    <row r="60215" spans="55:55" hidden="1" x14ac:dyDescent="0.2">
      <c r="BC60215" s="6"/>
    </row>
    <row r="60216" spans="55:55" hidden="1" x14ac:dyDescent="0.2">
      <c r="BC60216" s="6"/>
    </row>
    <row r="60217" spans="55:55" hidden="1" x14ac:dyDescent="0.2">
      <c r="BC60217" s="6"/>
    </row>
    <row r="60218" spans="55:55" hidden="1" x14ac:dyDescent="0.2">
      <c r="BC60218" s="6"/>
    </row>
    <row r="60219" spans="55:55" hidden="1" x14ac:dyDescent="0.2">
      <c r="BC60219" s="6"/>
    </row>
    <row r="60220" spans="55:55" hidden="1" x14ac:dyDescent="0.2">
      <c r="BC60220" s="6"/>
    </row>
    <row r="60221" spans="55:55" hidden="1" x14ac:dyDescent="0.2">
      <c r="BC60221" s="6"/>
    </row>
    <row r="60222" spans="55:55" hidden="1" x14ac:dyDescent="0.2">
      <c r="BC60222" s="6"/>
    </row>
    <row r="60223" spans="55:55" hidden="1" x14ac:dyDescent="0.2">
      <c r="BC60223" s="6"/>
    </row>
    <row r="60224" spans="55:55" hidden="1" x14ac:dyDescent="0.2">
      <c r="BC60224" s="6"/>
    </row>
    <row r="60225" spans="55:55" hidden="1" x14ac:dyDescent="0.2">
      <c r="BC60225" s="6"/>
    </row>
    <row r="60226" spans="55:55" hidden="1" x14ac:dyDescent="0.2">
      <c r="BC60226" s="6"/>
    </row>
    <row r="60227" spans="55:55" hidden="1" x14ac:dyDescent="0.2">
      <c r="BC60227" s="6"/>
    </row>
    <row r="60228" spans="55:55" hidden="1" x14ac:dyDescent="0.2">
      <c r="BC60228" s="6"/>
    </row>
    <row r="60229" spans="55:55" hidden="1" x14ac:dyDescent="0.2">
      <c r="BC60229" s="6"/>
    </row>
    <row r="60230" spans="55:55" hidden="1" x14ac:dyDescent="0.2">
      <c r="BC60230" s="6"/>
    </row>
    <row r="60231" spans="55:55" hidden="1" x14ac:dyDescent="0.2">
      <c r="BC60231" s="6"/>
    </row>
    <row r="60232" spans="55:55" hidden="1" x14ac:dyDescent="0.2">
      <c r="BC60232" s="6"/>
    </row>
    <row r="60233" spans="55:55" hidden="1" x14ac:dyDescent="0.2">
      <c r="BC60233" s="6"/>
    </row>
    <row r="60234" spans="55:55" hidden="1" x14ac:dyDescent="0.2">
      <c r="BC60234" s="6"/>
    </row>
    <row r="60235" spans="55:55" hidden="1" x14ac:dyDescent="0.2">
      <c r="BC60235" s="6"/>
    </row>
    <row r="60236" spans="55:55" hidden="1" x14ac:dyDescent="0.2">
      <c r="BC60236" s="6"/>
    </row>
    <row r="60237" spans="55:55" hidden="1" x14ac:dyDescent="0.2">
      <c r="BC60237" s="6"/>
    </row>
    <row r="60238" spans="55:55" hidden="1" x14ac:dyDescent="0.2">
      <c r="BC60238" s="6"/>
    </row>
    <row r="60239" spans="55:55" hidden="1" x14ac:dyDescent="0.2">
      <c r="BC60239" s="6"/>
    </row>
    <row r="60240" spans="55:55" hidden="1" x14ac:dyDescent="0.2">
      <c r="BC60240" s="6"/>
    </row>
    <row r="60241" spans="55:55" hidden="1" x14ac:dyDescent="0.2">
      <c r="BC60241" s="6"/>
    </row>
    <row r="60242" spans="55:55" hidden="1" x14ac:dyDescent="0.2">
      <c r="BC60242" s="6"/>
    </row>
    <row r="60243" spans="55:55" hidden="1" x14ac:dyDescent="0.2">
      <c r="BC60243" s="6"/>
    </row>
    <row r="60244" spans="55:55" hidden="1" x14ac:dyDescent="0.2">
      <c r="BC60244" s="6"/>
    </row>
    <row r="60245" spans="55:55" hidden="1" x14ac:dyDescent="0.2">
      <c r="BC60245" s="6"/>
    </row>
    <row r="60246" spans="55:55" hidden="1" x14ac:dyDescent="0.2">
      <c r="BC60246" s="6"/>
    </row>
    <row r="60247" spans="55:55" hidden="1" x14ac:dyDescent="0.2">
      <c r="BC60247" s="6"/>
    </row>
    <row r="60248" spans="55:55" hidden="1" x14ac:dyDescent="0.2">
      <c r="BC60248" s="6"/>
    </row>
    <row r="60249" spans="55:55" hidden="1" x14ac:dyDescent="0.2">
      <c r="BC60249" s="6"/>
    </row>
    <row r="60250" spans="55:55" hidden="1" x14ac:dyDescent="0.2">
      <c r="BC60250" s="6"/>
    </row>
    <row r="60251" spans="55:55" hidden="1" x14ac:dyDescent="0.2">
      <c r="BC60251" s="6"/>
    </row>
    <row r="60252" spans="55:55" hidden="1" x14ac:dyDescent="0.2">
      <c r="BC60252" s="6"/>
    </row>
    <row r="60253" spans="55:55" hidden="1" x14ac:dyDescent="0.2">
      <c r="BC60253" s="6"/>
    </row>
    <row r="60254" spans="55:55" hidden="1" x14ac:dyDescent="0.2">
      <c r="BC60254" s="6"/>
    </row>
    <row r="60255" spans="55:55" hidden="1" x14ac:dyDescent="0.2">
      <c r="BC60255" s="6"/>
    </row>
    <row r="60256" spans="55:55" hidden="1" x14ac:dyDescent="0.2">
      <c r="BC60256" s="6"/>
    </row>
    <row r="60257" spans="55:55" hidden="1" x14ac:dyDescent="0.2">
      <c r="BC60257" s="6"/>
    </row>
    <row r="60258" spans="55:55" hidden="1" x14ac:dyDescent="0.2">
      <c r="BC60258" s="6"/>
    </row>
    <row r="60259" spans="55:55" hidden="1" x14ac:dyDescent="0.2">
      <c r="BC60259" s="6"/>
    </row>
    <row r="60260" spans="55:55" hidden="1" x14ac:dyDescent="0.2">
      <c r="BC60260" s="6"/>
    </row>
    <row r="60261" spans="55:55" hidden="1" x14ac:dyDescent="0.2">
      <c r="BC60261" s="6"/>
    </row>
    <row r="60262" spans="55:55" hidden="1" x14ac:dyDescent="0.2">
      <c r="BC60262" s="6"/>
    </row>
    <row r="60263" spans="55:55" hidden="1" x14ac:dyDescent="0.2">
      <c r="BC60263" s="6"/>
    </row>
    <row r="60264" spans="55:55" hidden="1" x14ac:dyDescent="0.2">
      <c r="BC60264" s="6"/>
    </row>
    <row r="60265" spans="55:55" hidden="1" x14ac:dyDescent="0.2">
      <c r="BC60265" s="6"/>
    </row>
    <row r="60266" spans="55:55" hidden="1" x14ac:dyDescent="0.2">
      <c r="BC60266" s="6"/>
    </row>
    <row r="60267" spans="55:55" hidden="1" x14ac:dyDescent="0.2">
      <c r="BC60267" s="6"/>
    </row>
    <row r="60268" spans="55:55" hidden="1" x14ac:dyDescent="0.2">
      <c r="BC60268" s="6"/>
    </row>
    <row r="60269" spans="55:55" hidden="1" x14ac:dyDescent="0.2">
      <c r="BC60269" s="6"/>
    </row>
    <row r="60270" spans="55:55" hidden="1" x14ac:dyDescent="0.2">
      <c r="BC60270" s="6"/>
    </row>
    <row r="60271" spans="55:55" hidden="1" x14ac:dyDescent="0.2">
      <c r="BC60271" s="6"/>
    </row>
    <row r="60272" spans="55:55" hidden="1" x14ac:dyDescent="0.2">
      <c r="BC60272" s="6"/>
    </row>
    <row r="60273" spans="55:55" hidden="1" x14ac:dyDescent="0.2">
      <c r="BC60273" s="6"/>
    </row>
    <row r="60274" spans="55:55" hidden="1" x14ac:dyDescent="0.2">
      <c r="BC60274" s="6"/>
    </row>
    <row r="60275" spans="55:55" hidden="1" x14ac:dyDescent="0.2">
      <c r="BC60275" s="6"/>
    </row>
    <row r="60276" spans="55:55" hidden="1" x14ac:dyDescent="0.2">
      <c r="BC60276" s="6"/>
    </row>
    <row r="60277" spans="55:55" hidden="1" x14ac:dyDescent="0.2">
      <c r="BC60277" s="6"/>
    </row>
    <row r="60278" spans="55:55" hidden="1" x14ac:dyDescent="0.2">
      <c r="BC60278" s="6"/>
    </row>
    <row r="60279" spans="55:55" hidden="1" x14ac:dyDescent="0.2">
      <c r="BC60279" s="6"/>
    </row>
    <row r="60280" spans="55:55" hidden="1" x14ac:dyDescent="0.2">
      <c r="BC60280" s="6"/>
    </row>
    <row r="60281" spans="55:55" hidden="1" x14ac:dyDescent="0.2">
      <c r="BC60281" s="6"/>
    </row>
    <row r="60282" spans="55:55" hidden="1" x14ac:dyDescent="0.2">
      <c r="BC60282" s="6"/>
    </row>
    <row r="60283" spans="55:55" hidden="1" x14ac:dyDescent="0.2">
      <c r="BC60283" s="6"/>
    </row>
    <row r="60284" spans="55:55" hidden="1" x14ac:dyDescent="0.2">
      <c r="BC60284" s="6"/>
    </row>
    <row r="60285" spans="55:55" hidden="1" x14ac:dyDescent="0.2">
      <c r="BC60285" s="6"/>
    </row>
    <row r="60286" spans="55:55" hidden="1" x14ac:dyDescent="0.2">
      <c r="BC60286" s="6"/>
    </row>
    <row r="60287" spans="55:55" hidden="1" x14ac:dyDescent="0.2">
      <c r="BC60287" s="6"/>
    </row>
    <row r="60288" spans="55:55" hidden="1" x14ac:dyDescent="0.2">
      <c r="BC60288" s="6"/>
    </row>
    <row r="60289" spans="55:55" hidden="1" x14ac:dyDescent="0.2">
      <c r="BC60289" s="6"/>
    </row>
    <row r="60290" spans="55:55" hidden="1" x14ac:dyDescent="0.2">
      <c r="BC60290" s="6"/>
    </row>
    <row r="60291" spans="55:55" hidden="1" x14ac:dyDescent="0.2">
      <c r="BC60291" s="6"/>
    </row>
    <row r="60292" spans="55:55" hidden="1" x14ac:dyDescent="0.2">
      <c r="BC60292" s="6"/>
    </row>
    <row r="60293" spans="55:55" hidden="1" x14ac:dyDescent="0.2">
      <c r="BC60293" s="6"/>
    </row>
    <row r="60294" spans="55:55" hidden="1" x14ac:dyDescent="0.2">
      <c r="BC60294" s="6"/>
    </row>
    <row r="60295" spans="55:55" hidden="1" x14ac:dyDescent="0.2">
      <c r="BC60295" s="6"/>
    </row>
    <row r="60296" spans="55:55" hidden="1" x14ac:dyDescent="0.2">
      <c r="BC60296" s="6"/>
    </row>
    <row r="60297" spans="55:55" hidden="1" x14ac:dyDescent="0.2">
      <c r="BC60297" s="6"/>
    </row>
    <row r="60298" spans="55:55" hidden="1" x14ac:dyDescent="0.2">
      <c r="BC60298" s="6"/>
    </row>
    <row r="60299" spans="55:55" hidden="1" x14ac:dyDescent="0.2">
      <c r="BC60299" s="6"/>
    </row>
    <row r="60300" spans="55:55" hidden="1" x14ac:dyDescent="0.2">
      <c r="BC60300" s="6"/>
    </row>
    <row r="60301" spans="55:55" hidden="1" x14ac:dyDescent="0.2">
      <c r="BC60301" s="6"/>
    </row>
    <row r="60302" spans="55:55" hidden="1" x14ac:dyDescent="0.2">
      <c r="BC60302" s="6"/>
    </row>
    <row r="60303" spans="55:55" hidden="1" x14ac:dyDescent="0.2">
      <c r="BC60303" s="6"/>
    </row>
    <row r="60304" spans="55:55" hidden="1" x14ac:dyDescent="0.2">
      <c r="BC60304" s="6"/>
    </row>
    <row r="60305" spans="55:55" hidden="1" x14ac:dyDescent="0.2">
      <c r="BC60305" s="6"/>
    </row>
    <row r="60306" spans="55:55" hidden="1" x14ac:dyDescent="0.2">
      <c r="BC60306" s="6"/>
    </row>
    <row r="60307" spans="55:55" hidden="1" x14ac:dyDescent="0.2">
      <c r="BC60307" s="6"/>
    </row>
    <row r="60308" spans="55:55" hidden="1" x14ac:dyDescent="0.2">
      <c r="BC60308" s="6"/>
    </row>
    <row r="60309" spans="55:55" hidden="1" x14ac:dyDescent="0.2">
      <c r="BC60309" s="6"/>
    </row>
    <row r="60310" spans="55:55" hidden="1" x14ac:dyDescent="0.2">
      <c r="BC60310" s="6"/>
    </row>
    <row r="60311" spans="55:55" hidden="1" x14ac:dyDescent="0.2">
      <c r="BC60311" s="6"/>
    </row>
    <row r="60312" spans="55:55" hidden="1" x14ac:dyDescent="0.2">
      <c r="BC60312" s="6"/>
    </row>
    <row r="60313" spans="55:55" hidden="1" x14ac:dyDescent="0.2">
      <c r="BC60313" s="6"/>
    </row>
    <row r="60314" spans="55:55" hidden="1" x14ac:dyDescent="0.2">
      <c r="BC60314" s="6"/>
    </row>
    <row r="60315" spans="55:55" hidden="1" x14ac:dyDescent="0.2">
      <c r="BC60315" s="6"/>
    </row>
    <row r="60316" spans="55:55" hidden="1" x14ac:dyDescent="0.2">
      <c r="BC60316" s="6"/>
    </row>
    <row r="60317" spans="55:55" hidden="1" x14ac:dyDescent="0.2">
      <c r="BC60317" s="6"/>
    </row>
    <row r="60318" spans="55:55" hidden="1" x14ac:dyDescent="0.2">
      <c r="BC60318" s="6"/>
    </row>
    <row r="60319" spans="55:55" hidden="1" x14ac:dyDescent="0.2">
      <c r="BC60319" s="6"/>
    </row>
    <row r="60320" spans="55:55" hidden="1" x14ac:dyDescent="0.2">
      <c r="BC60320" s="6"/>
    </row>
    <row r="60321" spans="55:55" hidden="1" x14ac:dyDescent="0.2">
      <c r="BC60321" s="6"/>
    </row>
    <row r="60322" spans="55:55" hidden="1" x14ac:dyDescent="0.2">
      <c r="BC60322" s="6"/>
    </row>
    <row r="60323" spans="55:55" hidden="1" x14ac:dyDescent="0.2">
      <c r="BC60323" s="6"/>
    </row>
    <row r="60324" spans="55:55" hidden="1" x14ac:dyDescent="0.2">
      <c r="BC60324" s="6"/>
    </row>
    <row r="60325" spans="55:55" hidden="1" x14ac:dyDescent="0.2">
      <c r="BC60325" s="6"/>
    </row>
    <row r="60326" spans="55:55" hidden="1" x14ac:dyDescent="0.2">
      <c r="BC60326" s="6"/>
    </row>
    <row r="60327" spans="55:55" hidden="1" x14ac:dyDescent="0.2">
      <c r="BC60327" s="6"/>
    </row>
    <row r="60328" spans="55:55" hidden="1" x14ac:dyDescent="0.2">
      <c r="BC60328" s="6"/>
    </row>
    <row r="60329" spans="55:55" hidden="1" x14ac:dyDescent="0.2">
      <c r="BC60329" s="6"/>
    </row>
    <row r="60330" spans="55:55" hidden="1" x14ac:dyDescent="0.2">
      <c r="BC60330" s="6"/>
    </row>
    <row r="60331" spans="55:55" hidden="1" x14ac:dyDescent="0.2">
      <c r="BC60331" s="6"/>
    </row>
    <row r="60332" spans="55:55" hidden="1" x14ac:dyDescent="0.2">
      <c r="BC60332" s="6"/>
    </row>
    <row r="60333" spans="55:55" hidden="1" x14ac:dyDescent="0.2">
      <c r="BC60333" s="6"/>
    </row>
    <row r="60334" spans="55:55" hidden="1" x14ac:dyDescent="0.2">
      <c r="BC60334" s="6"/>
    </row>
    <row r="60335" spans="55:55" hidden="1" x14ac:dyDescent="0.2">
      <c r="BC60335" s="6"/>
    </row>
    <row r="60336" spans="55:55" hidden="1" x14ac:dyDescent="0.2">
      <c r="BC60336" s="6"/>
    </row>
    <row r="60337" spans="55:55" hidden="1" x14ac:dyDescent="0.2">
      <c r="BC60337" s="6"/>
    </row>
    <row r="60338" spans="55:55" hidden="1" x14ac:dyDescent="0.2">
      <c r="BC60338" s="6"/>
    </row>
    <row r="60339" spans="55:55" hidden="1" x14ac:dyDescent="0.2">
      <c r="BC60339" s="6"/>
    </row>
    <row r="60340" spans="55:55" hidden="1" x14ac:dyDescent="0.2">
      <c r="BC60340" s="6"/>
    </row>
    <row r="60341" spans="55:55" hidden="1" x14ac:dyDescent="0.2">
      <c r="BC60341" s="6"/>
    </row>
    <row r="60342" spans="55:55" hidden="1" x14ac:dyDescent="0.2">
      <c r="BC60342" s="6"/>
    </row>
    <row r="60343" spans="55:55" hidden="1" x14ac:dyDescent="0.2">
      <c r="BC60343" s="6"/>
    </row>
    <row r="60344" spans="55:55" hidden="1" x14ac:dyDescent="0.2">
      <c r="BC60344" s="6"/>
    </row>
    <row r="60345" spans="55:55" hidden="1" x14ac:dyDescent="0.2">
      <c r="BC60345" s="6"/>
    </row>
    <row r="60346" spans="55:55" hidden="1" x14ac:dyDescent="0.2">
      <c r="BC60346" s="6"/>
    </row>
    <row r="60347" spans="55:55" hidden="1" x14ac:dyDescent="0.2">
      <c r="BC60347" s="6"/>
    </row>
    <row r="60348" spans="55:55" hidden="1" x14ac:dyDescent="0.2">
      <c r="BC60348" s="6"/>
    </row>
    <row r="60349" spans="55:55" hidden="1" x14ac:dyDescent="0.2">
      <c r="BC60349" s="6"/>
    </row>
    <row r="60350" spans="55:55" hidden="1" x14ac:dyDescent="0.2">
      <c r="BC60350" s="6"/>
    </row>
    <row r="60351" spans="55:55" hidden="1" x14ac:dyDescent="0.2">
      <c r="BC60351" s="6"/>
    </row>
    <row r="60352" spans="55:55" hidden="1" x14ac:dyDescent="0.2">
      <c r="BC60352" s="6"/>
    </row>
    <row r="60353" spans="55:55" hidden="1" x14ac:dyDescent="0.2">
      <c r="BC60353" s="6"/>
    </row>
    <row r="60354" spans="55:55" hidden="1" x14ac:dyDescent="0.2">
      <c r="BC60354" s="6"/>
    </row>
    <row r="60355" spans="55:55" hidden="1" x14ac:dyDescent="0.2">
      <c r="BC60355" s="6"/>
    </row>
    <row r="60356" spans="55:55" hidden="1" x14ac:dyDescent="0.2">
      <c r="BC60356" s="6"/>
    </row>
    <row r="60357" spans="55:55" hidden="1" x14ac:dyDescent="0.2">
      <c r="BC60357" s="6"/>
    </row>
    <row r="60358" spans="55:55" hidden="1" x14ac:dyDescent="0.2">
      <c r="BC60358" s="6"/>
    </row>
    <row r="60359" spans="55:55" hidden="1" x14ac:dyDescent="0.2">
      <c r="BC60359" s="6"/>
    </row>
    <row r="60360" spans="55:55" hidden="1" x14ac:dyDescent="0.2">
      <c r="BC60360" s="6"/>
    </row>
    <row r="60361" spans="55:55" hidden="1" x14ac:dyDescent="0.2">
      <c r="BC60361" s="6"/>
    </row>
    <row r="60362" spans="55:55" hidden="1" x14ac:dyDescent="0.2">
      <c r="BC60362" s="6"/>
    </row>
    <row r="60363" spans="55:55" hidden="1" x14ac:dyDescent="0.2">
      <c r="BC60363" s="6"/>
    </row>
    <row r="60364" spans="55:55" hidden="1" x14ac:dyDescent="0.2">
      <c r="BC60364" s="6"/>
    </row>
    <row r="60365" spans="55:55" hidden="1" x14ac:dyDescent="0.2">
      <c r="BC60365" s="6"/>
    </row>
    <row r="60366" spans="55:55" hidden="1" x14ac:dyDescent="0.2">
      <c r="BC60366" s="6"/>
    </row>
    <row r="60367" spans="55:55" hidden="1" x14ac:dyDescent="0.2">
      <c r="BC60367" s="6"/>
    </row>
    <row r="60368" spans="55:55" hidden="1" x14ac:dyDescent="0.2">
      <c r="BC60368" s="6"/>
    </row>
    <row r="60369" spans="55:55" hidden="1" x14ac:dyDescent="0.2">
      <c r="BC60369" s="6"/>
    </row>
    <row r="60370" spans="55:55" hidden="1" x14ac:dyDescent="0.2">
      <c r="BC60370" s="6"/>
    </row>
    <row r="60371" spans="55:55" hidden="1" x14ac:dyDescent="0.2">
      <c r="BC60371" s="6"/>
    </row>
    <row r="60372" spans="55:55" hidden="1" x14ac:dyDescent="0.2">
      <c r="BC60372" s="6"/>
    </row>
    <row r="60373" spans="55:55" hidden="1" x14ac:dyDescent="0.2">
      <c r="BC60373" s="6"/>
    </row>
    <row r="60374" spans="55:55" hidden="1" x14ac:dyDescent="0.2">
      <c r="BC60374" s="6"/>
    </row>
    <row r="60375" spans="55:55" hidden="1" x14ac:dyDescent="0.2">
      <c r="BC60375" s="6"/>
    </row>
    <row r="60376" spans="55:55" hidden="1" x14ac:dyDescent="0.2">
      <c r="BC60376" s="6"/>
    </row>
    <row r="60377" spans="55:55" hidden="1" x14ac:dyDescent="0.2">
      <c r="BC60377" s="6"/>
    </row>
    <row r="60378" spans="55:55" hidden="1" x14ac:dyDescent="0.2">
      <c r="BC60378" s="6"/>
    </row>
    <row r="60379" spans="55:55" hidden="1" x14ac:dyDescent="0.2">
      <c r="BC60379" s="6"/>
    </row>
    <row r="60380" spans="55:55" hidden="1" x14ac:dyDescent="0.2">
      <c r="BC60380" s="6"/>
    </row>
    <row r="60381" spans="55:55" hidden="1" x14ac:dyDescent="0.2">
      <c r="BC60381" s="6"/>
    </row>
    <row r="60382" spans="55:55" hidden="1" x14ac:dyDescent="0.2">
      <c r="BC60382" s="6"/>
    </row>
    <row r="60383" spans="55:55" hidden="1" x14ac:dyDescent="0.2">
      <c r="BC60383" s="6"/>
    </row>
    <row r="60384" spans="55:55" hidden="1" x14ac:dyDescent="0.2">
      <c r="BC60384" s="6"/>
    </row>
    <row r="60385" spans="55:55" hidden="1" x14ac:dyDescent="0.2">
      <c r="BC60385" s="6"/>
    </row>
    <row r="60386" spans="55:55" hidden="1" x14ac:dyDescent="0.2">
      <c r="BC60386" s="6"/>
    </row>
    <row r="60387" spans="55:55" hidden="1" x14ac:dyDescent="0.2">
      <c r="BC60387" s="6"/>
    </row>
    <row r="60388" spans="55:55" hidden="1" x14ac:dyDescent="0.2">
      <c r="BC60388" s="6"/>
    </row>
    <row r="60389" spans="55:55" hidden="1" x14ac:dyDescent="0.2">
      <c r="BC60389" s="6"/>
    </row>
    <row r="60390" spans="55:55" hidden="1" x14ac:dyDescent="0.2">
      <c r="BC60390" s="6"/>
    </row>
    <row r="60391" spans="55:55" hidden="1" x14ac:dyDescent="0.2">
      <c r="BC60391" s="6"/>
    </row>
    <row r="60392" spans="55:55" hidden="1" x14ac:dyDescent="0.2">
      <c r="BC60392" s="6"/>
    </row>
    <row r="60393" spans="55:55" hidden="1" x14ac:dyDescent="0.2">
      <c r="BC60393" s="6"/>
    </row>
    <row r="60394" spans="55:55" hidden="1" x14ac:dyDescent="0.2">
      <c r="BC60394" s="6"/>
    </row>
    <row r="60395" spans="55:55" hidden="1" x14ac:dyDescent="0.2">
      <c r="BC60395" s="6"/>
    </row>
    <row r="60396" spans="55:55" hidden="1" x14ac:dyDescent="0.2">
      <c r="BC60396" s="6"/>
    </row>
    <row r="60397" spans="55:55" hidden="1" x14ac:dyDescent="0.2">
      <c r="BC60397" s="6"/>
    </row>
    <row r="60398" spans="55:55" hidden="1" x14ac:dyDescent="0.2">
      <c r="BC60398" s="6"/>
    </row>
    <row r="60399" spans="55:55" hidden="1" x14ac:dyDescent="0.2">
      <c r="BC60399" s="6"/>
    </row>
    <row r="60400" spans="55:55" hidden="1" x14ac:dyDescent="0.2">
      <c r="BC60400" s="6"/>
    </row>
    <row r="60401" spans="55:55" hidden="1" x14ac:dyDescent="0.2">
      <c r="BC60401" s="6"/>
    </row>
    <row r="60402" spans="55:55" hidden="1" x14ac:dyDescent="0.2">
      <c r="BC60402" s="6"/>
    </row>
    <row r="60403" spans="55:55" hidden="1" x14ac:dyDescent="0.2">
      <c r="BC60403" s="6"/>
    </row>
    <row r="60404" spans="55:55" hidden="1" x14ac:dyDescent="0.2">
      <c r="BC60404" s="6"/>
    </row>
    <row r="60405" spans="55:55" hidden="1" x14ac:dyDescent="0.2">
      <c r="BC60405" s="6"/>
    </row>
    <row r="60406" spans="55:55" hidden="1" x14ac:dyDescent="0.2">
      <c r="BC60406" s="6"/>
    </row>
    <row r="60407" spans="55:55" hidden="1" x14ac:dyDescent="0.2">
      <c r="BC60407" s="6"/>
    </row>
    <row r="60408" spans="55:55" hidden="1" x14ac:dyDescent="0.2">
      <c r="BC60408" s="6"/>
    </row>
    <row r="60409" spans="55:55" hidden="1" x14ac:dyDescent="0.2">
      <c r="BC60409" s="6"/>
    </row>
    <row r="60410" spans="55:55" hidden="1" x14ac:dyDescent="0.2">
      <c r="BC60410" s="6"/>
    </row>
    <row r="60411" spans="55:55" hidden="1" x14ac:dyDescent="0.2">
      <c r="BC60411" s="6"/>
    </row>
    <row r="60412" spans="55:55" hidden="1" x14ac:dyDescent="0.2">
      <c r="BC60412" s="6"/>
    </row>
    <row r="60413" spans="55:55" hidden="1" x14ac:dyDescent="0.2">
      <c r="BC60413" s="6"/>
    </row>
    <row r="60414" spans="55:55" hidden="1" x14ac:dyDescent="0.2">
      <c r="BC60414" s="6"/>
    </row>
    <row r="60415" spans="55:55" hidden="1" x14ac:dyDescent="0.2">
      <c r="BC60415" s="6"/>
    </row>
    <row r="60416" spans="55:55" hidden="1" x14ac:dyDescent="0.2">
      <c r="BC60416" s="6"/>
    </row>
    <row r="60417" spans="55:55" hidden="1" x14ac:dyDescent="0.2">
      <c r="BC60417" s="6"/>
    </row>
    <row r="60418" spans="55:55" hidden="1" x14ac:dyDescent="0.2">
      <c r="BC60418" s="6"/>
    </row>
    <row r="60419" spans="55:55" hidden="1" x14ac:dyDescent="0.2">
      <c r="BC60419" s="6"/>
    </row>
    <row r="60420" spans="55:55" hidden="1" x14ac:dyDescent="0.2">
      <c r="BC60420" s="6"/>
    </row>
    <row r="60421" spans="55:55" hidden="1" x14ac:dyDescent="0.2">
      <c r="BC60421" s="6"/>
    </row>
    <row r="60422" spans="55:55" hidden="1" x14ac:dyDescent="0.2">
      <c r="BC60422" s="6"/>
    </row>
    <row r="60423" spans="55:55" hidden="1" x14ac:dyDescent="0.2">
      <c r="BC60423" s="6"/>
    </row>
    <row r="60424" spans="55:55" hidden="1" x14ac:dyDescent="0.2">
      <c r="BC60424" s="6"/>
    </row>
    <row r="60425" spans="55:55" hidden="1" x14ac:dyDescent="0.2">
      <c r="BC60425" s="6"/>
    </row>
    <row r="60426" spans="55:55" hidden="1" x14ac:dyDescent="0.2">
      <c r="BC60426" s="6"/>
    </row>
    <row r="60427" spans="55:55" hidden="1" x14ac:dyDescent="0.2">
      <c r="BC60427" s="6"/>
    </row>
    <row r="60428" spans="55:55" hidden="1" x14ac:dyDescent="0.2">
      <c r="BC60428" s="6"/>
    </row>
    <row r="60429" spans="55:55" hidden="1" x14ac:dyDescent="0.2">
      <c r="BC60429" s="6"/>
    </row>
    <row r="60430" spans="55:55" hidden="1" x14ac:dyDescent="0.2">
      <c r="BC60430" s="6"/>
    </row>
    <row r="60431" spans="55:55" hidden="1" x14ac:dyDescent="0.2">
      <c r="BC60431" s="6"/>
    </row>
    <row r="60432" spans="55:55" hidden="1" x14ac:dyDescent="0.2">
      <c r="BC60432" s="6"/>
    </row>
    <row r="60433" spans="55:55" hidden="1" x14ac:dyDescent="0.2">
      <c r="BC60433" s="6"/>
    </row>
    <row r="60434" spans="55:55" hidden="1" x14ac:dyDescent="0.2">
      <c r="BC60434" s="6"/>
    </row>
    <row r="60435" spans="55:55" hidden="1" x14ac:dyDescent="0.2">
      <c r="BC60435" s="6"/>
    </row>
    <row r="60436" spans="55:55" hidden="1" x14ac:dyDescent="0.2">
      <c r="BC60436" s="6"/>
    </row>
    <row r="60437" spans="55:55" hidden="1" x14ac:dyDescent="0.2">
      <c r="BC60437" s="6"/>
    </row>
    <row r="60438" spans="55:55" hidden="1" x14ac:dyDescent="0.2">
      <c r="BC60438" s="6"/>
    </row>
    <row r="60439" spans="55:55" hidden="1" x14ac:dyDescent="0.2">
      <c r="BC60439" s="6"/>
    </row>
    <row r="60440" spans="55:55" hidden="1" x14ac:dyDescent="0.2">
      <c r="BC60440" s="6"/>
    </row>
    <row r="60441" spans="55:55" hidden="1" x14ac:dyDescent="0.2">
      <c r="BC60441" s="6"/>
    </row>
    <row r="60442" spans="55:55" hidden="1" x14ac:dyDescent="0.2">
      <c r="BC60442" s="6"/>
    </row>
    <row r="60443" spans="55:55" hidden="1" x14ac:dyDescent="0.2">
      <c r="BC60443" s="6"/>
    </row>
    <row r="60444" spans="55:55" hidden="1" x14ac:dyDescent="0.2">
      <c r="BC60444" s="6"/>
    </row>
    <row r="60445" spans="55:55" hidden="1" x14ac:dyDescent="0.2">
      <c r="BC60445" s="6"/>
    </row>
    <row r="60446" spans="55:55" hidden="1" x14ac:dyDescent="0.2">
      <c r="BC60446" s="6"/>
    </row>
    <row r="60447" spans="55:55" hidden="1" x14ac:dyDescent="0.2">
      <c r="BC60447" s="6"/>
    </row>
    <row r="60448" spans="55:55" hidden="1" x14ac:dyDescent="0.2">
      <c r="BC60448" s="6"/>
    </row>
    <row r="60449" spans="55:55" hidden="1" x14ac:dyDescent="0.2">
      <c r="BC60449" s="6"/>
    </row>
    <row r="60450" spans="55:55" hidden="1" x14ac:dyDescent="0.2">
      <c r="BC60450" s="6"/>
    </row>
    <row r="60451" spans="55:55" hidden="1" x14ac:dyDescent="0.2">
      <c r="BC60451" s="6"/>
    </row>
    <row r="60452" spans="55:55" hidden="1" x14ac:dyDescent="0.2">
      <c r="BC60452" s="6"/>
    </row>
    <row r="60453" spans="55:55" hidden="1" x14ac:dyDescent="0.2">
      <c r="BC60453" s="6"/>
    </row>
    <row r="60454" spans="55:55" hidden="1" x14ac:dyDescent="0.2">
      <c r="BC60454" s="6"/>
    </row>
    <row r="60455" spans="55:55" hidden="1" x14ac:dyDescent="0.2">
      <c r="BC60455" s="6"/>
    </row>
    <row r="60456" spans="55:55" hidden="1" x14ac:dyDescent="0.2">
      <c r="BC60456" s="6"/>
    </row>
    <row r="60457" spans="55:55" hidden="1" x14ac:dyDescent="0.2">
      <c r="BC60457" s="6"/>
    </row>
    <row r="60458" spans="55:55" hidden="1" x14ac:dyDescent="0.2">
      <c r="BC60458" s="6"/>
    </row>
    <row r="60459" spans="55:55" hidden="1" x14ac:dyDescent="0.2">
      <c r="BC60459" s="6"/>
    </row>
    <row r="60460" spans="55:55" hidden="1" x14ac:dyDescent="0.2">
      <c r="BC60460" s="6"/>
    </row>
    <row r="60461" spans="55:55" hidden="1" x14ac:dyDescent="0.2">
      <c r="BC60461" s="6"/>
    </row>
    <row r="60462" spans="55:55" hidden="1" x14ac:dyDescent="0.2">
      <c r="BC60462" s="6"/>
    </row>
    <row r="60463" spans="55:55" hidden="1" x14ac:dyDescent="0.2">
      <c r="BC60463" s="6"/>
    </row>
    <row r="60464" spans="55:55" hidden="1" x14ac:dyDescent="0.2">
      <c r="BC60464" s="6"/>
    </row>
    <row r="60465" spans="55:55" hidden="1" x14ac:dyDescent="0.2">
      <c r="BC60465" s="6"/>
    </row>
    <row r="60466" spans="55:55" hidden="1" x14ac:dyDescent="0.2">
      <c r="BC60466" s="6"/>
    </row>
    <row r="60467" spans="55:55" hidden="1" x14ac:dyDescent="0.2">
      <c r="BC60467" s="6"/>
    </row>
    <row r="60468" spans="55:55" hidden="1" x14ac:dyDescent="0.2">
      <c r="BC60468" s="6"/>
    </row>
    <row r="60469" spans="55:55" hidden="1" x14ac:dyDescent="0.2">
      <c r="BC60469" s="6"/>
    </row>
    <row r="60470" spans="55:55" hidden="1" x14ac:dyDescent="0.2">
      <c r="BC60470" s="6"/>
    </row>
    <row r="60471" spans="55:55" hidden="1" x14ac:dyDescent="0.2">
      <c r="BC60471" s="6"/>
    </row>
    <row r="60472" spans="55:55" hidden="1" x14ac:dyDescent="0.2">
      <c r="BC60472" s="6"/>
    </row>
    <row r="60473" spans="55:55" hidden="1" x14ac:dyDescent="0.2">
      <c r="BC60473" s="6"/>
    </row>
    <row r="60474" spans="55:55" hidden="1" x14ac:dyDescent="0.2">
      <c r="BC60474" s="6"/>
    </row>
    <row r="60475" spans="55:55" hidden="1" x14ac:dyDescent="0.2">
      <c r="BC60475" s="6"/>
    </row>
    <row r="60476" spans="55:55" hidden="1" x14ac:dyDescent="0.2">
      <c r="BC60476" s="6"/>
    </row>
    <row r="60477" spans="55:55" hidden="1" x14ac:dyDescent="0.2">
      <c r="BC60477" s="6"/>
    </row>
    <row r="60478" spans="55:55" hidden="1" x14ac:dyDescent="0.2">
      <c r="BC60478" s="6"/>
    </row>
    <row r="60479" spans="55:55" hidden="1" x14ac:dyDescent="0.2">
      <c r="BC60479" s="6"/>
    </row>
    <row r="60480" spans="55:55" hidden="1" x14ac:dyDescent="0.2">
      <c r="BC60480" s="6"/>
    </row>
    <row r="60481" spans="55:55" hidden="1" x14ac:dyDescent="0.2">
      <c r="BC60481" s="6"/>
    </row>
    <row r="60482" spans="55:55" hidden="1" x14ac:dyDescent="0.2">
      <c r="BC60482" s="6"/>
    </row>
    <row r="60483" spans="55:55" hidden="1" x14ac:dyDescent="0.2">
      <c r="BC60483" s="6"/>
    </row>
    <row r="60484" spans="55:55" hidden="1" x14ac:dyDescent="0.2">
      <c r="BC60484" s="6"/>
    </row>
    <row r="60485" spans="55:55" hidden="1" x14ac:dyDescent="0.2">
      <c r="BC60485" s="6"/>
    </row>
    <row r="60486" spans="55:55" hidden="1" x14ac:dyDescent="0.2">
      <c r="BC60486" s="6"/>
    </row>
    <row r="60487" spans="55:55" hidden="1" x14ac:dyDescent="0.2">
      <c r="BC60487" s="6"/>
    </row>
    <row r="60488" spans="55:55" hidden="1" x14ac:dyDescent="0.2">
      <c r="BC60488" s="6"/>
    </row>
    <row r="60489" spans="55:55" hidden="1" x14ac:dyDescent="0.2">
      <c r="BC60489" s="6"/>
    </row>
    <row r="60490" spans="55:55" hidden="1" x14ac:dyDescent="0.2">
      <c r="BC60490" s="6"/>
    </row>
    <row r="60491" spans="55:55" hidden="1" x14ac:dyDescent="0.2">
      <c r="BC60491" s="6"/>
    </row>
    <row r="60492" spans="55:55" hidden="1" x14ac:dyDescent="0.2">
      <c r="BC60492" s="6"/>
    </row>
    <row r="60493" spans="55:55" hidden="1" x14ac:dyDescent="0.2">
      <c r="BC60493" s="6"/>
    </row>
    <row r="60494" spans="55:55" hidden="1" x14ac:dyDescent="0.2">
      <c r="BC60494" s="6"/>
    </row>
    <row r="60495" spans="55:55" hidden="1" x14ac:dyDescent="0.2">
      <c r="BC60495" s="6"/>
    </row>
    <row r="60496" spans="55:55" hidden="1" x14ac:dyDescent="0.2">
      <c r="BC60496" s="6"/>
    </row>
    <row r="60497" spans="55:55" hidden="1" x14ac:dyDescent="0.2">
      <c r="BC60497" s="6"/>
    </row>
    <row r="60498" spans="55:55" hidden="1" x14ac:dyDescent="0.2">
      <c r="BC60498" s="6"/>
    </row>
    <row r="60499" spans="55:55" hidden="1" x14ac:dyDescent="0.2">
      <c r="BC60499" s="6"/>
    </row>
    <row r="60500" spans="55:55" hidden="1" x14ac:dyDescent="0.2">
      <c r="BC60500" s="6"/>
    </row>
    <row r="60501" spans="55:55" hidden="1" x14ac:dyDescent="0.2">
      <c r="BC60501" s="6"/>
    </row>
    <row r="60502" spans="55:55" hidden="1" x14ac:dyDescent="0.2">
      <c r="BC60502" s="6"/>
    </row>
    <row r="60503" spans="55:55" hidden="1" x14ac:dyDescent="0.2">
      <c r="BC60503" s="6"/>
    </row>
    <row r="60504" spans="55:55" hidden="1" x14ac:dyDescent="0.2">
      <c r="BC60504" s="6"/>
    </row>
    <row r="60505" spans="55:55" hidden="1" x14ac:dyDescent="0.2">
      <c r="BC60505" s="6"/>
    </row>
    <row r="60506" spans="55:55" hidden="1" x14ac:dyDescent="0.2">
      <c r="BC60506" s="6"/>
    </row>
    <row r="60507" spans="55:55" hidden="1" x14ac:dyDescent="0.2">
      <c r="BC60507" s="6"/>
    </row>
    <row r="60508" spans="55:55" hidden="1" x14ac:dyDescent="0.2">
      <c r="BC60508" s="6"/>
    </row>
    <row r="60509" spans="55:55" hidden="1" x14ac:dyDescent="0.2">
      <c r="BC60509" s="6"/>
    </row>
    <row r="60510" spans="55:55" hidden="1" x14ac:dyDescent="0.2">
      <c r="BC60510" s="6"/>
    </row>
    <row r="60511" spans="55:55" hidden="1" x14ac:dyDescent="0.2">
      <c r="BC60511" s="6"/>
    </row>
    <row r="60512" spans="55:55" hidden="1" x14ac:dyDescent="0.2">
      <c r="BC60512" s="6"/>
    </row>
    <row r="60513" spans="55:55" hidden="1" x14ac:dyDescent="0.2">
      <c r="BC60513" s="6"/>
    </row>
    <row r="60514" spans="55:55" hidden="1" x14ac:dyDescent="0.2">
      <c r="BC60514" s="6"/>
    </row>
    <row r="60515" spans="55:55" hidden="1" x14ac:dyDescent="0.2">
      <c r="BC60515" s="6"/>
    </row>
    <row r="60516" spans="55:55" hidden="1" x14ac:dyDescent="0.2">
      <c r="BC60516" s="6"/>
    </row>
    <row r="60517" spans="55:55" hidden="1" x14ac:dyDescent="0.2">
      <c r="BC60517" s="6"/>
    </row>
    <row r="60518" spans="55:55" hidden="1" x14ac:dyDescent="0.2">
      <c r="BC60518" s="6"/>
    </row>
    <row r="60519" spans="55:55" hidden="1" x14ac:dyDescent="0.2">
      <c r="BC60519" s="6"/>
    </row>
    <row r="60520" spans="55:55" hidden="1" x14ac:dyDescent="0.2">
      <c r="BC60520" s="6"/>
    </row>
    <row r="60521" spans="55:55" hidden="1" x14ac:dyDescent="0.2">
      <c r="BC60521" s="6"/>
    </row>
    <row r="60522" spans="55:55" hidden="1" x14ac:dyDescent="0.2">
      <c r="BC60522" s="6"/>
    </row>
    <row r="60523" spans="55:55" hidden="1" x14ac:dyDescent="0.2">
      <c r="BC60523" s="6"/>
    </row>
    <row r="60524" spans="55:55" hidden="1" x14ac:dyDescent="0.2">
      <c r="BC60524" s="6"/>
    </row>
    <row r="60525" spans="55:55" hidden="1" x14ac:dyDescent="0.2">
      <c r="BC60525" s="6"/>
    </row>
    <row r="60526" spans="55:55" hidden="1" x14ac:dyDescent="0.2">
      <c r="BC60526" s="6"/>
    </row>
    <row r="60527" spans="55:55" hidden="1" x14ac:dyDescent="0.2">
      <c r="BC60527" s="6"/>
    </row>
    <row r="60528" spans="55:55" hidden="1" x14ac:dyDescent="0.2">
      <c r="BC60528" s="6"/>
    </row>
    <row r="60529" spans="55:55" hidden="1" x14ac:dyDescent="0.2">
      <c r="BC60529" s="6"/>
    </row>
    <row r="60530" spans="55:55" hidden="1" x14ac:dyDescent="0.2">
      <c r="BC60530" s="6"/>
    </row>
    <row r="60531" spans="55:55" hidden="1" x14ac:dyDescent="0.2">
      <c r="BC60531" s="6"/>
    </row>
    <row r="60532" spans="55:55" hidden="1" x14ac:dyDescent="0.2">
      <c r="BC60532" s="6"/>
    </row>
    <row r="60533" spans="55:55" hidden="1" x14ac:dyDescent="0.2">
      <c r="BC60533" s="6"/>
    </row>
    <row r="60534" spans="55:55" hidden="1" x14ac:dyDescent="0.2">
      <c r="BC60534" s="6"/>
    </row>
    <row r="60535" spans="55:55" hidden="1" x14ac:dyDescent="0.2">
      <c r="BC60535" s="6"/>
    </row>
    <row r="60536" spans="55:55" hidden="1" x14ac:dyDescent="0.2">
      <c r="BC60536" s="6"/>
    </row>
    <row r="60537" spans="55:55" hidden="1" x14ac:dyDescent="0.2">
      <c r="BC60537" s="6"/>
    </row>
    <row r="60538" spans="55:55" hidden="1" x14ac:dyDescent="0.2">
      <c r="BC60538" s="6"/>
    </row>
    <row r="60539" spans="55:55" hidden="1" x14ac:dyDescent="0.2">
      <c r="BC60539" s="6"/>
    </row>
    <row r="60540" spans="55:55" hidden="1" x14ac:dyDescent="0.2">
      <c r="BC60540" s="6"/>
    </row>
    <row r="60541" spans="55:55" hidden="1" x14ac:dyDescent="0.2">
      <c r="BC60541" s="6"/>
    </row>
    <row r="60542" spans="55:55" hidden="1" x14ac:dyDescent="0.2">
      <c r="BC60542" s="6"/>
    </row>
    <row r="60543" spans="55:55" hidden="1" x14ac:dyDescent="0.2">
      <c r="BC60543" s="6"/>
    </row>
    <row r="60544" spans="55:55" hidden="1" x14ac:dyDescent="0.2">
      <c r="BC60544" s="6"/>
    </row>
    <row r="60545" spans="55:55" hidden="1" x14ac:dyDescent="0.2">
      <c r="BC60545" s="6"/>
    </row>
    <row r="60546" spans="55:55" hidden="1" x14ac:dyDescent="0.2">
      <c r="BC60546" s="6"/>
    </row>
    <row r="60547" spans="55:55" hidden="1" x14ac:dyDescent="0.2">
      <c r="BC60547" s="6"/>
    </row>
    <row r="60548" spans="55:55" hidden="1" x14ac:dyDescent="0.2">
      <c r="BC60548" s="6"/>
    </row>
    <row r="60549" spans="55:55" hidden="1" x14ac:dyDescent="0.2">
      <c r="BC60549" s="6"/>
    </row>
    <row r="60550" spans="55:55" hidden="1" x14ac:dyDescent="0.2">
      <c r="BC60550" s="6"/>
    </row>
    <row r="60551" spans="55:55" hidden="1" x14ac:dyDescent="0.2">
      <c r="BC60551" s="6"/>
    </row>
    <row r="60552" spans="55:55" hidden="1" x14ac:dyDescent="0.2">
      <c r="BC60552" s="6"/>
    </row>
    <row r="60553" spans="55:55" hidden="1" x14ac:dyDescent="0.2">
      <c r="BC60553" s="6"/>
    </row>
    <row r="60554" spans="55:55" hidden="1" x14ac:dyDescent="0.2">
      <c r="BC60554" s="6"/>
    </row>
    <row r="60555" spans="55:55" hidden="1" x14ac:dyDescent="0.2">
      <c r="BC60555" s="6"/>
    </row>
    <row r="60556" spans="55:55" hidden="1" x14ac:dyDescent="0.2">
      <c r="BC60556" s="6"/>
    </row>
    <row r="60557" spans="55:55" hidden="1" x14ac:dyDescent="0.2">
      <c r="BC60557" s="6"/>
    </row>
    <row r="60558" spans="55:55" hidden="1" x14ac:dyDescent="0.2">
      <c r="BC60558" s="6"/>
    </row>
    <row r="60559" spans="55:55" hidden="1" x14ac:dyDescent="0.2">
      <c r="BC60559" s="6"/>
    </row>
    <row r="60560" spans="55:55" hidden="1" x14ac:dyDescent="0.2">
      <c r="BC60560" s="6"/>
    </row>
    <row r="60561" spans="55:55" hidden="1" x14ac:dyDescent="0.2">
      <c r="BC60561" s="6"/>
    </row>
    <row r="60562" spans="55:55" hidden="1" x14ac:dyDescent="0.2">
      <c r="BC60562" s="6"/>
    </row>
    <row r="60563" spans="55:55" hidden="1" x14ac:dyDescent="0.2">
      <c r="BC60563" s="6"/>
    </row>
    <row r="60564" spans="55:55" hidden="1" x14ac:dyDescent="0.2">
      <c r="BC60564" s="6"/>
    </row>
    <row r="60565" spans="55:55" hidden="1" x14ac:dyDescent="0.2">
      <c r="BC60565" s="6"/>
    </row>
    <row r="60566" spans="55:55" hidden="1" x14ac:dyDescent="0.2">
      <c r="BC60566" s="6"/>
    </row>
    <row r="60567" spans="55:55" hidden="1" x14ac:dyDescent="0.2">
      <c r="BC60567" s="6"/>
    </row>
    <row r="60568" spans="55:55" hidden="1" x14ac:dyDescent="0.2">
      <c r="BC60568" s="6"/>
    </row>
    <row r="60569" spans="55:55" hidden="1" x14ac:dyDescent="0.2">
      <c r="BC60569" s="6"/>
    </row>
    <row r="60570" spans="55:55" hidden="1" x14ac:dyDescent="0.2">
      <c r="BC60570" s="6"/>
    </row>
    <row r="60571" spans="55:55" hidden="1" x14ac:dyDescent="0.2">
      <c r="BC60571" s="6"/>
    </row>
    <row r="60572" spans="55:55" hidden="1" x14ac:dyDescent="0.2">
      <c r="BC60572" s="6"/>
    </row>
    <row r="60573" spans="55:55" hidden="1" x14ac:dyDescent="0.2">
      <c r="BC60573" s="6"/>
    </row>
    <row r="60574" spans="55:55" hidden="1" x14ac:dyDescent="0.2">
      <c r="BC60574" s="6"/>
    </row>
    <row r="60575" spans="55:55" hidden="1" x14ac:dyDescent="0.2">
      <c r="BC60575" s="6"/>
    </row>
    <row r="60576" spans="55:55" hidden="1" x14ac:dyDescent="0.2">
      <c r="BC60576" s="6"/>
    </row>
    <row r="60577" spans="55:55" hidden="1" x14ac:dyDescent="0.2">
      <c r="BC60577" s="6"/>
    </row>
    <row r="60578" spans="55:55" hidden="1" x14ac:dyDescent="0.2">
      <c r="BC60578" s="6"/>
    </row>
    <row r="60579" spans="55:55" hidden="1" x14ac:dyDescent="0.2">
      <c r="BC60579" s="6"/>
    </row>
    <row r="60580" spans="55:55" hidden="1" x14ac:dyDescent="0.2">
      <c r="BC60580" s="6"/>
    </row>
    <row r="60581" spans="55:55" hidden="1" x14ac:dyDescent="0.2">
      <c r="BC60581" s="6"/>
    </row>
    <row r="60582" spans="55:55" hidden="1" x14ac:dyDescent="0.2">
      <c r="BC60582" s="6"/>
    </row>
    <row r="60583" spans="55:55" hidden="1" x14ac:dyDescent="0.2">
      <c r="BC60583" s="6"/>
    </row>
    <row r="60584" spans="55:55" hidden="1" x14ac:dyDescent="0.2">
      <c r="BC60584" s="6"/>
    </row>
    <row r="60585" spans="55:55" hidden="1" x14ac:dyDescent="0.2">
      <c r="BC60585" s="6"/>
    </row>
    <row r="60586" spans="55:55" hidden="1" x14ac:dyDescent="0.2">
      <c r="BC60586" s="6"/>
    </row>
    <row r="60587" spans="55:55" hidden="1" x14ac:dyDescent="0.2">
      <c r="BC60587" s="6"/>
    </row>
    <row r="60588" spans="55:55" hidden="1" x14ac:dyDescent="0.2">
      <c r="BC60588" s="6"/>
    </row>
    <row r="60589" spans="55:55" hidden="1" x14ac:dyDescent="0.2">
      <c r="BC60589" s="6"/>
    </row>
    <row r="60590" spans="55:55" hidden="1" x14ac:dyDescent="0.2">
      <c r="BC60590" s="6"/>
    </row>
    <row r="60591" spans="55:55" hidden="1" x14ac:dyDescent="0.2">
      <c r="BC60591" s="6"/>
    </row>
    <row r="60592" spans="55:55" hidden="1" x14ac:dyDescent="0.2">
      <c r="BC60592" s="6"/>
    </row>
    <row r="60593" spans="55:55" hidden="1" x14ac:dyDescent="0.2">
      <c r="BC60593" s="6"/>
    </row>
    <row r="60594" spans="55:55" hidden="1" x14ac:dyDescent="0.2">
      <c r="BC60594" s="6"/>
    </row>
    <row r="60595" spans="55:55" hidden="1" x14ac:dyDescent="0.2">
      <c r="BC60595" s="6"/>
    </row>
    <row r="60596" spans="55:55" hidden="1" x14ac:dyDescent="0.2">
      <c r="BC60596" s="6"/>
    </row>
    <row r="60597" spans="55:55" hidden="1" x14ac:dyDescent="0.2">
      <c r="BC60597" s="6"/>
    </row>
    <row r="60598" spans="55:55" hidden="1" x14ac:dyDescent="0.2">
      <c r="BC60598" s="6"/>
    </row>
    <row r="60599" spans="55:55" hidden="1" x14ac:dyDescent="0.2">
      <c r="BC60599" s="6"/>
    </row>
    <row r="60600" spans="55:55" hidden="1" x14ac:dyDescent="0.2">
      <c r="BC60600" s="6"/>
    </row>
    <row r="60601" spans="55:55" hidden="1" x14ac:dyDescent="0.2">
      <c r="BC60601" s="6"/>
    </row>
    <row r="60602" spans="55:55" hidden="1" x14ac:dyDescent="0.2">
      <c r="BC60602" s="6"/>
    </row>
    <row r="60603" spans="55:55" hidden="1" x14ac:dyDescent="0.2">
      <c r="BC60603" s="6"/>
    </row>
    <row r="60604" spans="55:55" hidden="1" x14ac:dyDescent="0.2">
      <c r="BC60604" s="6"/>
    </row>
    <row r="60605" spans="55:55" hidden="1" x14ac:dyDescent="0.2">
      <c r="BC60605" s="6"/>
    </row>
    <row r="60606" spans="55:55" hidden="1" x14ac:dyDescent="0.2">
      <c r="BC60606" s="6"/>
    </row>
    <row r="60607" spans="55:55" hidden="1" x14ac:dyDescent="0.2">
      <c r="BC60607" s="6"/>
    </row>
    <row r="60608" spans="55:55" hidden="1" x14ac:dyDescent="0.2">
      <c r="BC60608" s="6"/>
    </row>
    <row r="60609" spans="55:55" hidden="1" x14ac:dyDescent="0.2">
      <c r="BC60609" s="6"/>
    </row>
    <row r="60610" spans="55:55" hidden="1" x14ac:dyDescent="0.2">
      <c r="BC60610" s="6"/>
    </row>
    <row r="60611" spans="55:55" hidden="1" x14ac:dyDescent="0.2">
      <c r="BC60611" s="6"/>
    </row>
    <row r="60612" spans="55:55" hidden="1" x14ac:dyDescent="0.2">
      <c r="BC60612" s="6"/>
    </row>
    <row r="60613" spans="55:55" hidden="1" x14ac:dyDescent="0.2">
      <c r="BC60613" s="6"/>
    </row>
    <row r="60614" spans="55:55" hidden="1" x14ac:dyDescent="0.2">
      <c r="BC60614" s="6"/>
    </row>
    <row r="60615" spans="55:55" hidden="1" x14ac:dyDescent="0.2">
      <c r="BC60615" s="6"/>
    </row>
    <row r="60616" spans="55:55" hidden="1" x14ac:dyDescent="0.2">
      <c r="BC60616" s="6"/>
    </row>
    <row r="60617" spans="55:55" hidden="1" x14ac:dyDescent="0.2">
      <c r="BC60617" s="6"/>
    </row>
    <row r="60618" spans="55:55" hidden="1" x14ac:dyDescent="0.2">
      <c r="BC60618" s="6"/>
    </row>
    <row r="60619" spans="55:55" hidden="1" x14ac:dyDescent="0.2">
      <c r="BC60619" s="6"/>
    </row>
    <row r="60620" spans="55:55" hidden="1" x14ac:dyDescent="0.2">
      <c r="BC60620" s="6"/>
    </row>
    <row r="60621" spans="55:55" hidden="1" x14ac:dyDescent="0.2">
      <c r="BC60621" s="6"/>
    </row>
    <row r="60622" spans="55:55" hidden="1" x14ac:dyDescent="0.2">
      <c r="BC60622" s="6"/>
    </row>
    <row r="60623" spans="55:55" hidden="1" x14ac:dyDescent="0.2">
      <c r="BC60623" s="6"/>
    </row>
    <row r="60624" spans="55:55" hidden="1" x14ac:dyDescent="0.2">
      <c r="BC60624" s="6"/>
    </row>
    <row r="60625" spans="55:55" hidden="1" x14ac:dyDescent="0.2">
      <c r="BC60625" s="6"/>
    </row>
    <row r="60626" spans="55:55" hidden="1" x14ac:dyDescent="0.2">
      <c r="BC60626" s="6"/>
    </row>
    <row r="60627" spans="55:55" hidden="1" x14ac:dyDescent="0.2">
      <c r="BC60627" s="6"/>
    </row>
    <row r="60628" spans="55:55" hidden="1" x14ac:dyDescent="0.2">
      <c r="BC60628" s="6"/>
    </row>
    <row r="60629" spans="55:55" hidden="1" x14ac:dyDescent="0.2">
      <c r="BC60629" s="6"/>
    </row>
    <row r="60630" spans="55:55" hidden="1" x14ac:dyDescent="0.2">
      <c r="BC60630" s="6"/>
    </row>
    <row r="60631" spans="55:55" hidden="1" x14ac:dyDescent="0.2">
      <c r="BC60631" s="6"/>
    </row>
    <row r="60632" spans="55:55" hidden="1" x14ac:dyDescent="0.2">
      <c r="BC60632" s="6"/>
    </row>
    <row r="60633" spans="55:55" hidden="1" x14ac:dyDescent="0.2">
      <c r="BC60633" s="6"/>
    </row>
    <row r="60634" spans="55:55" hidden="1" x14ac:dyDescent="0.2">
      <c r="BC60634" s="6"/>
    </row>
    <row r="60635" spans="55:55" hidden="1" x14ac:dyDescent="0.2">
      <c r="BC60635" s="6"/>
    </row>
    <row r="60636" spans="55:55" hidden="1" x14ac:dyDescent="0.2">
      <c r="BC60636" s="6"/>
    </row>
    <row r="60637" spans="55:55" hidden="1" x14ac:dyDescent="0.2">
      <c r="BC60637" s="6"/>
    </row>
    <row r="60638" spans="55:55" hidden="1" x14ac:dyDescent="0.2">
      <c r="BC60638" s="6"/>
    </row>
    <row r="60639" spans="55:55" hidden="1" x14ac:dyDescent="0.2">
      <c r="BC60639" s="6"/>
    </row>
    <row r="60640" spans="55:55" hidden="1" x14ac:dyDescent="0.2">
      <c r="BC60640" s="6"/>
    </row>
    <row r="60641" spans="55:55" hidden="1" x14ac:dyDescent="0.2">
      <c r="BC60641" s="6"/>
    </row>
    <row r="60642" spans="55:55" hidden="1" x14ac:dyDescent="0.2">
      <c r="BC60642" s="6"/>
    </row>
    <row r="60643" spans="55:55" hidden="1" x14ac:dyDescent="0.2">
      <c r="BC60643" s="6"/>
    </row>
    <row r="60644" spans="55:55" hidden="1" x14ac:dyDescent="0.2">
      <c r="BC60644" s="6"/>
    </row>
    <row r="60645" spans="55:55" hidden="1" x14ac:dyDescent="0.2">
      <c r="BC60645" s="6"/>
    </row>
    <row r="60646" spans="55:55" hidden="1" x14ac:dyDescent="0.2">
      <c r="BC60646" s="6"/>
    </row>
    <row r="60647" spans="55:55" hidden="1" x14ac:dyDescent="0.2">
      <c r="BC60647" s="6"/>
    </row>
    <row r="60648" spans="55:55" hidden="1" x14ac:dyDescent="0.2">
      <c r="BC60648" s="6"/>
    </row>
    <row r="60649" spans="55:55" hidden="1" x14ac:dyDescent="0.2">
      <c r="BC60649" s="6"/>
    </row>
    <row r="60650" spans="55:55" hidden="1" x14ac:dyDescent="0.2">
      <c r="BC60650" s="6"/>
    </row>
    <row r="60651" spans="55:55" hidden="1" x14ac:dyDescent="0.2">
      <c r="BC60651" s="6"/>
    </row>
    <row r="60652" spans="55:55" hidden="1" x14ac:dyDescent="0.2">
      <c r="BC60652" s="6"/>
    </row>
    <row r="60653" spans="55:55" hidden="1" x14ac:dyDescent="0.2">
      <c r="BC60653" s="6"/>
    </row>
    <row r="60654" spans="55:55" hidden="1" x14ac:dyDescent="0.2">
      <c r="BC60654" s="6"/>
    </row>
    <row r="60655" spans="55:55" hidden="1" x14ac:dyDescent="0.2">
      <c r="BC60655" s="6"/>
    </row>
    <row r="60656" spans="55:55" hidden="1" x14ac:dyDescent="0.2">
      <c r="BC60656" s="6"/>
    </row>
    <row r="60657" spans="55:55" hidden="1" x14ac:dyDescent="0.2">
      <c r="BC60657" s="6"/>
    </row>
    <row r="60658" spans="55:55" hidden="1" x14ac:dyDescent="0.2">
      <c r="BC60658" s="6"/>
    </row>
    <row r="60659" spans="55:55" hidden="1" x14ac:dyDescent="0.2">
      <c r="BC60659" s="6"/>
    </row>
    <row r="60660" spans="55:55" hidden="1" x14ac:dyDescent="0.2">
      <c r="BC60660" s="6"/>
    </row>
    <row r="60661" spans="55:55" hidden="1" x14ac:dyDescent="0.2">
      <c r="BC60661" s="6"/>
    </row>
    <row r="60662" spans="55:55" hidden="1" x14ac:dyDescent="0.2">
      <c r="BC60662" s="6"/>
    </row>
    <row r="60663" spans="55:55" hidden="1" x14ac:dyDescent="0.2">
      <c r="BC60663" s="6"/>
    </row>
    <row r="60664" spans="55:55" hidden="1" x14ac:dyDescent="0.2">
      <c r="BC60664" s="6"/>
    </row>
    <row r="60665" spans="55:55" hidden="1" x14ac:dyDescent="0.2">
      <c r="BC60665" s="6"/>
    </row>
    <row r="60666" spans="55:55" hidden="1" x14ac:dyDescent="0.2">
      <c r="BC60666" s="6"/>
    </row>
    <row r="60667" spans="55:55" hidden="1" x14ac:dyDescent="0.2">
      <c r="BC60667" s="6"/>
    </row>
    <row r="60668" spans="55:55" hidden="1" x14ac:dyDescent="0.2">
      <c r="BC60668" s="6"/>
    </row>
    <row r="60669" spans="55:55" hidden="1" x14ac:dyDescent="0.2">
      <c r="BC60669" s="6"/>
    </row>
    <row r="60670" spans="55:55" hidden="1" x14ac:dyDescent="0.2">
      <c r="BC60670" s="6"/>
    </row>
    <row r="60671" spans="55:55" hidden="1" x14ac:dyDescent="0.2">
      <c r="BC60671" s="6"/>
    </row>
    <row r="60672" spans="55:55" hidden="1" x14ac:dyDescent="0.2">
      <c r="BC60672" s="6"/>
    </row>
    <row r="60673" spans="55:55" hidden="1" x14ac:dyDescent="0.2">
      <c r="BC60673" s="6"/>
    </row>
    <row r="60674" spans="55:55" hidden="1" x14ac:dyDescent="0.2">
      <c r="BC60674" s="6"/>
    </row>
    <row r="60675" spans="55:55" hidden="1" x14ac:dyDescent="0.2">
      <c r="BC60675" s="6"/>
    </row>
    <row r="60676" spans="55:55" hidden="1" x14ac:dyDescent="0.2">
      <c r="BC60676" s="6"/>
    </row>
    <row r="60677" spans="55:55" hidden="1" x14ac:dyDescent="0.2">
      <c r="BC60677" s="6"/>
    </row>
    <row r="60678" spans="55:55" hidden="1" x14ac:dyDescent="0.2">
      <c r="BC60678" s="6"/>
    </row>
    <row r="60679" spans="55:55" hidden="1" x14ac:dyDescent="0.2">
      <c r="BC60679" s="6"/>
    </row>
    <row r="60680" spans="55:55" hidden="1" x14ac:dyDescent="0.2">
      <c r="BC60680" s="6"/>
    </row>
    <row r="60681" spans="55:55" hidden="1" x14ac:dyDescent="0.2">
      <c r="BC60681" s="6"/>
    </row>
    <row r="60682" spans="55:55" hidden="1" x14ac:dyDescent="0.2">
      <c r="BC60682" s="6"/>
    </row>
    <row r="60683" spans="55:55" hidden="1" x14ac:dyDescent="0.2">
      <c r="BC60683" s="6"/>
    </row>
    <row r="60684" spans="55:55" hidden="1" x14ac:dyDescent="0.2">
      <c r="BC60684" s="6"/>
    </row>
    <row r="60685" spans="55:55" hidden="1" x14ac:dyDescent="0.2">
      <c r="BC60685" s="6"/>
    </row>
    <row r="60686" spans="55:55" hidden="1" x14ac:dyDescent="0.2">
      <c r="BC60686" s="6"/>
    </row>
    <row r="60687" spans="55:55" hidden="1" x14ac:dyDescent="0.2">
      <c r="BC60687" s="6"/>
    </row>
    <row r="60688" spans="55:55" hidden="1" x14ac:dyDescent="0.2">
      <c r="BC60688" s="6"/>
    </row>
    <row r="60689" spans="55:55" hidden="1" x14ac:dyDescent="0.2">
      <c r="BC60689" s="6"/>
    </row>
    <row r="60690" spans="55:55" hidden="1" x14ac:dyDescent="0.2">
      <c r="BC60690" s="6"/>
    </row>
    <row r="60691" spans="55:55" hidden="1" x14ac:dyDescent="0.2">
      <c r="BC60691" s="6"/>
    </row>
    <row r="60692" spans="55:55" hidden="1" x14ac:dyDescent="0.2">
      <c r="BC60692" s="6"/>
    </row>
    <row r="60693" spans="55:55" hidden="1" x14ac:dyDescent="0.2">
      <c r="BC60693" s="6"/>
    </row>
    <row r="60694" spans="55:55" hidden="1" x14ac:dyDescent="0.2">
      <c r="BC60694" s="6"/>
    </row>
    <row r="60695" spans="55:55" hidden="1" x14ac:dyDescent="0.2">
      <c r="BC60695" s="6"/>
    </row>
    <row r="60696" spans="55:55" hidden="1" x14ac:dyDescent="0.2">
      <c r="BC60696" s="6"/>
    </row>
    <row r="60697" spans="55:55" hidden="1" x14ac:dyDescent="0.2">
      <c r="BC60697" s="6"/>
    </row>
    <row r="60698" spans="55:55" hidden="1" x14ac:dyDescent="0.2">
      <c r="BC60698" s="6"/>
    </row>
    <row r="60699" spans="55:55" hidden="1" x14ac:dyDescent="0.2">
      <c r="BC60699" s="6"/>
    </row>
    <row r="60700" spans="55:55" hidden="1" x14ac:dyDescent="0.2">
      <c r="BC60700" s="6"/>
    </row>
    <row r="60701" spans="55:55" hidden="1" x14ac:dyDescent="0.2">
      <c r="BC60701" s="6"/>
    </row>
    <row r="60702" spans="55:55" hidden="1" x14ac:dyDescent="0.2">
      <c r="BC60702" s="6"/>
    </row>
    <row r="60703" spans="55:55" hidden="1" x14ac:dyDescent="0.2">
      <c r="BC60703" s="6"/>
    </row>
    <row r="60704" spans="55:55" hidden="1" x14ac:dyDescent="0.2">
      <c r="BC60704" s="6"/>
    </row>
    <row r="60705" spans="55:55" hidden="1" x14ac:dyDescent="0.2">
      <c r="BC60705" s="6"/>
    </row>
    <row r="60706" spans="55:55" hidden="1" x14ac:dyDescent="0.2">
      <c r="BC60706" s="6"/>
    </row>
    <row r="60707" spans="55:55" hidden="1" x14ac:dyDescent="0.2">
      <c r="BC60707" s="6"/>
    </row>
    <row r="60708" spans="55:55" hidden="1" x14ac:dyDescent="0.2">
      <c r="BC60708" s="6"/>
    </row>
    <row r="60709" spans="55:55" hidden="1" x14ac:dyDescent="0.2">
      <c r="BC60709" s="6"/>
    </row>
    <row r="60710" spans="55:55" hidden="1" x14ac:dyDescent="0.2">
      <c r="BC60710" s="6"/>
    </row>
    <row r="60711" spans="55:55" hidden="1" x14ac:dyDescent="0.2">
      <c r="BC60711" s="6"/>
    </row>
    <row r="60712" spans="55:55" hidden="1" x14ac:dyDescent="0.2">
      <c r="BC60712" s="6"/>
    </row>
    <row r="60713" spans="55:55" hidden="1" x14ac:dyDescent="0.2">
      <c r="BC60713" s="6"/>
    </row>
    <row r="60714" spans="55:55" hidden="1" x14ac:dyDescent="0.2">
      <c r="BC60714" s="6"/>
    </row>
    <row r="60715" spans="55:55" hidden="1" x14ac:dyDescent="0.2">
      <c r="BC60715" s="6"/>
    </row>
    <row r="60716" spans="55:55" hidden="1" x14ac:dyDescent="0.2">
      <c r="BC60716" s="6"/>
    </row>
    <row r="60717" spans="55:55" hidden="1" x14ac:dyDescent="0.2">
      <c r="BC60717" s="6"/>
    </row>
    <row r="60718" spans="55:55" hidden="1" x14ac:dyDescent="0.2">
      <c r="BC60718" s="6"/>
    </row>
    <row r="60719" spans="55:55" hidden="1" x14ac:dyDescent="0.2">
      <c r="BC60719" s="6"/>
    </row>
    <row r="60720" spans="55:55" hidden="1" x14ac:dyDescent="0.2">
      <c r="BC60720" s="6"/>
    </row>
    <row r="60721" spans="55:55" hidden="1" x14ac:dyDescent="0.2">
      <c r="BC60721" s="6"/>
    </row>
    <row r="60722" spans="55:55" hidden="1" x14ac:dyDescent="0.2">
      <c r="BC60722" s="6"/>
    </row>
    <row r="60723" spans="55:55" hidden="1" x14ac:dyDescent="0.2">
      <c r="BC60723" s="6"/>
    </row>
    <row r="60724" spans="55:55" hidden="1" x14ac:dyDescent="0.2">
      <c r="BC60724" s="6"/>
    </row>
    <row r="60725" spans="55:55" hidden="1" x14ac:dyDescent="0.2">
      <c r="BC60725" s="6"/>
    </row>
    <row r="60726" spans="55:55" hidden="1" x14ac:dyDescent="0.2">
      <c r="BC60726" s="6"/>
    </row>
    <row r="60727" spans="55:55" hidden="1" x14ac:dyDescent="0.2">
      <c r="BC60727" s="6"/>
    </row>
    <row r="60728" spans="55:55" hidden="1" x14ac:dyDescent="0.2">
      <c r="BC60728" s="6"/>
    </row>
    <row r="60729" spans="55:55" hidden="1" x14ac:dyDescent="0.2">
      <c r="BC60729" s="6"/>
    </row>
    <row r="60730" spans="55:55" hidden="1" x14ac:dyDescent="0.2">
      <c r="BC60730" s="6"/>
    </row>
    <row r="60731" spans="55:55" hidden="1" x14ac:dyDescent="0.2">
      <c r="BC60731" s="6"/>
    </row>
    <row r="60732" spans="55:55" hidden="1" x14ac:dyDescent="0.2">
      <c r="BC60732" s="6"/>
    </row>
    <row r="60733" spans="55:55" hidden="1" x14ac:dyDescent="0.2">
      <c r="BC60733" s="6"/>
    </row>
    <row r="60734" spans="55:55" hidden="1" x14ac:dyDescent="0.2">
      <c r="BC60734" s="6"/>
    </row>
    <row r="60735" spans="55:55" hidden="1" x14ac:dyDescent="0.2">
      <c r="BC60735" s="6"/>
    </row>
    <row r="60736" spans="55:55" hidden="1" x14ac:dyDescent="0.2">
      <c r="BC60736" s="6"/>
    </row>
    <row r="60737" spans="55:55" hidden="1" x14ac:dyDescent="0.2">
      <c r="BC60737" s="6"/>
    </row>
    <row r="60738" spans="55:55" hidden="1" x14ac:dyDescent="0.2">
      <c r="BC60738" s="6"/>
    </row>
    <row r="60739" spans="55:55" hidden="1" x14ac:dyDescent="0.2">
      <c r="BC60739" s="6"/>
    </row>
    <row r="60740" spans="55:55" hidden="1" x14ac:dyDescent="0.2">
      <c r="BC60740" s="6"/>
    </row>
    <row r="60741" spans="55:55" hidden="1" x14ac:dyDescent="0.2">
      <c r="BC60741" s="6"/>
    </row>
    <row r="60742" spans="55:55" hidden="1" x14ac:dyDescent="0.2">
      <c r="BC60742" s="6"/>
    </row>
    <row r="60743" spans="55:55" hidden="1" x14ac:dyDescent="0.2">
      <c r="BC60743" s="6"/>
    </row>
    <row r="60744" spans="55:55" hidden="1" x14ac:dyDescent="0.2">
      <c r="BC60744" s="6"/>
    </row>
    <row r="60745" spans="55:55" hidden="1" x14ac:dyDescent="0.2">
      <c r="BC60745" s="6"/>
    </row>
    <row r="60746" spans="55:55" hidden="1" x14ac:dyDescent="0.2">
      <c r="BC60746" s="6"/>
    </row>
    <row r="60747" spans="55:55" hidden="1" x14ac:dyDescent="0.2">
      <c r="BC60747" s="6"/>
    </row>
    <row r="60748" spans="55:55" hidden="1" x14ac:dyDescent="0.2">
      <c r="BC60748" s="6"/>
    </row>
    <row r="60749" spans="55:55" hidden="1" x14ac:dyDescent="0.2">
      <c r="BC60749" s="6"/>
    </row>
    <row r="60750" spans="55:55" hidden="1" x14ac:dyDescent="0.2">
      <c r="BC60750" s="6"/>
    </row>
    <row r="60751" spans="55:55" hidden="1" x14ac:dyDescent="0.2">
      <c r="BC60751" s="6"/>
    </row>
    <row r="60752" spans="55:55" hidden="1" x14ac:dyDescent="0.2">
      <c r="BC60752" s="6"/>
    </row>
    <row r="60753" spans="55:55" hidden="1" x14ac:dyDescent="0.2">
      <c r="BC60753" s="6"/>
    </row>
    <row r="60754" spans="55:55" hidden="1" x14ac:dyDescent="0.2">
      <c r="BC60754" s="6"/>
    </row>
    <row r="60755" spans="55:55" hidden="1" x14ac:dyDescent="0.2">
      <c r="BC60755" s="6"/>
    </row>
    <row r="60756" spans="55:55" hidden="1" x14ac:dyDescent="0.2">
      <c r="BC60756" s="6"/>
    </row>
    <row r="60757" spans="55:55" hidden="1" x14ac:dyDescent="0.2">
      <c r="BC60757" s="6"/>
    </row>
    <row r="60758" spans="55:55" hidden="1" x14ac:dyDescent="0.2">
      <c r="BC60758" s="6"/>
    </row>
    <row r="60759" spans="55:55" hidden="1" x14ac:dyDescent="0.2">
      <c r="BC60759" s="6"/>
    </row>
    <row r="60760" spans="55:55" hidden="1" x14ac:dyDescent="0.2">
      <c r="BC60760" s="6"/>
    </row>
    <row r="60761" spans="55:55" hidden="1" x14ac:dyDescent="0.2">
      <c r="BC60761" s="6"/>
    </row>
    <row r="60762" spans="55:55" hidden="1" x14ac:dyDescent="0.2">
      <c r="BC60762" s="6"/>
    </row>
    <row r="60763" spans="55:55" hidden="1" x14ac:dyDescent="0.2">
      <c r="BC60763" s="6"/>
    </row>
    <row r="60764" spans="55:55" hidden="1" x14ac:dyDescent="0.2">
      <c r="BC60764" s="6"/>
    </row>
    <row r="60765" spans="55:55" hidden="1" x14ac:dyDescent="0.2">
      <c r="BC60765" s="6"/>
    </row>
    <row r="60766" spans="55:55" hidden="1" x14ac:dyDescent="0.2">
      <c r="BC60766" s="6"/>
    </row>
    <row r="60767" spans="55:55" hidden="1" x14ac:dyDescent="0.2">
      <c r="BC60767" s="6"/>
    </row>
    <row r="60768" spans="55:55" hidden="1" x14ac:dyDescent="0.2">
      <c r="BC60768" s="6"/>
    </row>
    <row r="60769" spans="55:55" hidden="1" x14ac:dyDescent="0.2">
      <c r="BC60769" s="6"/>
    </row>
    <row r="60770" spans="55:55" hidden="1" x14ac:dyDescent="0.2">
      <c r="BC60770" s="6"/>
    </row>
    <row r="60771" spans="55:55" hidden="1" x14ac:dyDescent="0.2">
      <c r="BC60771" s="6"/>
    </row>
    <row r="60772" spans="55:55" hidden="1" x14ac:dyDescent="0.2">
      <c r="BC60772" s="6"/>
    </row>
    <row r="60773" spans="55:55" hidden="1" x14ac:dyDescent="0.2">
      <c r="BC60773" s="6"/>
    </row>
    <row r="60774" spans="55:55" hidden="1" x14ac:dyDescent="0.2">
      <c r="BC60774" s="6"/>
    </row>
    <row r="60775" spans="55:55" hidden="1" x14ac:dyDescent="0.2">
      <c r="BC60775" s="6"/>
    </row>
    <row r="60776" spans="55:55" hidden="1" x14ac:dyDescent="0.2">
      <c r="BC60776" s="6"/>
    </row>
    <row r="60777" spans="55:55" hidden="1" x14ac:dyDescent="0.2">
      <c r="BC60777" s="6"/>
    </row>
    <row r="60778" spans="55:55" hidden="1" x14ac:dyDescent="0.2">
      <c r="BC60778" s="6"/>
    </row>
    <row r="60779" spans="55:55" hidden="1" x14ac:dyDescent="0.2">
      <c r="BC60779" s="6"/>
    </row>
    <row r="60780" spans="55:55" hidden="1" x14ac:dyDescent="0.2">
      <c r="BC60780" s="6"/>
    </row>
    <row r="60781" spans="55:55" hidden="1" x14ac:dyDescent="0.2">
      <c r="BC60781" s="6"/>
    </row>
    <row r="60782" spans="55:55" hidden="1" x14ac:dyDescent="0.2">
      <c r="BC60782" s="6"/>
    </row>
    <row r="60783" spans="55:55" hidden="1" x14ac:dyDescent="0.2">
      <c r="BC60783" s="6"/>
    </row>
    <row r="60784" spans="55:55" hidden="1" x14ac:dyDescent="0.2">
      <c r="BC60784" s="6"/>
    </row>
    <row r="60785" spans="55:55" hidden="1" x14ac:dyDescent="0.2">
      <c r="BC60785" s="6"/>
    </row>
    <row r="60786" spans="55:55" hidden="1" x14ac:dyDescent="0.2">
      <c r="BC60786" s="6"/>
    </row>
    <row r="60787" spans="55:55" hidden="1" x14ac:dyDescent="0.2">
      <c r="BC60787" s="6"/>
    </row>
    <row r="60788" spans="55:55" hidden="1" x14ac:dyDescent="0.2">
      <c r="BC60788" s="6"/>
    </row>
    <row r="60789" spans="55:55" hidden="1" x14ac:dyDescent="0.2">
      <c r="BC60789" s="6"/>
    </row>
    <row r="60790" spans="55:55" hidden="1" x14ac:dyDescent="0.2">
      <c r="BC60790" s="6"/>
    </row>
    <row r="60791" spans="55:55" hidden="1" x14ac:dyDescent="0.2">
      <c r="BC60791" s="6"/>
    </row>
    <row r="60792" spans="55:55" hidden="1" x14ac:dyDescent="0.2">
      <c r="BC60792" s="6"/>
    </row>
    <row r="60793" spans="55:55" hidden="1" x14ac:dyDescent="0.2">
      <c r="BC60793" s="6"/>
    </row>
    <row r="60794" spans="55:55" hidden="1" x14ac:dyDescent="0.2">
      <c r="BC60794" s="6"/>
    </row>
    <row r="60795" spans="55:55" hidden="1" x14ac:dyDescent="0.2">
      <c r="BC60795" s="6"/>
    </row>
    <row r="60796" spans="55:55" hidden="1" x14ac:dyDescent="0.2">
      <c r="BC60796" s="6"/>
    </row>
    <row r="60797" spans="55:55" hidden="1" x14ac:dyDescent="0.2">
      <c r="BC60797" s="6"/>
    </row>
    <row r="60798" spans="55:55" hidden="1" x14ac:dyDescent="0.2">
      <c r="BC60798" s="6"/>
    </row>
    <row r="60799" spans="55:55" hidden="1" x14ac:dyDescent="0.2">
      <c r="BC60799" s="6"/>
    </row>
    <row r="60800" spans="55:55" hidden="1" x14ac:dyDescent="0.2">
      <c r="BC60800" s="6"/>
    </row>
    <row r="60801" spans="55:55" hidden="1" x14ac:dyDescent="0.2">
      <c r="BC60801" s="6"/>
    </row>
    <row r="60802" spans="55:55" hidden="1" x14ac:dyDescent="0.2">
      <c r="BC60802" s="6"/>
    </row>
    <row r="60803" spans="55:55" hidden="1" x14ac:dyDescent="0.2">
      <c r="BC60803" s="6"/>
    </row>
    <row r="60804" spans="55:55" hidden="1" x14ac:dyDescent="0.2">
      <c r="BC60804" s="6"/>
    </row>
    <row r="60805" spans="55:55" hidden="1" x14ac:dyDescent="0.2">
      <c r="BC60805" s="6"/>
    </row>
    <row r="60806" spans="55:55" hidden="1" x14ac:dyDescent="0.2">
      <c r="BC60806" s="6"/>
    </row>
    <row r="60807" spans="55:55" hidden="1" x14ac:dyDescent="0.2">
      <c r="BC60807" s="6"/>
    </row>
    <row r="60808" spans="55:55" hidden="1" x14ac:dyDescent="0.2">
      <c r="BC60808" s="6"/>
    </row>
    <row r="60809" spans="55:55" hidden="1" x14ac:dyDescent="0.2">
      <c r="BC60809" s="6"/>
    </row>
    <row r="60810" spans="55:55" hidden="1" x14ac:dyDescent="0.2">
      <c r="BC60810" s="6"/>
    </row>
    <row r="60811" spans="55:55" hidden="1" x14ac:dyDescent="0.2">
      <c r="BC60811" s="6"/>
    </row>
    <row r="60812" spans="55:55" hidden="1" x14ac:dyDescent="0.2">
      <c r="BC60812" s="6"/>
    </row>
    <row r="60813" spans="55:55" hidden="1" x14ac:dyDescent="0.2">
      <c r="BC60813" s="6"/>
    </row>
    <row r="60814" spans="55:55" hidden="1" x14ac:dyDescent="0.2">
      <c r="BC60814" s="6"/>
    </row>
    <row r="60815" spans="55:55" hidden="1" x14ac:dyDescent="0.2">
      <c r="BC60815" s="6"/>
    </row>
    <row r="60816" spans="55:55" hidden="1" x14ac:dyDescent="0.2">
      <c r="BC60816" s="6"/>
    </row>
    <row r="60817" spans="55:55" hidden="1" x14ac:dyDescent="0.2">
      <c r="BC60817" s="6"/>
    </row>
    <row r="60818" spans="55:55" hidden="1" x14ac:dyDescent="0.2">
      <c r="BC60818" s="6"/>
    </row>
    <row r="60819" spans="55:55" hidden="1" x14ac:dyDescent="0.2">
      <c r="BC60819" s="6"/>
    </row>
    <row r="60820" spans="55:55" hidden="1" x14ac:dyDescent="0.2">
      <c r="BC60820" s="6"/>
    </row>
    <row r="60821" spans="55:55" hidden="1" x14ac:dyDescent="0.2">
      <c r="BC60821" s="6"/>
    </row>
    <row r="60822" spans="55:55" hidden="1" x14ac:dyDescent="0.2">
      <c r="BC60822" s="6"/>
    </row>
    <row r="60823" spans="55:55" hidden="1" x14ac:dyDescent="0.2">
      <c r="BC60823" s="6"/>
    </row>
    <row r="60824" spans="55:55" hidden="1" x14ac:dyDescent="0.2">
      <c r="BC60824" s="6"/>
    </row>
    <row r="60825" spans="55:55" hidden="1" x14ac:dyDescent="0.2">
      <c r="BC60825" s="6"/>
    </row>
    <row r="60826" spans="55:55" hidden="1" x14ac:dyDescent="0.2">
      <c r="BC60826" s="6"/>
    </row>
    <row r="60827" spans="55:55" hidden="1" x14ac:dyDescent="0.2">
      <c r="BC60827" s="6"/>
    </row>
    <row r="60828" spans="55:55" hidden="1" x14ac:dyDescent="0.2">
      <c r="BC60828" s="6"/>
    </row>
    <row r="60829" spans="55:55" hidden="1" x14ac:dyDescent="0.2">
      <c r="BC60829" s="6"/>
    </row>
    <row r="60830" spans="55:55" hidden="1" x14ac:dyDescent="0.2">
      <c r="BC60830" s="6"/>
    </row>
    <row r="60831" spans="55:55" hidden="1" x14ac:dyDescent="0.2">
      <c r="BC60831" s="6"/>
    </row>
    <row r="60832" spans="55:55" hidden="1" x14ac:dyDescent="0.2">
      <c r="BC60832" s="6"/>
    </row>
    <row r="60833" spans="55:55" hidden="1" x14ac:dyDescent="0.2">
      <c r="BC60833" s="6"/>
    </row>
    <row r="60834" spans="55:55" hidden="1" x14ac:dyDescent="0.2">
      <c r="BC60834" s="6"/>
    </row>
    <row r="60835" spans="55:55" hidden="1" x14ac:dyDescent="0.2">
      <c r="BC60835" s="6"/>
    </row>
    <row r="60836" spans="55:55" hidden="1" x14ac:dyDescent="0.2">
      <c r="BC60836" s="6"/>
    </row>
    <row r="60837" spans="55:55" hidden="1" x14ac:dyDescent="0.2">
      <c r="BC60837" s="6"/>
    </row>
    <row r="60838" spans="55:55" hidden="1" x14ac:dyDescent="0.2">
      <c r="BC60838" s="6"/>
    </row>
    <row r="60839" spans="55:55" hidden="1" x14ac:dyDescent="0.2">
      <c r="BC60839" s="6"/>
    </row>
    <row r="60840" spans="55:55" hidden="1" x14ac:dyDescent="0.2">
      <c r="BC60840" s="6"/>
    </row>
    <row r="60841" spans="55:55" hidden="1" x14ac:dyDescent="0.2">
      <c r="BC60841" s="6"/>
    </row>
    <row r="60842" spans="55:55" hidden="1" x14ac:dyDescent="0.2">
      <c r="BC60842" s="6"/>
    </row>
    <row r="60843" spans="55:55" hidden="1" x14ac:dyDescent="0.2">
      <c r="BC60843" s="6"/>
    </row>
    <row r="60844" spans="55:55" hidden="1" x14ac:dyDescent="0.2">
      <c r="BC60844" s="6"/>
    </row>
    <row r="60845" spans="55:55" hidden="1" x14ac:dyDescent="0.2">
      <c r="BC60845" s="6"/>
    </row>
    <row r="60846" spans="55:55" hidden="1" x14ac:dyDescent="0.2">
      <c r="BC60846" s="6"/>
    </row>
    <row r="60847" spans="55:55" hidden="1" x14ac:dyDescent="0.2">
      <c r="BC60847" s="6"/>
    </row>
    <row r="60848" spans="55:55" hidden="1" x14ac:dyDescent="0.2">
      <c r="BC60848" s="6"/>
    </row>
    <row r="60849" spans="55:55" hidden="1" x14ac:dyDescent="0.2">
      <c r="BC60849" s="6"/>
    </row>
    <row r="60850" spans="55:55" hidden="1" x14ac:dyDescent="0.2">
      <c r="BC60850" s="6"/>
    </row>
    <row r="60851" spans="55:55" hidden="1" x14ac:dyDescent="0.2">
      <c r="BC60851" s="6"/>
    </row>
    <row r="60852" spans="55:55" hidden="1" x14ac:dyDescent="0.2">
      <c r="BC60852" s="6"/>
    </row>
    <row r="60853" spans="55:55" hidden="1" x14ac:dyDescent="0.2">
      <c r="BC60853" s="6"/>
    </row>
    <row r="60854" spans="55:55" hidden="1" x14ac:dyDescent="0.2">
      <c r="BC60854" s="6"/>
    </row>
    <row r="60855" spans="55:55" hidden="1" x14ac:dyDescent="0.2">
      <c r="BC60855" s="6"/>
    </row>
    <row r="60856" spans="55:55" hidden="1" x14ac:dyDescent="0.2">
      <c r="BC60856" s="6"/>
    </row>
    <row r="60857" spans="55:55" hidden="1" x14ac:dyDescent="0.2">
      <c r="BC60857" s="6"/>
    </row>
    <row r="60858" spans="55:55" hidden="1" x14ac:dyDescent="0.2">
      <c r="BC60858" s="6"/>
    </row>
    <row r="60859" spans="55:55" hidden="1" x14ac:dyDescent="0.2">
      <c r="BC60859" s="6"/>
    </row>
    <row r="60860" spans="55:55" hidden="1" x14ac:dyDescent="0.2">
      <c r="BC60860" s="6"/>
    </row>
    <row r="60861" spans="55:55" hidden="1" x14ac:dyDescent="0.2">
      <c r="BC60861" s="6"/>
    </row>
    <row r="60862" spans="55:55" hidden="1" x14ac:dyDescent="0.2">
      <c r="BC60862" s="6"/>
    </row>
    <row r="60863" spans="55:55" hidden="1" x14ac:dyDescent="0.2">
      <c r="BC60863" s="6"/>
    </row>
    <row r="60864" spans="55:55" hidden="1" x14ac:dyDescent="0.2">
      <c r="BC60864" s="6"/>
    </row>
    <row r="60865" spans="55:55" hidden="1" x14ac:dyDescent="0.2">
      <c r="BC60865" s="6"/>
    </row>
    <row r="60866" spans="55:55" hidden="1" x14ac:dyDescent="0.2">
      <c r="BC60866" s="6"/>
    </row>
    <row r="60867" spans="55:55" hidden="1" x14ac:dyDescent="0.2">
      <c r="BC60867" s="6"/>
    </row>
    <row r="60868" spans="55:55" hidden="1" x14ac:dyDescent="0.2">
      <c r="BC60868" s="6"/>
    </row>
    <row r="60869" spans="55:55" hidden="1" x14ac:dyDescent="0.2">
      <c r="BC60869" s="6"/>
    </row>
    <row r="60870" spans="55:55" hidden="1" x14ac:dyDescent="0.2">
      <c r="BC60870" s="6"/>
    </row>
    <row r="60871" spans="55:55" hidden="1" x14ac:dyDescent="0.2">
      <c r="BC60871" s="6"/>
    </row>
    <row r="60872" spans="55:55" hidden="1" x14ac:dyDescent="0.2">
      <c r="BC60872" s="6"/>
    </row>
    <row r="60873" spans="55:55" hidden="1" x14ac:dyDescent="0.2">
      <c r="BC60873" s="6"/>
    </row>
    <row r="60874" spans="55:55" hidden="1" x14ac:dyDescent="0.2">
      <c r="BC60874" s="6"/>
    </row>
    <row r="60875" spans="55:55" hidden="1" x14ac:dyDescent="0.2">
      <c r="BC60875" s="6"/>
    </row>
    <row r="60876" spans="55:55" hidden="1" x14ac:dyDescent="0.2">
      <c r="BC60876" s="6"/>
    </row>
    <row r="60877" spans="55:55" hidden="1" x14ac:dyDescent="0.2">
      <c r="BC60877" s="6"/>
    </row>
    <row r="60878" spans="55:55" hidden="1" x14ac:dyDescent="0.2">
      <c r="BC60878" s="6"/>
    </row>
    <row r="60879" spans="55:55" hidden="1" x14ac:dyDescent="0.2">
      <c r="BC60879" s="6"/>
    </row>
    <row r="60880" spans="55:55" hidden="1" x14ac:dyDescent="0.2">
      <c r="BC60880" s="6"/>
    </row>
    <row r="60881" spans="55:55" hidden="1" x14ac:dyDescent="0.2">
      <c r="BC60881" s="6"/>
    </row>
    <row r="60882" spans="55:55" hidden="1" x14ac:dyDescent="0.2">
      <c r="BC60882" s="6"/>
    </row>
    <row r="60883" spans="55:55" hidden="1" x14ac:dyDescent="0.2">
      <c r="BC60883" s="6"/>
    </row>
    <row r="60884" spans="55:55" hidden="1" x14ac:dyDescent="0.2">
      <c r="BC60884" s="6"/>
    </row>
    <row r="60885" spans="55:55" hidden="1" x14ac:dyDescent="0.2">
      <c r="BC60885" s="6"/>
    </row>
    <row r="60886" spans="55:55" hidden="1" x14ac:dyDescent="0.2">
      <c r="BC60886" s="6"/>
    </row>
    <row r="60887" spans="55:55" hidden="1" x14ac:dyDescent="0.2">
      <c r="BC60887" s="6"/>
    </row>
    <row r="60888" spans="55:55" hidden="1" x14ac:dyDescent="0.2">
      <c r="BC60888" s="6"/>
    </row>
    <row r="60889" spans="55:55" hidden="1" x14ac:dyDescent="0.2">
      <c r="BC60889" s="6"/>
    </row>
    <row r="60890" spans="55:55" hidden="1" x14ac:dyDescent="0.2">
      <c r="BC60890" s="6"/>
    </row>
    <row r="60891" spans="55:55" hidden="1" x14ac:dyDescent="0.2">
      <c r="BC60891" s="6"/>
    </row>
    <row r="60892" spans="55:55" hidden="1" x14ac:dyDescent="0.2">
      <c r="BC60892" s="6"/>
    </row>
    <row r="60893" spans="55:55" hidden="1" x14ac:dyDescent="0.2">
      <c r="BC60893" s="6"/>
    </row>
    <row r="60894" spans="55:55" hidden="1" x14ac:dyDescent="0.2">
      <c r="BC60894" s="6"/>
    </row>
    <row r="60895" spans="55:55" hidden="1" x14ac:dyDescent="0.2">
      <c r="BC60895" s="6"/>
    </row>
    <row r="60896" spans="55:55" hidden="1" x14ac:dyDescent="0.2">
      <c r="BC60896" s="6"/>
    </row>
    <row r="60897" spans="55:55" hidden="1" x14ac:dyDescent="0.2">
      <c r="BC60897" s="6"/>
    </row>
    <row r="60898" spans="55:55" hidden="1" x14ac:dyDescent="0.2">
      <c r="BC60898" s="6"/>
    </row>
    <row r="60899" spans="55:55" hidden="1" x14ac:dyDescent="0.2">
      <c r="BC60899" s="6"/>
    </row>
    <row r="60900" spans="55:55" hidden="1" x14ac:dyDescent="0.2">
      <c r="BC60900" s="6"/>
    </row>
    <row r="60901" spans="55:55" hidden="1" x14ac:dyDescent="0.2">
      <c r="BC60901" s="6"/>
    </row>
    <row r="60902" spans="55:55" hidden="1" x14ac:dyDescent="0.2">
      <c r="BC60902" s="6"/>
    </row>
    <row r="60903" spans="55:55" hidden="1" x14ac:dyDescent="0.2">
      <c r="BC60903" s="6"/>
    </row>
    <row r="60904" spans="55:55" hidden="1" x14ac:dyDescent="0.2">
      <c r="BC60904" s="6"/>
    </row>
    <row r="60905" spans="55:55" hidden="1" x14ac:dyDescent="0.2">
      <c r="BC60905" s="6"/>
    </row>
    <row r="60906" spans="55:55" hidden="1" x14ac:dyDescent="0.2">
      <c r="BC60906" s="6"/>
    </row>
    <row r="60907" spans="55:55" hidden="1" x14ac:dyDescent="0.2">
      <c r="BC60907" s="6"/>
    </row>
    <row r="60908" spans="55:55" hidden="1" x14ac:dyDescent="0.2">
      <c r="BC60908" s="6"/>
    </row>
    <row r="60909" spans="55:55" hidden="1" x14ac:dyDescent="0.2">
      <c r="BC60909" s="6"/>
    </row>
    <row r="60910" spans="55:55" hidden="1" x14ac:dyDescent="0.2">
      <c r="BC60910" s="6"/>
    </row>
    <row r="60911" spans="55:55" hidden="1" x14ac:dyDescent="0.2">
      <c r="BC60911" s="6"/>
    </row>
    <row r="60912" spans="55:55" hidden="1" x14ac:dyDescent="0.2">
      <c r="BC60912" s="6"/>
    </row>
    <row r="60913" spans="55:55" hidden="1" x14ac:dyDescent="0.2">
      <c r="BC60913" s="6"/>
    </row>
    <row r="60914" spans="55:55" hidden="1" x14ac:dyDescent="0.2">
      <c r="BC60914" s="6"/>
    </row>
    <row r="60915" spans="55:55" hidden="1" x14ac:dyDescent="0.2">
      <c r="BC60915" s="6"/>
    </row>
    <row r="60916" spans="55:55" hidden="1" x14ac:dyDescent="0.2">
      <c r="BC60916" s="6"/>
    </row>
    <row r="60917" spans="55:55" hidden="1" x14ac:dyDescent="0.2">
      <c r="BC60917" s="6"/>
    </row>
    <row r="60918" spans="55:55" hidden="1" x14ac:dyDescent="0.2">
      <c r="BC60918" s="6"/>
    </row>
    <row r="60919" spans="55:55" hidden="1" x14ac:dyDescent="0.2">
      <c r="BC60919" s="6"/>
    </row>
    <row r="60920" spans="55:55" hidden="1" x14ac:dyDescent="0.2">
      <c r="BC60920" s="6"/>
    </row>
    <row r="60921" spans="55:55" hidden="1" x14ac:dyDescent="0.2">
      <c r="BC60921" s="6"/>
    </row>
    <row r="60922" spans="55:55" hidden="1" x14ac:dyDescent="0.2">
      <c r="BC60922" s="6"/>
    </row>
    <row r="60923" spans="55:55" hidden="1" x14ac:dyDescent="0.2">
      <c r="BC60923" s="6"/>
    </row>
    <row r="60924" spans="55:55" hidden="1" x14ac:dyDescent="0.2">
      <c r="BC60924" s="6"/>
    </row>
    <row r="60925" spans="55:55" hidden="1" x14ac:dyDescent="0.2">
      <c r="BC60925" s="6"/>
    </row>
    <row r="60926" spans="55:55" hidden="1" x14ac:dyDescent="0.2">
      <c r="BC60926" s="6"/>
    </row>
    <row r="60927" spans="55:55" hidden="1" x14ac:dyDescent="0.2">
      <c r="BC60927" s="6"/>
    </row>
    <row r="60928" spans="55:55" hidden="1" x14ac:dyDescent="0.2">
      <c r="BC60928" s="6"/>
    </row>
    <row r="60929" spans="55:55" hidden="1" x14ac:dyDescent="0.2">
      <c r="BC60929" s="6"/>
    </row>
    <row r="60930" spans="55:55" hidden="1" x14ac:dyDescent="0.2">
      <c r="BC60930" s="6"/>
    </row>
    <row r="60931" spans="55:55" hidden="1" x14ac:dyDescent="0.2">
      <c r="BC60931" s="6"/>
    </row>
    <row r="60932" spans="55:55" hidden="1" x14ac:dyDescent="0.2">
      <c r="BC60932" s="6"/>
    </row>
    <row r="60933" spans="55:55" hidden="1" x14ac:dyDescent="0.2">
      <c r="BC60933" s="6"/>
    </row>
    <row r="60934" spans="55:55" hidden="1" x14ac:dyDescent="0.2">
      <c r="BC60934" s="6"/>
    </row>
    <row r="60935" spans="55:55" hidden="1" x14ac:dyDescent="0.2">
      <c r="BC60935" s="6"/>
    </row>
    <row r="60936" spans="55:55" hidden="1" x14ac:dyDescent="0.2">
      <c r="BC60936" s="6"/>
    </row>
    <row r="60937" spans="55:55" hidden="1" x14ac:dyDescent="0.2">
      <c r="BC60937" s="6"/>
    </row>
    <row r="60938" spans="55:55" hidden="1" x14ac:dyDescent="0.2">
      <c r="BC60938" s="6"/>
    </row>
    <row r="60939" spans="55:55" hidden="1" x14ac:dyDescent="0.2">
      <c r="BC60939" s="6"/>
    </row>
    <row r="60940" spans="55:55" hidden="1" x14ac:dyDescent="0.2">
      <c r="BC60940" s="6"/>
    </row>
    <row r="60941" spans="55:55" hidden="1" x14ac:dyDescent="0.2">
      <c r="BC60941" s="6"/>
    </row>
    <row r="60942" spans="55:55" hidden="1" x14ac:dyDescent="0.2">
      <c r="BC60942" s="6"/>
    </row>
    <row r="60943" spans="55:55" hidden="1" x14ac:dyDescent="0.2">
      <c r="BC60943" s="6"/>
    </row>
    <row r="60944" spans="55:55" hidden="1" x14ac:dyDescent="0.2">
      <c r="BC60944" s="6"/>
    </row>
    <row r="60945" spans="55:55" hidden="1" x14ac:dyDescent="0.2">
      <c r="BC60945" s="6"/>
    </row>
    <row r="60946" spans="55:55" hidden="1" x14ac:dyDescent="0.2">
      <c r="BC60946" s="6"/>
    </row>
    <row r="60947" spans="55:55" hidden="1" x14ac:dyDescent="0.2">
      <c r="BC60947" s="6"/>
    </row>
    <row r="60948" spans="55:55" hidden="1" x14ac:dyDescent="0.2">
      <c r="BC60948" s="6"/>
    </row>
    <row r="60949" spans="55:55" hidden="1" x14ac:dyDescent="0.2">
      <c r="BC60949" s="6"/>
    </row>
    <row r="60950" spans="55:55" hidden="1" x14ac:dyDescent="0.2">
      <c r="BC60950" s="6"/>
    </row>
    <row r="60951" spans="55:55" hidden="1" x14ac:dyDescent="0.2">
      <c r="BC60951" s="6"/>
    </row>
    <row r="60952" spans="55:55" hidden="1" x14ac:dyDescent="0.2">
      <c r="BC60952" s="6"/>
    </row>
    <row r="60953" spans="55:55" hidden="1" x14ac:dyDescent="0.2">
      <c r="BC60953" s="6"/>
    </row>
    <row r="60954" spans="55:55" hidden="1" x14ac:dyDescent="0.2">
      <c r="BC60954" s="6"/>
    </row>
    <row r="60955" spans="55:55" hidden="1" x14ac:dyDescent="0.2">
      <c r="BC60955" s="6"/>
    </row>
    <row r="60956" spans="55:55" hidden="1" x14ac:dyDescent="0.2">
      <c r="BC60956" s="6"/>
    </row>
    <row r="60957" spans="55:55" hidden="1" x14ac:dyDescent="0.2">
      <c r="BC60957" s="6"/>
    </row>
    <row r="60958" spans="55:55" hidden="1" x14ac:dyDescent="0.2">
      <c r="BC60958" s="6"/>
    </row>
    <row r="60959" spans="55:55" hidden="1" x14ac:dyDescent="0.2">
      <c r="BC60959" s="6"/>
    </row>
    <row r="60960" spans="55:55" hidden="1" x14ac:dyDescent="0.2">
      <c r="BC60960" s="6"/>
    </row>
    <row r="60961" spans="55:55" hidden="1" x14ac:dyDescent="0.2">
      <c r="BC60961" s="6"/>
    </row>
    <row r="60962" spans="55:55" hidden="1" x14ac:dyDescent="0.2">
      <c r="BC60962" s="6"/>
    </row>
    <row r="60963" spans="55:55" hidden="1" x14ac:dyDescent="0.2">
      <c r="BC60963" s="6"/>
    </row>
    <row r="60964" spans="55:55" hidden="1" x14ac:dyDescent="0.2">
      <c r="BC60964" s="6"/>
    </row>
    <row r="60965" spans="55:55" hidden="1" x14ac:dyDescent="0.2">
      <c r="BC60965" s="6"/>
    </row>
    <row r="60966" spans="55:55" hidden="1" x14ac:dyDescent="0.2">
      <c r="BC60966" s="6"/>
    </row>
    <row r="60967" spans="55:55" hidden="1" x14ac:dyDescent="0.2">
      <c r="BC60967" s="6"/>
    </row>
    <row r="60968" spans="55:55" hidden="1" x14ac:dyDescent="0.2">
      <c r="BC60968" s="6"/>
    </row>
    <row r="60969" spans="55:55" hidden="1" x14ac:dyDescent="0.2">
      <c r="BC60969" s="6"/>
    </row>
    <row r="60970" spans="55:55" hidden="1" x14ac:dyDescent="0.2">
      <c r="BC60970" s="6"/>
    </row>
    <row r="60971" spans="55:55" hidden="1" x14ac:dyDescent="0.2">
      <c r="BC60971" s="6"/>
    </row>
    <row r="60972" spans="55:55" hidden="1" x14ac:dyDescent="0.2">
      <c r="BC60972" s="6"/>
    </row>
    <row r="60973" spans="55:55" hidden="1" x14ac:dyDescent="0.2">
      <c r="BC60973" s="6"/>
    </row>
    <row r="60974" spans="55:55" hidden="1" x14ac:dyDescent="0.2">
      <c r="BC60974" s="6"/>
    </row>
    <row r="60975" spans="55:55" hidden="1" x14ac:dyDescent="0.2">
      <c r="BC60975" s="6"/>
    </row>
    <row r="60976" spans="55:55" hidden="1" x14ac:dyDescent="0.2">
      <c r="BC60976" s="6"/>
    </row>
    <row r="60977" spans="55:55" hidden="1" x14ac:dyDescent="0.2">
      <c r="BC60977" s="6"/>
    </row>
    <row r="60978" spans="55:55" hidden="1" x14ac:dyDescent="0.2">
      <c r="BC60978" s="6"/>
    </row>
    <row r="60979" spans="55:55" hidden="1" x14ac:dyDescent="0.2">
      <c r="BC60979" s="6"/>
    </row>
    <row r="60980" spans="55:55" hidden="1" x14ac:dyDescent="0.2">
      <c r="BC60980" s="6"/>
    </row>
    <row r="60981" spans="55:55" hidden="1" x14ac:dyDescent="0.2">
      <c r="BC60981" s="6"/>
    </row>
    <row r="60982" spans="55:55" hidden="1" x14ac:dyDescent="0.2">
      <c r="BC60982" s="6"/>
    </row>
    <row r="60983" spans="55:55" hidden="1" x14ac:dyDescent="0.2">
      <c r="BC60983" s="6"/>
    </row>
    <row r="60984" spans="55:55" hidden="1" x14ac:dyDescent="0.2">
      <c r="BC60984" s="6"/>
    </row>
    <row r="60985" spans="55:55" hidden="1" x14ac:dyDescent="0.2">
      <c r="BC60985" s="6"/>
    </row>
    <row r="60986" spans="55:55" hidden="1" x14ac:dyDescent="0.2">
      <c r="BC60986" s="6"/>
    </row>
    <row r="60987" spans="55:55" hidden="1" x14ac:dyDescent="0.2">
      <c r="BC60987" s="6"/>
    </row>
    <row r="60988" spans="55:55" hidden="1" x14ac:dyDescent="0.2">
      <c r="BC60988" s="6"/>
    </row>
    <row r="60989" spans="55:55" hidden="1" x14ac:dyDescent="0.2">
      <c r="BC60989" s="6"/>
    </row>
    <row r="60990" spans="55:55" hidden="1" x14ac:dyDescent="0.2">
      <c r="BC60990" s="6"/>
    </row>
    <row r="60991" spans="55:55" hidden="1" x14ac:dyDescent="0.2">
      <c r="BC60991" s="6"/>
    </row>
    <row r="60992" spans="55:55" hidden="1" x14ac:dyDescent="0.2">
      <c r="BC60992" s="6"/>
    </row>
    <row r="60993" spans="55:55" hidden="1" x14ac:dyDescent="0.2">
      <c r="BC60993" s="6"/>
    </row>
    <row r="60994" spans="55:55" hidden="1" x14ac:dyDescent="0.2">
      <c r="BC60994" s="6"/>
    </row>
    <row r="60995" spans="55:55" hidden="1" x14ac:dyDescent="0.2">
      <c r="BC60995" s="6"/>
    </row>
    <row r="60996" spans="55:55" hidden="1" x14ac:dyDescent="0.2">
      <c r="BC60996" s="6"/>
    </row>
    <row r="60997" spans="55:55" hidden="1" x14ac:dyDescent="0.2">
      <c r="BC60997" s="6"/>
    </row>
    <row r="60998" spans="55:55" hidden="1" x14ac:dyDescent="0.2">
      <c r="BC60998" s="6"/>
    </row>
    <row r="60999" spans="55:55" hidden="1" x14ac:dyDescent="0.2">
      <c r="BC60999" s="6"/>
    </row>
    <row r="61000" spans="55:55" hidden="1" x14ac:dyDescent="0.2">
      <c r="BC61000" s="6"/>
    </row>
    <row r="61001" spans="55:55" hidden="1" x14ac:dyDescent="0.2">
      <c r="BC61001" s="6"/>
    </row>
    <row r="61002" spans="55:55" hidden="1" x14ac:dyDescent="0.2">
      <c r="BC61002" s="6"/>
    </row>
    <row r="61003" spans="55:55" hidden="1" x14ac:dyDescent="0.2">
      <c r="BC61003" s="6"/>
    </row>
    <row r="61004" spans="55:55" hidden="1" x14ac:dyDescent="0.2">
      <c r="BC61004" s="6"/>
    </row>
    <row r="61005" spans="55:55" hidden="1" x14ac:dyDescent="0.2">
      <c r="BC61005" s="6"/>
    </row>
    <row r="61006" spans="55:55" hidden="1" x14ac:dyDescent="0.2">
      <c r="BC61006" s="6"/>
    </row>
    <row r="61007" spans="55:55" hidden="1" x14ac:dyDescent="0.2">
      <c r="BC61007" s="6"/>
    </row>
    <row r="61008" spans="55:55" hidden="1" x14ac:dyDescent="0.2">
      <c r="BC61008" s="6"/>
    </row>
    <row r="61009" spans="55:55" hidden="1" x14ac:dyDescent="0.2">
      <c r="BC61009" s="6"/>
    </row>
    <row r="61010" spans="55:55" hidden="1" x14ac:dyDescent="0.2">
      <c r="BC61010" s="6"/>
    </row>
    <row r="61011" spans="55:55" hidden="1" x14ac:dyDescent="0.2">
      <c r="BC61011" s="6"/>
    </row>
    <row r="61012" spans="55:55" hidden="1" x14ac:dyDescent="0.2">
      <c r="BC61012" s="6"/>
    </row>
    <row r="61013" spans="55:55" hidden="1" x14ac:dyDescent="0.2">
      <c r="BC61013" s="6"/>
    </row>
    <row r="61014" spans="55:55" hidden="1" x14ac:dyDescent="0.2">
      <c r="BC61014" s="6"/>
    </row>
    <row r="61015" spans="55:55" hidden="1" x14ac:dyDescent="0.2">
      <c r="BC61015" s="6"/>
    </row>
    <row r="61016" spans="55:55" hidden="1" x14ac:dyDescent="0.2">
      <c r="BC61016" s="6"/>
    </row>
    <row r="61017" spans="55:55" hidden="1" x14ac:dyDescent="0.2">
      <c r="BC61017" s="6"/>
    </row>
    <row r="61018" spans="55:55" hidden="1" x14ac:dyDescent="0.2">
      <c r="BC61018" s="6"/>
    </row>
    <row r="61019" spans="55:55" hidden="1" x14ac:dyDescent="0.2">
      <c r="BC61019" s="6"/>
    </row>
    <row r="61020" spans="55:55" hidden="1" x14ac:dyDescent="0.2">
      <c r="BC61020" s="6"/>
    </row>
    <row r="61021" spans="55:55" hidden="1" x14ac:dyDescent="0.2">
      <c r="BC61021" s="6"/>
    </row>
    <row r="61022" spans="55:55" hidden="1" x14ac:dyDescent="0.2">
      <c r="BC61022" s="6"/>
    </row>
    <row r="61023" spans="55:55" hidden="1" x14ac:dyDescent="0.2">
      <c r="BC61023" s="6"/>
    </row>
    <row r="61024" spans="55:55" hidden="1" x14ac:dyDescent="0.2">
      <c r="BC61024" s="6"/>
    </row>
    <row r="61025" spans="55:55" hidden="1" x14ac:dyDescent="0.2">
      <c r="BC61025" s="6"/>
    </row>
    <row r="61026" spans="55:55" hidden="1" x14ac:dyDescent="0.2">
      <c r="BC61026" s="6"/>
    </row>
    <row r="61027" spans="55:55" hidden="1" x14ac:dyDescent="0.2">
      <c r="BC61027" s="6"/>
    </row>
    <row r="61028" spans="55:55" hidden="1" x14ac:dyDescent="0.2">
      <c r="BC61028" s="6"/>
    </row>
    <row r="61029" spans="55:55" hidden="1" x14ac:dyDescent="0.2">
      <c r="BC61029" s="6"/>
    </row>
    <row r="61030" spans="55:55" hidden="1" x14ac:dyDescent="0.2">
      <c r="BC61030" s="6"/>
    </row>
    <row r="61031" spans="55:55" hidden="1" x14ac:dyDescent="0.2">
      <c r="BC61031" s="6"/>
    </row>
    <row r="61032" spans="55:55" hidden="1" x14ac:dyDescent="0.2">
      <c r="BC61032" s="6"/>
    </row>
    <row r="61033" spans="55:55" hidden="1" x14ac:dyDescent="0.2">
      <c r="BC61033" s="6"/>
    </row>
    <row r="61034" spans="55:55" hidden="1" x14ac:dyDescent="0.2">
      <c r="BC61034" s="6"/>
    </row>
    <row r="61035" spans="55:55" hidden="1" x14ac:dyDescent="0.2">
      <c r="BC61035" s="6"/>
    </row>
    <row r="61036" spans="55:55" hidden="1" x14ac:dyDescent="0.2">
      <c r="BC61036" s="6"/>
    </row>
    <row r="61037" spans="55:55" hidden="1" x14ac:dyDescent="0.2">
      <c r="BC61037" s="6"/>
    </row>
    <row r="61038" spans="55:55" hidden="1" x14ac:dyDescent="0.2">
      <c r="BC61038" s="6"/>
    </row>
    <row r="61039" spans="55:55" hidden="1" x14ac:dyDescent="0.2">
      <c r="BC61039" s="6"/>
    </row>
    <row r="61040" spans="55:55" hidden="1" x14ac:dyDescent="0.2">
      <c r="BC61040" s="6"/>
    </row>
    <row r="61041" spans="55:55" hidden="1" x14ac:dyDescent="0.2">
      <c r="BC61041" s="6"/>
    </row>
    <row r="61042" spans="55:55" hidden="1" x14ac:dyDescent="0.2">
      <c r="BC61042" s="6"/>
    </row>
    <row r="61043" spans="55:55" hidden="1" x14ac:dyDescent="0.2">
      <c r="BC61043" s="6"/>
    </row>
    <row r="61044" spans="55:55" hidden="1" x14ac:dyDescent="0.2">
      <c r="BC61044" s="6"/>
    </row>
    <row r="61045" spans="55:55" hidden="1" x14ac:dyDescent="0.2">
      <c r="BC61045" s="6"/>
    </row>
    <row r="61046" spans="55:55" hidden="1" x14ac:dyDescent="0.2">
      <c r="BC61046" s="6"/>
    </row>
    <row r="61047" spans="55:55" hidden="1" x14ac:dyDescent="0.2">
      <c r="BC61047" s="6"/>
    </row>
    <row r="61048" spans="55:55" hidden="1" x14ac:dyDescent="0.2">
      <c r="BC61048" s="6"/>
    </row>
    <row r="61049" spans="55:55" hidden="1" x14ac:dyDescent="0.2">
      <c r="BC61049" s="6"/>
    </row>
    <row r="61050" spans="55:55" hidden="1" x14ac:dyDescent="0.2">
      <c r="BC61050" s="6"/>
    </row>
    <row r="61051" spans="55:55" hidden="1" x14ac:dyDescent="0.2">
      <c r="BC61051" s="6"/>
    </row>
    <row r="61052" spans="55:55" hidden="1" x14ac:dyDescent="0.2">
      <c r="BC61052" s="6"/>
    </row>
    <row r="61053" spans="55:55" hidden="1" x14ac:dyDescent="0.2">
      <c r="BC61053" s="6"/>
    </row>
    <row r="61054" spans="55:55" hidden="1" x14ac:dyDescent="0.2">
      <c r="BC61054" s="6"/>
    </row>
    <row r="61055" spans="55:55" hidden="1" x14ac:dyDescent="0.2">
      <c r="BC61055" s="6"/>
    </row>
    <row r="61056" spans="55:55" hidden="1" x14ac:dyDescent="0.2">
      <c r="BC61056" s="6"/>
    </row>
    <row r="61057" spans="55:55" hidden="1" x14ac:dyDescent="0.2">
      <c r="BC61057" s="6"/>
    </row>
    <row r="61058" spans="55:55" hidden="1" x14ac:dyDescent="0.2">
      <c r="BC61058" s="6"/>
    </row>
    <row r="61059" spans="55:55" hidden="1" x14ac:dyDescent="0.2">
      <c r="BC61059" s="6"/>
    </row>
    <row r="61060" spans="55:55" hidden="1" x14ac:dyDescent="0.2">
      <c r="BC61060" s="6"/>
    </row>
    <row r="61061" spans="55:55" hidden="1" x14ac:dyDescent="0.2">
      <c r="BC61061" s="6"/>
    </row>
    <row r="61062" spans="55:55" hidden="1" x14ac:dyDescent="0.2">
      <c r="BC61062" s="6"/>
    </row>
    <row r="61063" spans="55:55" hidden="1" x14ac:dyDescent="0.2">
      <c r="BC61063" s="6"/>
    </row>
    <row r="61064" spans="55:55" hidden="1" x14ac:dyDescent="0.2">
      <c r="BC61064" s="6"/>
    </row>
    <row r="61065" spans="55:55" hidden="1" x14ac:dyDescent="0.2">
      <c r="BC61065" s="6"/>
    </row>
    <row r="61066" spans="55:55" hidden="1" x14ac:dyDescent="0.2">
      <c r="BC61066" s="6"/>
    </row>
    <row r="61067" spans="55:55" hidden="1" x14ac:dyDescent="0.2">
      <c r="BC61067" s="6"/>
    </row>
    <row r="61068" spans="55:55" hidden="1" x14ac:dyDescent="0.2">
      <c r="BC61068" s="6"/>
    </row>
    <row r="61069" spans="55:55" hidden="1" x14ac:dyDescent="0.2">
      <c r="BC61069" s="6"/>
    </row>
    <row r="61070" spans="55:55" hidden="1" x14ac:dyDescent="0.2">
      <c r="BC61070" s="6"/>
    </row>
    <row r="61071" spans="55:55" hidden="1" x14ac:dyDescent="0.2">
      <c r="BC61071" s="6"/>
    </row>
    <row r="61072" spans="55:55" hidden="1" x14ac:dyDescent="0.2">
      <c r="BC61072" s="6"/>
    </row>
    <row r="61073" spans="55:55" hidden="1" x14ac:dyDescent="0.2">
      <c r="BC61073" s="6"/>
    </row>
    <row r="61074" spans="55:55" hidden="1" x14ac:dyDescent="0.2">
      <c r="BC61074" s="6"/>
    </row>
    <row r="61075" spans="55:55" hidden="1" x14ac:dyDescent="0.2">
      <c r="BC61075" s="6"/>
    </row>
    <row r="61076" spans="55:55" hidden="1" x14ac:dyDescent="0.2">
      <c r="BC61076" s="6"/>
    </row>
    <row r="61077" spans="55:55" hidden="1" x14ac:dyDescent="0.2">
      <c r="BC61077" s="6"/>
    </row>
    <row r="61078" spans="55:55" hidden="1" x14ac:dyDescent="0.2">
      <c r="BC61078" s="6"/>
    </row>
    <row r="61079" spans="55:55" hidden="1" x14ac:dyDescent="0.2">
      <c r="BC61079" s="6"/>
    </row>
    <row r="61080" spans="55:55" hidden="1" x14ac:dyDescent="0.2">
      <c r="BC61080" s="6"/>
    </row>
    <row r="61081" spans="55:55" hidden="1" x14ac:dyDescent="0.2">
      <c r="BC61081" s="6"/>
    </row>
    <row r="61082" spans="55:55" hidden="1" x14ac:dyDescent="0.2">
      <c r="BC61082" s="6"/>
    </row>
    <row r="61083" spans="55:55" hidden="1" x14ac:dyDescent="0.2">
      <c r="BC61083" s="6"/>
    </row>
    <row r="61084" spans="55:55" hidden="1" x14ac:dyDescent="0.2">
      <c r="BC61084" s="6"/>
    </row>
    <row r="61085" spans="55:55" hidden="1" x14ac:dyDescent="0.2">
      <c r="BC61085" s="6"/>
    </row>
    <row r="61086" spans="55:55" hidden="1" x14ac:dyDescent="0.2">
      <c r="BC61086" s="6"/>
    </row>
    <row r="61087" spans="55:55" hidden="1" x14ac:dyDescent="0.2">
      <c r="BC61087" s="6"/>
    </row>
    <row r="61088" spans="55:55" hidden="1" x14ac:dyDescent="0.2">
      <c r="BC61088" s="6"/>
    </row>
    <row r="61089" spans="55:55" hidden="1" x14ac:dyDescent="0.2">
      <c r="BC61089" s="6"/>
    </row>
    <row r="61090" spans="55:55" hidden="1" x14ac:dyDescent="0.2">
      <c r="BC61090" s="6"/>
    </row>
    <row r="61091" spans="55:55" hidden="1" x14ac:dyDescent="0.2">
      <c r="BC61091" s="6"/>
    </row>
    <row r="61092" spans="55:55" hidden="1" x14ac:dyDescent="0.2">
      <c r="BC61092" s="6"/>
    </row>
    <row r="61093" spans="55:55" hidden="1" x14ac:dyDescent="0.2">
      <c r="BC61093" s="6"/>
    </row>
    <row r="61094" spans="55:55" hidden="1" x14ac:dyDescent="0.2">
      <c r="BC61094" s="6"/>
    </row>
    <row r="61095" spans="55:55" hidden="1" x14ac:dyDescent="0.2">
      <c r="BC61095" s="6"/>
    </row>
    <row r="61096" spans="55:55" hidden="1" x14ac:dyDescent="0.2">
      <c r="BC61096" s="6"/>
    </row>
    <row r="61097" spans="55:55" hidden="1" x14ac:dyDescent="0.2">
      <c r="BC61097" s="6"/>
    </row>
    <row r="61098" spans="55:55" hidden="1" x14ac:dyDescent="0.2">
      <c r="BC61098" s="6"/>
    </row>
    <row r="61099" spans="55:55" hidden="1" x14ac:dyDescent="0.2">
      <c r="BC61099" s="6"/>
    </row>
    <row r="61100" spans="55:55" hidden="1" x14ac:dyDescent="0.2">
      <c r="BC61100" s="6"/>
    </row>
    <row r="61101" spans="55:55" hidden="1" x14ac:dyDescent="0.2">
      <c r="BC61101" s="6"/>
    </row>
    <row r="61102" spans="55:55" hidden="1" x14ac:dyDescent="0.2">
      <c r="BC61102" s="6"/>
    </row>
    <row r="61103" spans="55:55" hidden="1" x14ac:dyDescent="0.2">
      <c r="BC61103" s="6"/>
    </row>
    <row r="61104" spans="55:55" hidden="1" x14ac:dyDescent="0.2">
      <c r="BC61104" s="6"/>
    </row>
    <row r="61105" spans="55:55" hidden="1" x14ac:dyDescent="0.2">
      <c r="BC61105" s="6"/>
    </row>
    <row r="61106" spans="55:55" hidden="1" x14ac:dyDescent="0.2">
      <c r="BC61106" s="6"/>
    </row>
    <row r="61107" spans="55:55" hidden="1" x14ac:dyDescent="0.2">
      <c r="BC61107" s="6"/>
    </row>
    <row r="61108" spans="55:55" hidden="1" x14ac:dyDescent="0.2">
      <c r="BC61108" s="6"/>
    </row>
    <row r="61109" spans="55:55" hidden="1" x14ac:dyDescent="0.2">
      <c r="BC61109" s="6"/>
    </row>
    <row r="61110" spans="55:55" hidden="1" x14ac:dyDescent="0.2">
      <c r="BC61110" s="6"/>
    </row>
    <row r="61111" spans="55:55" hidden="1" x14ac:dyDescent="0.2">
      <c r="BC61111" s="6"/>
    </row>
    <row r="61112" spans="55:55" hidden="1" x14ac:dyDescent="0.2">
      <c r="BC61112" s="6"/>
    </row>
    <row r="61113" spans="55:55" hidden="1" x14ac:dyDescent="0.2">
      <c r="BC61113" s="6"/>
    </row>
    <row r="61114" spans="55:55" hidden="1" x14ac:dyDescent="0.2">
      <c r="BC61114" s="6"/>
    </row>
    <row r="61115" spans="55:55" hidden="1" x14ac:dyDescent="0.2">
      <c r="BC61115" s="6"/>
    </row>
    <row r="61116" spans="55:55" hidden="1" x14ac:dyDescent="0.2">
      <c r="BC61116" s="6"/>
    </row>
    <row r="61117" spans="55:55" hidden="1" x14ac:dyDescent="0.2">
      <c r="BC61117" s="6"/>
    </row>
    <row r="61118" spans="55:55" hidden="1" x14ac:dyDescent="0.2">
      <c r="BC61118" s="6"/>
    </row>
    <row r="61119" spans="55:55" hidden="1" x14ac:dyDescent="0.2">
      <c r="BC61119" s="6"/>
    </row>
    <row r="61120" spans="55:55" hidden="1" x14ac:dyDescent="0.2">
      <c r="BC61120" s="6"/>
    </row>
    <row r="61121" spans="55:55" hidden="1" x14ac:dyDescent="0.2">
      <c r="BC61121" s="6"/>
    </row>
    <row r="61122" spans="55:55" hidden="1" x14ac:dyDescent="0.2">
      <c r="BC61122" s="6"/>
    </row>
    <row r="61123" spans="55:55" hidden="1" x14ac:dyDescent="0.2">
      <c r="BC61123" s="6"/>
    </row>
    <row r="61124" spans="55:55" hidden="1" x14ac:dyDescent="0.2">
      <c r="BC61124" s="6"/>
    </row>
    <row r="61125" spans="55:55" hidden="1" x14ac:dyDescent="0.2">
      <c r="BC61125" s="6"/>
    </row>
    <row r="61126" spans="55:55" hidden="1" x14ac:dyDescent="0.2">
      <c r="BC61126" s="6"/>
    </row>
    <row r="61127" spans="55:55" hidden="1" x14ac:dyDescent="0.2">
      <c r="BC61127" s="6"/>
    </row>
    <row r="61128" spans="55:55" hidden="1" x14ac:dyDescent="0.2">
      <c r="BC61128" s="6"/>
    </row>
    <row r="61129" spans="55:55" hidden="1" x14ac:dyDescent="0.2">
      <c r="BC61129" s="6"/>
    </row>
    <row r="61130" spans="55:55" hidden="1" x14ac:dyDescent="0.2">
      <c r="BC61130" s="6"/>
    </row>
    <row r="61131" spans="55:55" hidden="1" x14ac:dyDescent="0.2">
      <c r="BC61131" s="6"/>
    </row>
    <row r="61132" spans="55:55" hidden="1" x14ac:dyDescent="0.2">
      <c r="BC61132" s="6"/>
    </row>
    <row r="61133" spans="55:55" hidden="1" x14ac:dyDescent="0.2">
      <c r="BC61133" s="6"/>
    </row>
    <row r="61134" spans="55:55" hidden="1" x14ac:dyDescent="0.2">
      <c r="BC61134" s="6"/>
    </row>
    <row r="61135" spans="55:55" hidden="1" x14ac:dyDescent="0.2">
      <c r="BC61135" s="6"/>
    </row>
    <row r="61136" spans="55:55" hidden="1" x14ac:dyDescent="0.2">
      <c r="BC61136" s="6"/>
    </row>
    <row r="61137" spans="55:55" hidden="1" x14ac:dyDescent="0.2">
      <c r="BC61137" s="6"/>
    </row>
    <row r="61138" spans="55:55" hidden="1" x14ac:dyDescent="0.2">
      <c r="BC61138" s="6"/>
    </row>
    <row r="61139" spans="55:55" hidden="1" x14ac:dyDescent="0.2">
      <c r="BC61139" s="6"/>
    </row>
    <row r="61140" spans="55:55" hidden="1" x14ac:dyDescent="0.2">
      <c r="BC61140" s="6"/>
    </row>
    <row r="61141" spans="55:55" hidden="1" x14ac:dyDescent="0.2">
      <c r="BC61141" s="6"/>
    </row>
    <row r="61142" spans="55:55" hidden="1" x14ac:dyDescent="0.2">
      <c r="BC61142" s="6"/>
    </row>
    <row r="61143" spans="55:55" hidden="1" x14ac:dyDescent="0.2">
      <c r="BC61143" s="6"/>
    </row>
    <row r="61144" spans="55:55" hidden="1" x14ac:dyDescent="0.2">
      <c r="BC61144" s="6"/>
    </row>
    <row r="61145" spans="55:55" hidden="1" x14ac:dyDescent="0.2">
      <c r="BC61145" s="6"/>
    </row>
    <row r="61146" spans="55:55" hidden="1" x14ac:dyDescent="0.2">
      <c r="BC61146" s="6"/>
    </row>
    <row r="61147" spans="55:55" hidden="1" x14ac:dyDescent="0.2">
      <c r="BC61147" s="6"/>
    </row>
    <row r="61148" spans="55:55" hidden="1" x14ac:dyDescent="0.2">
      <c r="BC61148" s="6"/>
    </row>
    <row r="61149" spans="55:55" hidden="1" x14ac:dyDescent="0.2">
      <c r="BC61149" s="6"/>
    </row>
    <row r="61150" spans="55:55" hidden="1" x14ac:dyDescent="0.2">
      <c r="BC61150" s="6"/>
    </row>
    <row r="61151" spans="55:55" hidden="1" x14ac:dyDescent="0.2">
      <c r="BC61151" s="6"/>
    </row>
    <row r="61152" spans="55:55" hidden="1" x14ac:dyDescent="0.2">
      <c r="BC61152" s="6"/>
    </row>
    <row r="61153" spans="55:55" hidden="1" x14ac:dyDescent="0.2">
      <c r="BC61153" s="6"/>
    </row>
    <row r="61154" spans="55:55" hidden="1" x14ac:dyDescent="0.2">
      <c r="BC61154" s="6"/>
    </row>
    <row r="61155" spans="55:55" hidden="1" x14ac:dyDescent="0.2">
      <c r="BC61155" s="6"/>
    </row>
    <row r="61156" spans="55:55" hidden="1" x14ac:dyDescent="0.2">
      <c r="BC61156" s="6"/>
    </row>
    <row r="61157" spans="55:55" hidden="1" x14ac:dyDescent="0.2">
      <c r="BC61157" s="6"/>
    </row>
    <row r="61158" spans="55:55" hidden="1" x14ac:dyDescent="0.2">
      <c r="BC61158" s="6"/>
    </row>
    <row r="61159" spans="55:55" hidden="1" x14ac:dyDescent="0.2">
      <c r="BC61159" s="6"/>
    </row>
    <row r="61160" spans="55:55" hidden="1" x14ac:dyDescent="0.2">
      <c r="BC61160" s="6"/>
    </row>
    <row r="61161" spans="55:55" hidden="1" x14ac:dyDescent="0.2">
      <c r="BC61161" s="6"/>
    </row>
    <row r="61162" spans="55:55" hidden="1" x14ac:dyDescent="0.2">
      <c r="BC61162" s="6"/>
    </row>
    <row r="61163" spans="55:55" hidden="1" x14ac:dyDescent="0.2">
      <c r="BC61163" s="6"/>
    </row>
    <row r="61164" spans="55:55" hidden="1" x14ac:dyDescent="0.2">
      <c r="BC61164" s="6"/>
    </row>
    <row r="61165" spans="55:55" hidden="1" x14ac:dyDescent="0.2">
      <c r="BC61165" s="6"/>
    </row>
    <row r="61166" spans="55:55" hidden="1" x14ac:dyDescent="0.2">
      <c r="BC61166" s="6"/>
    </row>
    <row r="61167" spans="55:55" hidden="1" x14ac:dyDescent="0.2">
      <c r="BC61167" s="6"/>
    </row>
    <row r="61168" spans="55:55" hidden="1" x14ac:dyDescent="0.2">
      <c r="BC61168" s="6"/>
    </row>
    <row r="61169" spans="55:55" hidden="1" x14ac:dyDescent="0.2">
      <c r="BC61169" s="6"/>
    </row>
    <row r="61170" spans="55:55" hidden="1" x14ac:dyDescent="0.2">
      <c r="BC61170" s="6"/>
    </row>
    <row r="61171" spans="55:55" hidden="1" x14ac:dyDescent="0.2">
      <c r="BC61171" s="6"/>
    </row>
    <row r="61172" spans="55:55" hidden="1" x14ac:dyDescent="0.2">
      <c r="BC61172" s="6"/>
    </row>
    <row r="61173" spans="55:55" hidden="1" x14ac:dyDescent="0.2">
      <c r="BC61173" s="6"/>
    </row>
    <row r="61174" spans="55:55" hidden="1" x14ac:dyDescent="0.2">
      <c r="BC61174" s="6"/>
    </row>
    <row r="61175" spans="55:55" hidden="1" x14ac:dyDescent="0.2">
      <c r="BC61175" s="6"/>
    </row>
    <row r="61176" spans="55:55" hidden="1" x14ac:dyDescent="0.2">
      <c r="BC61176" s="6"/>
    </row>
    <row r="61177" spans="55:55" hidden="1" x14ac:dyDescent="0.2">
      <c r="BC61177" s="6"/>
    </row>
    <row r="61178" spans="55:55" hidden="1" x14ac:dyDescent="0.2">
      <c r="BC61178" s="6"/>
    </row>
    <row r="61179" spans="55:55" hidden="1" x14ac:dyDescent="0.2">
      <c r="BC61179" s="6"/>
    </row>
    <row r="61180" spans="55:55" hidden="1" x14ac:dyDescent="0.2">
      <c r="BC61180" s="6"/>
    </row>
    <row r="61181" spans="55:55" hidden="1" x14ac:dyDescent="0.2">
      <c r="BC61181" s="6"/>
    </row>
    <row r="61182" spans="55:55" hidden="1" x14ac:dyDescent="0.2">
      <c r="BC61182" s="6"/>
    </row>
    <row r="61183" spans="55:55" hidden="1" x14ac:dyDescent="0.2">
      <c r="BC61183" s="6"/>
    </row>
    <row r="61184" spans="55:55" hidden="1" x14ac:dyDescent="0.2">
      <c r="BC61184" s="6"/>
    </row>
    <row r="61185" spans="55:55" hidden="1" x14ac:dyDescent="0.2">
      <c r="BC61185" s="6"/>
    </row>
    <row r="61186" spans="55:55" hidden="1" x14ac:dyDescent="0.2">
      <c r="BC61186" s="6"/>
    </row>
    <row r="61187" spans="55:55" hidden="1" x14ac:dyDescent="0.2">
      <c r="BC61187" s="6"/>
    </row>
    <row r="61188" spans="55:55" hidden="1" x14ac:dyDescent="0.2">
      <c r="BC61188" s="6"/>
    </row>
    <row r="61189" spans="55:55" hidden="1" x14ac:dyDescent="0.2">
      <c r="BC61189" s="6"/>
    </row>
    <row r="61190" spans="55:55" hidden="1" x14ac:dyDescent="0.2">
      <c r="BC61190" s="6"/>
    </row>
    <row r="61191" spans="55:55" hidden="1" x14ac:dyDescent="0.2">
      <c r="BC61191" s="6"/>
    </row>
    <row r="61192" spans="55:55" hidden="1" x14ac:dyDescent="0.2">
      <c r="BC61192" s="6"/>
    </row>
    <row r="61193" spans="55:55" hidden="1" x14ac:dyDescent="0.2">
      <c r="BC61193" s="6"/>
    </row>
    <row r="61194" spans="55:55" hidden="1" x14ac:dyDescent="0.2">
      <c r="BC61194" s="6"/>
    </row>
    <row r="61195" spans="55:55" hidden="1" x14ac:dyDescent="0.2">
      <c r="BC61195" s="6"/>
    </row>
    <row r="61196" spans="55:55" hidden="1" x14ac:dyDescent="0.2">
      <c r="BC61196" s="6"/>
    </row>
    <row r="61197" spans="55:55" hidden="1" x14ac:dyDescent="0.2">
      <c r="BC61197" s="6"/>
    </row>
    <row r="61198" spans="55:55" hidden="1" x14ac:dyDescent="0.2">
      <c r="BC61198" s="6"/>
    </row>
    <row r="61199" spans="55:55" hidden="1" x14ac:dyDescent="0.2">
      <c r="BC61199" s="6"/>
    </row>
    <row r="61200" spans="55:55" hidden="1" x14ac:dyDescent="0.2">
      <c r="BC61200" s="6"/>
    </row>
    <row r="61201" spans="55:55" hidden="1" x14ac:dyDescent="0.2">
      <c r="BC61201" s="6"/>
    </row>
    <row r="61202" spans="55:55" hidden="1" x14ac:dyDescent="0.2">
      <c r="BC61202" s="6"/>
    </row>
    <row r="61203" spans="55:55" hidden="1" x14ac:dyDescent="0.2">
      <c r="BC61203" s="6"/>
    </row>
    <row r="61204" spans="55:55" hidden="1" x14ac:dyDescent="0.2">
      <c r="BC61204" s="6"/>
    </row>
    <row r="61205" spans="55:55" hidden="1" x14ac:dyDescent="0.2">
      <c r="BC61205" s="6"/>
    </row>
    <row r="61206" spans="55:55" hidden="1" x14ac:dyDescent="0.2">
      <c r="BC61206" s="6"/>
    </row>
    <row r="61207" spans="55:55" hidden="1" x14ac:dyDescent="0.2">
      <c r="BC61207" s="6"/>
    </row>
    <row r="61208" spans="55:55" hidden="1" x14ac:dyDescent="0.2">
      <c r="BC61208" s="6"/>
    </row>
    <row r="61209" spans="55:55" hidden="1" x14ac:dyDescent="0.2">
      <c r="BC61209" s="6"/>
    </row>
    <row r="61210" spans="55:55" hidden="1" x14ac:dyDescent="0.2">
      <c r="BC61210" s="6"/>
    </row>
    <row r="61211" spans="55:55" hidden="1" x14ac:dyDescent="0.2">
      <c r="BC61211" s="6"/>
    </row>
    <row r="61212" spans="55:55" hidden="1" x14ac:dyDescent="0.2">
      <c r="BC61212" s="6"/>
    </row>
    <row r="61213" spans="55:55" hidden="1" x14ac:dyDescent="0.2">
      <c r="BC61213" s="6"/>
    </row>
    <row r="61214" spans="55:55" hidden="1" x14ac:dyDescent="0.2">
      <c r="BC61214" s="6"/>
    </row>
    <row r="61215" spans="55:55" hidden="1" x14ac:dyDescent="0.2">
      <c r="BC61215" s="6"/>
    </row>
    <row r="61216" spans="55:55" hidden="1" x14ac:dyDescent="0.2">
      <c r="BC61216" s="6"/>
    </row>
    <row r="61217" spans="55:55" hidden="1" x14ac:dyDescent="0.2">
      <c r="BC61217" s="6"/>
    </row>
    <row r="61218" spans="55:55" hidden="1" x14ac:dyDescent="0.2">
      <c r="BC61218" s="6"/>
    </row>
    <row r="61219" spans="55:55" hidden="1" x14ac:dyDescent="0.2">
      <c r="BC61219" s="6"/>
    </row>
    <row r="61220" spans="55:55" hidden="1" x14ac:dyDescent="0.2">
      <c r="BC61220" s="6"/>
    </row>
    <row r="61221" spans="55:55" hidden="1" x14ac:dyDescent="0.2">
      <c r="BC61221" s="6"/>
    </row>
    <row r="61222" spans="55:55" hidden="1" x14ac:dyDescent="0.2">
      <c r="BC61222" s="6"/>
    </row>
    <row r="61223" spans="55:55" hidden="1" x14ac:dyDescent="0.2">
      <c r="BC61223" s="6"/>
    </row>
    <row r="61224" spans="55:55" hidden="1" x14ac:dyDescent="0.2">
      <c r="BC61224" s="6"/>
    </row>
    <row r="61225" spans="55:55" hidden="1" x14ac:dyDescent="0.2">
      <c r="BC61225" s="6"/>
    </row>
    <row r="61226" spans="55:55" hidden="1" x14ac:dyDescent="0.2">
      <c r="BC61226" s="6"/>
    </row>
    <row r="61227" spans="55:55" hidden="1" x14ac:dyDescent="0.2">
      <c r="BC61227" s="6"/>
    </row>
    <row r="61228" spans="55:55" hidden="1" x14ac:dyDescent="0.2">
      <c r="BC61228" s="6"/>
    </row>
    <row r="61229" spans="55:55" hidden="1" x14ac:dyDescent="0.2">
      <c r="BC61229" s="6"/>
    </row>
    <row r="61230" spans="55:55" hidden="1" x14ac:dyDescent="0.2">
      <c r="BC61230" s="6"/>
    </row>
    <row r="61231" spans="55:55" hidden="1" x14ac:dyDescent="0.2">
      <c r="BC61231" s="6"/>
    </row>
    <row r="61232" spans="55:55" hidden="1" x14ac:dyDescent="0.2">
      <c r="BC61232" s="6"/>
    </row>
    <row r="61233" spans="55:55" hidden="1" x14ac:dyDescent="0.2">
      <c r="BC61233" s="6"/>
    </row>
    <row r="61234" spans="55:55" hidden="1" x14ac:dyDescent="0.2">
      <c r="BC61234" s="6"/>
    </row>
    <row r="61235" spans="55:55" hidden="1" x14ac:dyDescent="0.2">
      <c r="BC61235" s="6"/>
    </row>
    <row r="61236" spans="55:55" hidden="1" x14ac:dyDescent="0.2">
      <c r="BC61236" s="6"/>
    </row>
    <row r="61237" spans="55:55" hidden="1" x14ac:dyDescent="0.2">
      <c r="BC61237" s="6"/>
    </row>
    <row r="61238" spans="55:55" hidden="1" x14ac:dyDescent="0.2">
      <c r="BC61238" s="6"/>
    </row>
    <row r="61239" spans="55:55" hidden="1" x14ac:dyDescent="0.2">
      <c r="BC61239" s="6"/>
    </row>
    <row r="61240" spans="55:55" hidden="1" x14ac:dyDescent="0.2">
      <c r="BC61240" s="6"/>
    </row>
    <row r="61241" spans="55:55" hidden="1" x14ac:dyDescent="0.2">
      <c r="BC61241" s="6"/>
    </row>
    <row r="61242" spans="55:55" hidden="1" x14ac:dyDescent="0.2">
      <c r="BC61242" s="6"/>
    </row>
    <row r="61243" spans="55:55" hidden="1" x14ac:dyDescent="0.2">
      <c r="BC61243" s="6"/>
    </row>
    <row r="61244" spans="55:55" hidden="1" x14ac:dyDescent="0.2">
      <c r="BC61244" s="6"/>
    </row>
    <row r="61245" spans="55:55" hidden="1" x14ac:dyDescent="0.2">
      <c r="BC61245" s="6"/>
    </row>
    <row r="61246" spans="55:55" hidden="1" x14ac:dyDescent="0.2">
      <c r="BC61246" s="6"/>
    </row>
    <row r="61247" spans="55:55" hidden="1" x14ac:dyDescent="0.2">
      <c r="BC61247" s="6"/>
    </row>
    <row r="61248" spans="55:55" hidden="1" x14ac:dyDescent="0.2">
      <c r="BC61248" s="6"/>
    </row>
    <row r="61249" spans="55:55" hidden="1" x14ac:dyDescent="0.2">
      <c r="BC61249" s="6"/>
    </row>
    <row r="61250" spans="55:55" hidden="1" x14ac:dyDescent="0.2">
      <c r="BC61250" s="6"/>
    </row>
    <row r="61251" spans="55:55" hidden="1" x14ac:dyDescent="0.2">
      <c r="BC61251" s="6"/>
    </row>
    <row r="61252" spans="55:55" hidden="1" x14ac:dyDescent="0.2">
      <c r="BC61252" s="6"/>
    </row>
    <row r="61253" spans="55:55" hidden="1" x14ac:dyDescent="0.2">
      <c r="BC61253" s="6"/>
    </row>
    <row r="61254" spans="55:55" hidden="1" x14ac:dyDescent="0.2">
      <c r="BC61254" s="6"/>
    </row>
    <row r="61255" spans="55:55" hidden="1" x14ac:dyDescent="0.2">
      <c r="BC61255" s="6"/>
    </row>
    <row r="61256" spans="55:55" hidden="1" x14ac:dyDescent="0.2">
      <c r="BC61256" s="6"/>
    </row>
    <row r="61257" spans="55:55" hidden="1" x14ac:dyDescent="0.2">
      <c r="BC61257" s="6"/>
    </row>
    <row r="61258" spans="55:55" hidden="1" x14ac:dyDescent="0.2">
      <c r="BC61258" s="6"/>
    </row>
    <row r="61259" spans="55:55" hidden="1" x14ac:dyDescent="0.2">
      <c r="BC61259" s="6"/>
    </row>
    <row r="61260" spans="55:55" hidden="1" x14ac:dyDescent="0.2">
      <c r="BC61260" s="6"/>
    </row>
    <row r="61261" spans="55:55" hidden="1" x14ac:dyDescent="0.2">
      <c r="BC61261" s="6"/>
    </row>
    <row r="61262" spans="55:55" hidden="1" x14ac:dyDescent="0.2">
      <c r="BC61262" s="6"/>
    </row>
    <row r="61263" spans="55:55" hidden="1" x14ac:dyDescent="0.2">
      <c r="BC61263" s="6"/>
    </row>
    <row r="61264" spans="55:55" hidden="1" x14ac:dyDescent="0.2">
      <c r="BC61264" s="6"/>
    </row>
    <row r="61265" spans="55:55" hidden="1" x14ac:dyDescent="0.2">
      <c r="BC61265" s="6"/>
    </row>
    <row r="61266" spans="55:55" hidden="1" x14ac:dyDescent="0.2">
      <c r="BC61266" s="6"/>
    </row>
    <row r="61267" spans="55:55" hidden="1" x14ac:dyDescent="0.2">
      <c r="BC61267" s="6"/>
    </row>
    <row r="61268" spans="55:55" hidden="1" x14ac:dyDescent="0.2">
      <c r="BC61268" s="6"/>
    </row>
    <row r="61269" spans="55:55" hidden="1" x14ac:dyDescent="0.2">
      <c r="BC61269" s="6"/>
    </row>
    <row r="61270" spans="55:55" hidden="1" x14ac:dyDescent="0.2">
      <c r="BC61270" s="6"/>
    </row>
    <row r="61271" spans="55:55" hidden="1" x14ac:dyDescent="0.2">
      <c r="BC61271" s="6"/>
    </row>
    <row r="61272" spans="55:55" hidden="1" x14ac:dyDescent="0.2">
      <c r="BC61272" s="6"/>
    </row>
    <row r="61273" spans="55:55" hidden="1" x14ac:dyDescent="0.2">
      <c r="BC61273" s="6"/>
    </row>
    <row r="61274" spans="55:55" hidden="1" x14ac:dyDescent="0.2">
      <c r="BC61274" s="6"/>
    </row>
    <row r="61275" spans="55:55" hidden="1" x14ac:dyDescent="0.2">
      <c r="BC61275" s="6"/>
    </row>
    <row r="61276" spans="55:55" hidden="1" x14ac:dyDescent="0.2">
      <c r="BC61276" s="6"/>
    </row>
    <row r="61277" spans="55:55" hidden="1" x14ac:dyDescent="0.2">
      <c r="BC61277" s="6"/>
    </row>
    <row r="61278" spans="55:55" hidden="1" x14ac:dyDescent="0.2">
      <c r="BC61278" s="6"/>
    </row>
    <row r="61279" spans="55:55" hidden="1" x14ac:dyDescent="0.2">
      <c r="BC61279" s="6"/>
    </row>
    <row r="61280" spans="55:55" hidden="1" x14ac:dyDescent="0.2">
      <c r="BC61280" s="6"/>
    </row>
    <row r="61281" spans="55:55" hidden="1" x14ac:dyDescent="0.2">
      <c r="BC61281" s="6"/>
    </row>
    <row r="61282" spans="55:55" hidden="1" x14ac:dyDescent="0.2">
      <c r="BC61282" s="6"/>
    </row>
    <row r="61283" spans="55:55" hidden="1" x14ac:dyDescent="0.2">
      <c r="BC61283" s="6"/>
    </row>
    <row r="61284" spans="55:55" hidden="1" x14ac:dyDescent="0.2">
      <c r="BC61284" s="6"/>
    </row>
    <row r="61285" spans="55:55" hidden="1" x14ac:dyDescent="0.2">
      <c r="BC61285" s="6"/>
    </row>
    <row r="61286" spans="55:55" hidden="1" x14ac:dyDescent="0.2">
      <c r="BC61286" s="6"/>
    </row>
    <row r="61287" spans="55:55" hidden="1" x14ac:dyDescent="0.2">
      <c r="BC61287" s="6"/>
    </row>
    <row r="61288" spans="55:55" hidden="1" x14ac:dyDescent="0.2">
      <c r="BC61288" s="6"/>
    </row>
    <row r="61289" spans="55:55" hidden="1" x14ac:dyDescent="0.2">
      <c r="BC61289" s="6"/>
    </row>
    <row r="61290" spans="55:55" hidden="1" x14ac:dyDescent="0.2">
      <c r="BC61290" s="6"/>
    </row>
    <row r="61291" spans="55:55" hidden="1" x14ac:dyDescent="0.2">
      <c r="BC61291" s="6"/>
    </row>
    <row r="61292" spans="55:55" hidden="1" x14ac:dyDescent="0.2">
      <c r="BC61292" s="6"/>
    </row>
    <row r="61293" spans="55:55" hidden="1" x14ac:dyDescent="0.2">
      <c r="BC61293" s="6"/>
    </row>
    <row r="61294" spans="55:55" hidden="1" x14ac:dyDescent="0.2">
      <c r="BC61294" s="6"/>
    </row>
    <row r="61295" spans="55:55" hidden="1" x14ac:dyDescent="0.2">
      <c r="BC61295" s="6"/>
    </row>
    <row r="61296" spans="55:55" hidden="1" x14ac:dyDescent="0.2">
      <c r="BC61296" s="6"/>
    </row>
    <row r="61297" spans="55:55" hidden="1" x14ac:dyDescent="0.2">
      <c r="BC61297" s="6"/>
    </row>
    <row r="61298" spans="55:55" hidden="1" x14ac:dyDescent="0.2">
      <c r="BC61298" s="6"/>
    </row>
    <row r="61299" spans="55:55" hidden="1" x14ac:dyDescent="0.2">
      <c r="BC61299" s="6"/>
    </row>
    <row r="61300" spans="55:55" hidden="1" x14ac:dyDescent="0.2">
      <c r="BC61300" s="6"/>
    </row>
    <row r="61301" spans="55:55" hidden="1" x14ac:dyDescent="0.2">
      <c r="BC61301" s="6"/>
    </row>
    <row r="61302" spans="55:55" hidden="1" x14ac:dyDescent="0.2">
      <c r="BC61302" s="6"/>
    </row>
    <row r="61303" spans="55:55" hidden="1" x14ac:dyDescent="0.2">
      <c r="BC61303" s="6"/>
    </row>
    <row r="61304" spans="55:55" hidden="1" x14ac:dyDescent="0.2">
      <c r="BC61304" s="6"/>
    </row>
    <row r="61305" spans="55:55" hidden="1" x14ac:dyDescent="0.2">
      <c r="BC61305" s="6"/>
    </row>
    <row r="61306" spans="55:55" hidden="1" x14ac:dyDescent="0.2">
      <c r="BC61306" s="6"/>
    </row>
    <row r="61307" spans="55:55" hidden="1" x14ac:dyDescent="0.2">
      <c r="BC61307" s="6"/>
    </row>
    <row r="61308" spans="55:55" hidden="1" x14ac:dyDescent="0.2">
      <c r="BC61308" s="6"/>
    </row>
    <row r="61309" spans="55:55" hidden="1" x14ac:dyDescent="0.2">
      <c r="BC61309" s="6"/>
    </row>
    <row r="61310" spans="55:55" hidden="1" x14ac:dyDescent="0.2">
      <c r="BC61310" s="6"/>
    </row>
    <row r="61311" spans="55:55" hidden="1" x14ac:dyDescent="0.2">
      <c r="BC61311" s="6"/>
    </row>
    <row r="61312" spans="55:55" hidden="1" x14ac:dyDescent="0.2">
      <c r="BC61312" s="6"/>
    </row>
    <row r="61313" spans="55:55" hidden="1" x14ac:dyDescent="0.2">
      <c r="BC61313" s="6"/>
    </row>
    <row r="61314" spans="55:55" hidden="1" x14ac:dyDescent="0.2">
      <c r="BC61314" s="6"/>
    </row>
    <row r="61315" spans="55:55" hidden="1" x14ac:dyDescent="0.2">
      <c r="BC61315" s="6"/>
    </row>
    <row r="61316" spans="55:55" hidden="1" x14ac:dyDescent="0.2">
      <c r="BC61316" s="6"/>
    </row>
    <row r="61317" spans="55:55" hidden="1" x14ac:dyDescent="0.2">
      <c r="BC61317" s="6"/>
    </row>
    <row r="61318" spans="55:55" hidden="1" x14ac:dyDescent="0.2">
      <c r="BC61318" s="6"/>
    </row>
    <row r="61319" spans="55:55" hidden="1" x14ac:dyDescent="0.2">
      <c r="BC61319" s="6"/>
    </row>
    <row r="61320" spans="55:55" hidden="1" x14ac:dyDescent="0.2">
      <c r="BC61320" s="6"/>
    </row>
    <row r="61321" spans="55:55" hidden="1" x14ac:dyDescent="0.2">
      <c r="BC61321" s="6"/>
    </row>
    <row r="61322" spans="55:55" hidden="1" x14ac:dyDescent="0.2">
      <c r="BC61322" s="6"/>
    </row>
    <row r="61323" spans="55:55" hidden="1" x14ac:dyDescent="0.2">
      <c r="BC61323" s="6"/>
    </row>
    <row r="61324" spans="55:55" hidden="1" x14ac:dyDescent="0.2">
      <c r="BC61324" s="6"/>
    </row>
    <row r="61325" spans="55:55" hidden="1" x14ac:dyDescent="0.2">
      <c r="BC61325" s="6"/>
    </row>
    <row r="61326" spans="55:55" hidden="1" x14ac:dyDescent="0.2">
      <c r="BC61326" s="6"/>
    </row>
    <row r="61327" spans="55:55" hidden="1" x14ac:dyDescent="0.2">
      <c r="BC61327" s="6"/>
    </row>
    <row r="61328" spans="55:55" hidden="1" x14ac:dyDescent="0.2">
      <c r="BC61328" s="6"/>
    </row>
    <row r="61329" spans="55:55" hidden="1" x14ac:dyDescent="0.2">
      <c r="BC61329" s="6"/>
    </row>
    <row r="61330" spans="55:55" hidden="1" x14ac:dyDescent="0.2">
      <c r="BC61330" s="6"/>
    </row>
    <row r="61331" spans="55:55" hidden="1" x14ac:dyDescent="0.2">
      <c r="BC61331" s="6"/>
    </row>
    <row r="61332" spans="55:55" hidden="1" x14ac:dyDescent="0.2">
      <c r="BC61332" s="6"/>
    </row>
    <row r="61333" spans="55:55" hidden="1" x14ac:dyDescent="0.2">
      <c r="BC61333" s="6"/>
    </row>
    <row r="61334" spans="55:55" hidden="1" x14ac:dyDescent="0.2">
      <c r="BC61334" s="6"/>
    </row>
    <row r="61335" spans="55:55" hidden="1" x14ac:dyDescent="0.2">
      <c r="BC61335" s="6"/>
    </row>
    <row r="61336" spans="55:55" hidden="1" x14ac:dyDescent="0.2">
      <c r="BC61336" s="6"/>
    </row>
    <row r="61337" spans="55:55" hidden="1" x14ac:dyDescent="0.2">
      <c r="BC61337" s="6"/>
    </row>
    <row r="61338" spans="55:55" hidden="1" x14ac:dyDescent="0.2">
      <c r="BC61338" s="6"/>
    </row>
    <row r="61339" spans="55:55" hidden="1" x14ac:dyDescent="0.2">
      <c r="BC61339" s="6"/>
    </row>
    <row r="61340" spans="55:55" hidden="1" x14ac:dyDescent="0.2">
      <c r="BC61340" s="6"/>
    </row>
    <row r="61341" spans="55:55" hidden="1" x14ac:dyDescent="0.2">
      <c r="BC61341" s="6"/>
    </row>
    <row r="61342" spans="55:55" hidden="1" x14ac:dyDescent="0.2">
      <c r="BC61342" s="6"/>
    </row>
    <row r="61343" spans="55:55" hidden="1" x14ac:dyDescent="0.2">
      <c r="BC61343" s="6"/>
    </row>
    <row r="61344" spans="55:55" hidden="1" x14ac:dyDescent="0.2">
      <c r="BC61344" s="6"/>
    </row>
    <row r="61345" spans="55:55" hidden="1" x14ac:dyDescent="0.2">
      <c r="BC61345" s="6"/>
    </row>
    <row r="61346" spans="55:55" hidden="1" x14ac:dyDescent="0.2">
      <c r="BC61346" s="6"/>
    </row>
    <row r="61347" spans="55:55" hidden="1" x14ac:dyDescent="0.2">
      <c r="BC61347" s="6"/>
    </row>
    <row r="61348" spans="55:55" hidden="1" x14ac:dyDescent="0.2">
      <c r="BC61348" s="6"/>
    </row>
    <row r="61349" spans="55:55" hidden="1" x14ac:dyDescent="0.2">
      <c r="BC61349" s="6"/>
    </row>
    <row r="61350" spans="55:55" hidden="1" x14ac:dyDescent="0.2">
      <c r="BC61350" s="6"/>
    </row>
    <row r="61351" spans="55:55" hidden="1" x14ac:dyDescent="0.2">
      <c r="BC61351" s="6"/>
    </row>
    <row r="61352" spans="55:55" hidden="1" x14ac:dyDescent="0.2">
      <c r="BC61352" s="6"/>
    </row>
    <row r="61353" spans="55:55" hidden="1" x14ac:dyDescent="0.2">
      <c r="BC61353" s="6"/>
    </row>
    <row r="61354" spans="55:55" hidden="1" x14ac:dyDescent="0.2">
      <c r="BC61354" s="6"/>
    </row>
    <row r="61355" spans="55:55" hidden="1" x14ac:dyDescent="0.2">
      <c r="BC61355" s="6"/>
    </row>
    <row r="61356" spans="55:55" hidden="1" x14ac:dyDescent="0.2">
      <c r="BC61356" s="6"/>
    </row>
    <row r="61357" spans="55:55" hidden="1" x14ac:dyDescent="0.2">
      <c r="BC61357" s="6"/>
    </row>
    <row r="61358" spans="55:55" hidden="1" x14ac:dyDescent="0.2">
      <c r="BC61358" s="6"/>
    </row>
    <row r="61359" spans="55:55" hidden="1" x14ac:dyDescent="0.2">
      <c r="BC61359" s="6"/>
    </row>
    <row r="61360" spans="55:55" hidden="1" x14ac:dyDescent="0.2">
      <c r="BC61360" s="6"/>
    </row>
    <row r="61361" spans="55:55" hidden="1" x14ac:dyDescent="0.2">
      <c r="BC61361" s="6"/>
    </row>
    <row r="61362" spans="55:55" hidden="1" x14ac:dyDescent="0.2">
      <c r="BC61362" s="6"/>
    </row>
    <row r="61363" spans="55:55" hidden="1" x14ac:dyDescent="0.2">
      <c r="BC61363" s="6"/>
    </row>
    <row r="61364" spans="55:55" hidden="1" x14ac:dyDescent="0.2">
      <c r="BC61364" s="6"/>
    </row>
    <row r="61365" spans="55:55" hidden="1" x14ac:dyDescent="0.2">
      <c r="BC61365" s="6"/>
    </row>
    <row r="61366" spans="55:55" hidden="1" x14ac:dyDescent="0.2">
      <c r="BC61366" s="6"/>
    </row>
    <row r="61367" spans="55:55" hidden="1" x14ac:dyDescent="0.2">
      <c r="BC61367" s="6"/>
    </row>
    <row r="61368" spans="55:55" hidden="1" x14ac:dyDescent="0.2">
      <c r="BC61368" s="6"/>
    </row>
    <row r="61369" spans="55:55" hidden="1" x14ac:dyDescent="0.2">
      <c r="BC61369" s="6"/>
    </row>
    <row r="61370" spans="55:55" hidden="1" x14ac:dyDescent="0.2">
      <c r="BC61370" s="6"/>
    </row>
    <row r="61371" spans="55:55" hidden="1" x14ac:dyDescent="0.2">
      <c r="BC61371" s="6"/>
    </row>
    <row r="61372" spans="55:55" hidden="1" x14ac:dyDescent="0.2">
      <c r="BC61372" s="6"/>
    </row>
    <row r="61373" spans="55:55" hidden="1" x14ac:dyDescent="0.2">
      <c r="BC61373" s="6"/>
    </row>
    <row r="61374" spans="55:55" hidden="1" x14ac:dyDescent="0.2">
      <c r="BC61374" s="6"/>
    </row>
    <row r="61375" spans="55:55" hidden="1" x14ac:dyDescent="0.2">
      <c r="BC61375" s="6"/>
    </row>
    <row r="61376" spans="55:55" hidden="1" x14ac:dyDescent="0.2">
      <c r="BC61376" s="6"/>
    </row>
    <row r="61377" spans="55:55" hidden="1" x14ac:dyDescent="0.2">
      <c r="BC61377" s="6"/>
    </row>
    <row r="61378" spans="55:55" hidden="1" x14ac:dyDescent="0.2">
      <c r="BC61378" s="6"/>
    </row>
    <row r="61379" spans="55:55" hidden="1" x14ac:dyDescent="0.2">
      <c r="BC61379" s="6"/>
    </row>
    <row r="61380" spans="55:55" hidden="1" x14ac:dyDescent="0.2">
      <c r="BC61380" s="6"/>
    </row>
    <row r="61381" spans="55:55" hidden="1" x14ac:dyDescent="0.2">
      <c r="BC61381" s="6"/>
    </row>
    <row r="61382" spans="55:55" hidden="1" x14ac:dyDescent="0.2">
      <c r="BC61382" s="6"/>
    </row>
    <row r="61383" spans="55:55" hidden="1" x14ac:dyDescent="0.2">
      <c r="BC61383" s="6"/>
    </row>
    <row r="61384" spans="55:55" hidden="1" x14ac:dyDescent="0.2">
      <c r="BC61384" s="6"/>
    </row>
    <row r="61385" spans="55:55" hidden="1" x14ac:dyDescent="0.2">
      <c r="BC61385" s="6"/>
    </row>
    <row r="61386" spans="55:55" hidden="1" x14ac:dyDescent="0.2">
      <c r="BC61386" s="6"/>
    </row>
    <row r="61387" spans="55:55" hidden="1" x14ac:dyDescent="0.2">
      <c r="BC61387" s="6"/>
    </row>
    <row r="61388" spans="55:55" hidden="1" x14ac:dyDescent="0.2">
      <c r="BC61388" s="6"/>
    </row>
    <row r="61389" spans="55:55" hidden="1" x14ac:dyDescent="0.2">
      <c r="BC61389" s="6"/>
    </row>
    <row r="61390" spans="55:55" hidden="1" x14ac:dyDescent="0.2">
      <c r="BC61390" s="6"/>
    </row>
    <row r="61391" spans="55:55" hidden="1" x14ac:dyDescent="0.2">
      <c r="BC61391" s="6"/>
    </row>
    <row r="61392" spans="55:55" hidden="1" x14ac:dyDescent="0.2">
      <c r="BC61392" s="6"/>
    </row>
    <row r="61393" spans="55:55" hidden="1" x14ac:dyDescent="0.2">
      <c r="BC61393" s="6"/>
    </row>
    <row r="61394" spans="55:55" hidden="1" x14ac:dyDescent="0.2">
      <c r="BC61394" s="6"/>
    </row>
    <row r="61395" spans="55:55" hidden="1" x14ac:dyDescent="0.2">
      <c r="BC61395" s="6"/>
    </row>
    <row r="61396" spans="55:55" hidden="1" x14ac:dyDescent="0.2">
      <c r="BC61396" s="6"/>
    </row>
    <row r="61397" spans="55:55" hidden="1" x14ac:dyDescent="0.2">
      <c r="BC61397" s="6"/>
    </row>
    <row r="61398" spans="55:55" hidden="1" x14ac:dyDescent="0.2">
      <c r="BC61398" s="6"/>
    </row>
    <row r="61399" spans="55:55" hidden="1" x14ac:dyDescent="0.2">
      <c r="BC61399" s="6"/>
    </row>
    <row r="61400" spans="55:55" hidden="1" x14ac:dyDescent="0.2">
      <c r="BC61400" s="6"/>
    </row>
    <row r="61401" spans="55:55" hidden="1" x14ac:dyDescent="0.2">
      <c r="BC61401" s="6"/>
    </row>
    <row r="61402" spans="55:55" hidden="1" x14ac:dyDescent="0.2">
      <c r="BC61402" s="6"/>
    </row>
    <row r="61403" spans="55:55" hidden="1" x14ac:dyDescent="0.2">
      <c r="BC61403" s="6"/>
    </row>
    <row r="61404" spans="55:55" hidden="1" x14ac:dyDescent="0.2">
      <c r="BC61404" s="6"/>
    </row>
    <row r="61405" spans="55:55" hidden="1" x14ac:dyDescent="0.2">
      <c r="BC61405" s="6"/>
    </row>
    <row r="61406" spans="55:55" hidden="1" x14ac:dyDescent="0.2">
      <c r="BC61406" s="6"/>
    </row>
    <row r="61407" spans="55:55" hidden="1" x14ac:dyDescent="0.2">
      <c r="BC61407" s="6"/>
    </row>
    <row r="61408" spans="55:55" hidden="1" x14ac:dyDescent="0.2">
      <c r="BC61408" s="6"/>
    </row>
    <row r="61409" spans="55:55" hidden="1" x14ac:dyDescent="0.2">
      <c r="BC61409" s="6"/>
    </row>
    <row r="61410" spans="55:55" hidden="1" x14ac:dyDescent="0.2">
      <c r="BC61410" s="6"/>
    </row>
    <row r="61411" spans="55:55" hidden="1" x14ac:dyDescent="0.2">
      <c r="BC61411" s="6"/>
    </row>
    <row r="61412" spans="55:55" hidden="1" x14ac:dyDescent="0.2">
      <c r="BC61412" s="6"/>
    </row>
    <row r="61413" spans="55:55" hidden="1" x14ac:dyDescent="0.2">
      <c r="BC61413" s="6"/>
    </row>
    <row r="61414" spans="55:55" hidden="1" x14ac:dyDescent="0.2">
      <c r="BC61414" s="6"/>
    </row>
    <row r="61415" spans="55:55" hidden="1" x14ac:dyDescent="0.2">
      <c r="BC61415" s="6"/>
    </row>
    <row r="61416" spans="55:55" hidden="1" x14ac:dyDescent="0.2">
      <c r="BC61416" s="6"/>
    </row>
    <row r="61417" spans="55:55" hidden="1" x14ac:dyDescent="0.2">
      <c r="BC61417" s="6"/>
    </row>
    <row r="61418" spans="55:55" hidden="1" x14ac:dyDescent="0.2">
      <c r="BC61418" s="6"/>
    </row>
    <row r="61419" spans="55:55" hidden="1" x14ac:dyDescent="0.2">
      <c r="BC61419" s="6"/>
    </row>
    <row r="61420" spans="55:55" hidden="1" x14ac:dyDescent="0.2">
      <c r="BC61420" s="6"/>
    </row>
    <row r="61421" spans="55:55" hidden="1" x14ac:dyDescent="0.2">
      <c r="BC61421" s="6"/>
    </row>
    <row r="61422" spans="55:55" hidden="1" x14ac:dyDescent="0.2">
      <c r="BC61422" s="6"/>
    </row>
    <row r="61423" spans="55:55" hidden="1" x14ac:dyDescent="0.2">
      <c r="BC61423" s="6"/>
    </row>
    <row r="61424" spans="55:55" hidden="1" x14ac:dyDescent="0.2">
      <c r="BC61424" s="6"/>
    </row>
    <row r="61425" spans="55:55" hidden="1" x14ac:dyDescent="0.2">
      <c r="BC61425" s="6"/>
    </row>
    <row r="61426" spans="55:55" hidden="1" x14ac:dyDescent="0.2">
      <c r="BC61426" s="6"/>
    </row>
    <row r="61427" spans="55:55" hidden="1" x14ac:dyDescent="0.2">
      <c r="BC61427" s="6"/>
    </row>
    <row r="61428" spans="55:55" hidden="1" x14ac:dyDescent="0.2">
      <c r="BC61428" s="6"/>
    </row>
    <row r="61429" spans="55:55" hidden="1" x14ac:dyDescent="0.2">
      <c r="BC61429" s="6"/>
    </row>
    <row r="61430" spans="55:55" hidden="1" x14ac:dyDescent="0.2">
      <c r="BC61430" s="6"/>
    </row>
    <row r="61431" spans="55:55" hidden="1" x14ac:dyDescent="0.2">
      <c r="BC61431" s="6"/>
    </row>
    <row r="61432" spans="55:55" hidden="1" x14ac:dyDescent="0.2">
      <c r="BC61432" s="6"/>
    </row>
    <row r="61433" spans="55:55" hidden="1" x14ac:dyDescent="0.2">
      <c r="BC61433" s="6"/>
    </row>
    <row r="61434" spans="55:55" hidden="1" x14ac:dyDescent="0.2">
      <c r="BC61434" s="6"/>
    </row>
    <row r="61435" spans="55:55" hidden="1" x14ac:dyDescent="0.2">
      <c r="BC61435" s="6"/>
    </row>
    <row r="61436" spans="55:55" hidden="1" x14ac:dyDescent="0.2">
      <c r="BC61436" s="6"/>
    </row>
    <row r="61437" spans="55:55" hidden="1" x14ac:dyDescent="0.2">
      <c r="BC61437" s="6"/>
    </row>
    <row r="61438" spans="55:55" hidden="1" x14ac:dyDescent="0.2">
      <c r="BC61438" s="6"/>
    </row>
    <row r="61439" spans="55:55" hidden="1" x14ac:dyDescent="0.2">
      <c r="BC61439" s="6"/>
    </row>
    <row r="61440" spans="55:55" hidden="1" x14ac:dyDescent="0.2">
      <c r="BC61440" s="6"/>
    </row>
    <row r="61441" spans="55:55" hidden="1" x14ac:dyDescent="0.2">
      <c r="BC61441" s="6"/>
    </row>
    <row r="61442" spans="55:55" hidden="1" x14ac:dyDescent="0.2">
      <c r="BC61442" s="6"/>
    </row>
    <row r="61443" spans="55:55" hidden="1" x14ac:dyDescent="0.2">
      <c r="BC61443" s="6"/>
    </row>
    <row r="61444" spans="55:55" hidden="1" x14ac:dyDescent="0.2">
      <c r="BC61444" s="6"/>
    </row>
    <row r="61445" spans="55:55" hidden="1" x14ac:dyDescent="0.2">
      <c r="BC61445" s="6"/>
    </row>
    <row r="61446" spans="55:55" hidden="1" x14ac:dyDescent="0.2">
      <c r="BC61446" s="6"/>
    </row>
    <row r="61447" spans="55:55" hidden="1" x14ac:dyDescent="0.2">
      <c r="BC61447" s="6"/>
    </row>
    <row r="61448" spans="55:55" hidden="1" x14ac:dyDescent="0.2">
      <c r="BC61448" s="6"/>
    </row>
    <row r="61449" spans="55:55" hidden="1" x14ac:dyDescent="0.2">
      <c r="BC61449" s="6"/>
    </row>
    <row r="61450" spans="55:55" hidden="1" x14ac:dyDescent="0.2">
      <c r="BC61450" s="6"/>
    </row>
    <row r="61451" spans="55:55" hidden="1" x14ac:dyDescent="0.2">
      <c r="BC61451" s="6"/>
    </row>
    <row r="61452" spans="55:55" hidden="1" x14ac:dyDescent="0.2">
      <c r="BC61452" s="6"/>
    </row>
    <row r="61453" spans="55:55" hidden="1" x14ac:dyDescent="0.2">
      <c r="BC61453" s="6"/>
    </row>
    <row r="61454" spans="55:55" hidden="1" x14ac:dyDescent="0.2">
      <c r="BC61454" s="6"/>
    </row>
    <row r="61455" spans="55:55" hidden="1" x14ac:dyDescent="0.2">
      <c r="BC61455" s="6"/>
    </row>
    <row r="61456" spans="55:55" hidden="1" x14ac:dyDescent="0.2">
      <c r="BC61456" s="6"/>
    </row>
    <row r="61457" spans="55:55" hidden="1" x14ac:dyDescent="0.2">
      <c r="BC61457" s="6"/>
    </row>
    <row r="61458" spans="55:55" hidden="1" x14ac:dyDescent="0.2">
      <c r="BC61458" s="6"/>
    </row>
    <row r="61459" spans="55:55" hidden="1" x14ac:dyDescent="0.2">
      <c r="BC61459" s="6"/>
    </row>
    <row r="61460" spans="55:55" hidden="1" x14ac:dyDescent="0.2">
      <c r="BC61460" s="6"/>
    </row>
    <row r="61461" spans="55:55" hidden="1" x14ac:dyDescent="0.2">
      <c r="BC61461" s="6"/>
    </row>
    <row r="61462" spans="55:55" hidden="1" x14ac:dyDescent="0.2">
      <c r="BC61462" s="6"/>
    </row>
    <row r="61463" spans="55:55" hidden="1" x14ac:dyDescent="0.2">
      <c r="BC61463" s="6"/>
    </row>
    <row r="61464" spans="55:55" hidden="1" x14ac:dyDescent="0.2">
      <c r="BC61464" s="6"/>
    </row>
    <row r="61465" spans="55:55" hidden="1" x14ac:dyDescent="0.2">
      <c r="BC61465" s="6"/>
    </row>
    <row r="61466" spans="55:55" hidden="1" x14ac:dyDescent="0.2">
      <c r="BC61466" s="6"/>
    </row>
    <row r="61467" spans="55:55" hidden="1" x14ac:dyDescent="0.2">
      <c r="BC61467" s="6"/>
    </row>
    <row r="61468" spans="55:55" hidden="1" x14ac:dyDescent="0.2">
      <c r="BC61468" s="6"/>
    </row>
    <row r="61469" spans="55:55" hidden="1" x14ac:dyDescent="0.2">
      <c r="BC61469" s="6"/>
    </row>
    <row r="61470" spans="55:55" hidden="1" x14ac:dyDescent="0.2">
      <c r="BC61470" s="6"/>
    </row>
    <row r="61471" spans="55:55" hidden="1" x14ac:dyDescent="0.2">
      <c r="BC61471" s="6"/>
    </row>
    <row r="61472" spans="55:55" hidden="1" x14ac:dyDescent="0.2">
      <c r="BC61472" s="6"/>
    </row>
    <row r="61473" spans="55:55" hidden="1" x14ac:dyDescent="0.2">
      <c r="BC61473" s="6"/>
    </row>
    <row r="61474" spans="55:55" hidden="1" x14ac:dyDescent="0.2">
      <c r="BC61474" s="6"/>
    </row>
    <row r="61475" spans="55:55" hidden="1" x14ac:dyDescent="0.2">
      <c r="BC61475" s="6"/>
    </row>
    <row r="61476" spans="55:55" hidden="1" x14ac:dyDescent="0.2">
      <c r="BC61476" s="6"/>
    </row>
    <row r="61477" spans="55:55" hidden="1" x14ac:dyDescent="0.2">
      <c r="BC61477" s="6"/>
    </row>
    <row r="61478" spans="55:55" hidden="1" x14ac:dyDescent="0.2">
      <c r="BC61478" s="6"/>
    </row>
    <row r="61479" spans="55:55" hidden="1" x14ac:dyDescent="0.2">
      <c r="BC61479" s="6"/>
    </row>
    <row r="61480" spans="55:55" hidden="1" x14ac:dyDescent="0.2">
      <c r="BC61480" s="6"/>
    </row>
    <row r="61481" spans="55:55" hidden="1" x14ac:dyDescent="0.2">
      <c r="BC61481" s="6"/>
    </row>
    <row r="61482" spans="55:55" hidden="1" x14ac:dyDescent="0.2">
      <c r="BC61482" s="6"/>
    </row>
    <row r="61483" spans="55:55" hidden="1" x14ac:dyDescent="0.2">
      <c r="BC61483" s="6"/>
    </row>
    <row r="61484" spans="55:55" hidden="1" x14ac:dyDescent="0.2">
      <c r="BC61484" s="6"/>
    </row>
    <row r="61485" spans="55:55" hidden="1" x14ac:dyDescent="0.2">
      <c r="BC61485" s="6"/>
    </row>
    <row r="61486" spans="55:55" hidden="1" x14ac:dyDescent="0.2">
      <c r="BC61486" s="6"/>
    </row>
    <row r="61487" spans="55:55" hidden="1" x14ac:dyDescent="0.2">
      <c r="BC61487" s="6"/>
    </row>
    <row r="61488" spans="55:55" hidden="1" x14ac:dyDescent="0.2">
      <c r="BC61488" s="6"/>
    </row>
    <row r="61489" spans="55:55" hidden="1" x14ac:dyDescent="0.2">
      <c r="BC61489" s="6"/>
    </row>
    <row r="61490" spans="55:55" hidden="1" x14ac:dyDescent="0.2">
      <c r="BC61490" s="6"/>
    </row>
    <row r="61491" spans="55:55" hidden="1" x14ac:dyDescent="0.2">
      <c r="BC61491" s="6"/>
    </row>
    <row r="61492" spans="55:55" hidden="1" x14ac:dyDescent="0.2">
      <c r="BC61492" s="6"/>
    </row>
    <row r="61493" spans="55:55" hidden="1" x14ac:dyDescent="0.2">
      <c r="BC61493" s="6"/>
    </row>
    <row r="61494" spans="55:55" hidden="1" x14ac:dyDescent="0.2">
      <c r="BC61494" s="6"/>
    </row>
    <row r="61495" spans="55:55" hidden="1" x14ac:dyDescent="0.2">
      <c r="BC61495" s="6"/>
    </row>
    <row r="61496" spans="55:55" hidden="1" x14ac:dyDescent="0.2">
      <c r="BC61496" s="6"/>
    </row>
    <row r="61497" spans="55:55" hidden="1" x14ac:dyDescent="0.2">
      <c r="BC61497" s="6"/>
    </row>
    <row r="61498" spans="55:55" hidden="1" x14ac:dyDescent="0.2">
      <c r="BC61498" s="6"/>
    </row>
    <row r="61499" spans="55:55" hidden="1" x14ac:dyDescent="0.2">
      <c r="BC61499" s="6"/>
    </row>
    <row r="61500" spans="55:55" hidden="1" x14ac:dyDescent="0.2">
      <c r="BC61500" s="6"/>
    </row>
    <row r="61501" spans="55:55" hidden="1" x14ac:dyDescent="0.2">
      <c r="BC61501" s="6"/>
    </row>
    <row r="61502" spans="55:55" hidden="1" x14ac:dyDescent="0.2">
      <c r="BC61502" s="6"/>
    </row>
    <row r="61503" spans="55:55" hidden="1" x14ac:dyDescent="0.2">
      <c r="BC61503" s="6"/>
    </row>
    <row r="61504" spans="55:55" hidden="1" x14ac:dyDescent="0.2">
      <c r="BC61504" s="6"/>
    </row>
    <row r="61505" spans="55:55" hidden="1" x14ac:dyDescent="0.2">
      <c r="BC61505" s="6"/>
    </row>
    <row r="61506" spans="55:55" hidden="1" x14ac:dyDescent="0.2">
      <c r="BC61506" s="6"/>
    </row>
    <row r="61507" spans="55:55" hidden="1" x14ac:dyDescent="0.2">
      <c r="BC61507" s="6"/>
    </row>
    <row r="61508" spans="55:55" hidden="1" x14ac:dyDescent="0.2">
      <c r="BC61508" s="6"/>
    </row>
    <row r="61509" spans="55:55" hidden="1" x14ac:dyDescent="0.2">
      <c r="BC61509" s="6"/>
    </row>
    <row r="61510" spans="55:55" hidden="1" x14ac:dyDescent="0.2">
      <c r="BC61510" s="6"/>
    </row>
    <row r="61511" spans="55:55" hidden="1" x14ac:dyDescent="0.2">
      <c r="BC61511" s="6"/>
    </row>
    <row r="61512" spans="55:55" hidden="1" x14ac:dyDescent="0.2">
      <c r="BC61512" s="6"/>
    </row>
    <row r="61513" spans="55:55" hidden="1" x14ac:dyDescent="0.2">
      <c r="BC61513" s="6"/>
    </row>
    <row r="61514" spans="55:55" hidden="1" x14ac:dyDescent="0.2">
      <c r="BC61514" s="6"/>
    </row>
    <row r="61515" spans="55:55" hidden="1" x14ac:dyDescent="0.2">
      <c r="BC61515" s="6"/>
    </row>
    <row r="61516" spans="55:55" hidden="1" x14ac:dyDescent="0.2">
      <c r="BC61516" s="6"/>
    </row>
    <row r="61517" spans="55:55" hidden="1" x14ac:dyDescent="0.2">
      <c r="BC61517" s="6"/>
    </row>
    <row r="61518" spans="55:55" hidden="1" x14ac:dyDescent="0.2">
      <c r="BC61518" s="6"/>
    </row>
    <row r="61519" spans="55:55" hidden="1" x14ac:dyDescent="0.2">
      <c r="BC61519" s="6"/>
    </row>
    <row r="61520" spans="55:55" hidden="1" x14ac:dyDescent="0.2">
      <c r="BC61520" s="6"/>
    </row>
    <row r="61521" spans="55:55" hidden="1" x14ac:dyDescent="0.2">
      <c r="BC61521" s="6"/>
    </row>
    <row r="61522" spans="55:55" hidden="1" x14ac:dyDescent="0.2">
      <c r="BC61522" s="6"/>
    </row>
    <row r="61523" spans="55:55" hidden="1" x14ac:dyDescent="0.2">
      <c r="BC61523" s="6"/>
    </row>
    <row r="61524" spans="55:55" hidden="1" x14ac:dyDescent="0.2">
      <c r="BC61524" s="6"/>
    </row>
    <row r="61525" spans="55:55" hidden="1" x14ac:dyDescent="0.2">
      <c r="BC61525" s="6"/>
    </row>
    <row r="61526" spans="55:55" hidden="1" x14ac:dyDescent="0.2">
      <c r="BC61526" s="6"/>
    </row>
    <row r="61527" spans="55:55" hidden="1" x14ac:dyDescent="0.2">
      <c r="BC61527" s="6"/>
    </row>
    <row r="61528" spans="55:55" hidden="1" x14ac:dyDescent="0.2">
      <c r="BC61528" s="6"/>
    </row>
    <row r="61529" spans="55:55" hidden="1" x14ac:dyDescent="0.2">
      <c r="BC61529" s="6"/>
    </row>
    <row r="61530" spans="55:55" hidden="1" x14ac:dyDescent="0.2">
      <c r="BC61530" s="6"/>
    </row>
    <row r="61531" spans="55:55" hidden="1" x14ac:dyDescent="0.2">
      <c r="BC61531" s="6"/>
    </row>
    <row r="61532" spans="55:55" hidden="1" x14ac:dyDescent="0.2">
      <c r="BC61532" s="6"/>
    </row>
    <row r="61533" spans="55:55" hidden="1" x14ac:dyDescent="0.2">
      <c r="BC61533" s="6"/>
    </row>
    <row r="61534" spans="55:55" hidden="1" x14ac:dyDescent="0.2">
      <c r="BC61534" s="6"/>
    </row>
    <row r="61535" spans="55:55" hidden="1" x14ac:dyDescent="0.2">
      <c r="BC61535" s="6"/>
    </row>
    <row r="61536" spans="55:55" hidden="1" x14ac:dyDescent="0.2">
      <c r="BC61536" s="6"/>
    </row>
    <row r="61537" spans="55:55" hidden="1" x14ac:dyDescent="0.2">
      <c r="BC61537" s="6"/>
    </row>
    <row r="61538" spans="55:55" hidden="1" x14ac:dyDescent="0.2">
      <c r="BC61538" s="6"/>
    </row>
    <row r="61539" spans="55:55" hidden="1" x14ac:dyDescent="0.2">
      <c r="BC61539" s="6"/>
    </row>
    <row r="61540" spans="55:55" hidden="1" x14ac:dyDescent="0.2">
      <c r="BC61540" s="6"/>
    </row>
    <row r="61541" spans="55:55" hidden="1" x14ac:dyDescent="0.2">
      <c r="BC61541" s="6"/>
    </row>
    <row r="61542" spans="55:55" hidden="1" x14ac:dyDescent="0.2">
      <c r="BC61542" s="6"/>
    </row>
    <row r="61543" spans="55:55" hidden="1" x14ac:dyDescent="0.2">
      <c r="BC61543" s="6"/>
    </row>
    <row r="61544" spans="55:55" hidden="1" x14ac:dyDescent="0.2">
      <c r="BC61544" s="6"/>
    </row>
    <row r="61545" spans="55:55" hidden="1" x14ac:dyDescent="0.2">
      <c r="BC61545" s="6"/>
    </row>
    <row r="61546" spans="55:55" hidden="1" x14ac:dyDescent="0.2">
      <c r="BC61546" s="6"/>
    </row>
    <row r="61547" spans="55:55" hidden="1" x14ac:dyDescent="0.2">
      <c r="BC61547" s="6"/>
    </row>
    <row r="61548" spans="55:55" hidden="1" x14ac:dyDescent="0.2">
      <c r="BC61548" s="6"/>
    </row>
    <row r="61549" spans="55:55" hidden="1" x14ac:dyDescent="0.2">
      <c r="BC61549" s="6"/>
    </row>
    <row r="61550" spans="55:55" hidden="1" x14ac:dyDescent="0.2">
      <c r="BC61550" s="6"/>
    </row>
    <row r="61551" spans="55:55" hidden="1" x14ac:dyDescent="0.2">
      <c r="BC61551" s="6"/>
    </row>
    <row r="61552" spans="55:55" hidden="1" x14ac:dyDescent="0.2">
      <c r="BC61552" s="6"/>
    </row>
    <row r="61553" spans="55:55" hidden="1" x14ac:dyDescent="0.2">
      <c r="BC61553" s="6"/>
    </row>
    <row r="61554" spans="55:55" hidden="1" x14ac:dyDescent="0.2">
      <c r="BC61554" s="6"/>
    </row>
    <row r="61555" spans="55:55" hidden="1" x14ac:dyDescent="0.2">
      <c r="BC61555" s="6"/>
    </row>
    <row r="61556" spans="55:55" hidden="1" x14ac:dyDescent="0.2">
      <c r="BC61556" s="6"/>
    </row>
    <row r="61557" spans="55:55" hidden="1" x14ac:dyDescent="0.2">
      <c r="BC61557" s="6"/>
    </row>
    <row r="61558" spans="55:55" hidden="1" x14ac:dyDescent="0.2">
      <c r="BC61558" s="6"/>
    </row>
    <row r="61559" spans="55:55" hidden="1" x14ac:dyDescent="0.2">
      <c r="BC61559" s="6"/>
    </row>
    <row r="61560" spans="55:55" hidden="1" x14ac:dyDescent="0.2">
      <c r="BC61560" s="6"/>
    </row>
    <row r="61561" spans="55:55" hidden="1" x14ac:dyDescent="0.2">
      <c r="BC61561" s="6"/>
    </row>
    <row r="61562" spans="55:55" hidden="1" x14ac:dyDescent="0.2">
      <c r="BC61562" s="6"/>
    </row>
    <row r="61563" spans="55:55" hidden="1" x14ac:dyDescent="0.2">
      <c r="BC61563" s="6"/>
    </row>
    <row r="61564" spans="55:55" hidden="1" x14ac:dyDescent="0.2">
      <c r="BC61564" s="6"/>
    </row>
    <row r="61565" spans="55:55" hidden="1" x14ac:dyDescent="0.2">
      <c r="BC61565" s="6"/>
    </row>
    <row r="61566" spans="55:55" hidden="1" x14ac:dyDescent="0.2">
      <c r="BC61566" s="6"/>
    </row>
    <row r="61567" spans="55:55" hidden="1" x14ac:dyDescent="0.2">
      <c r="BC61567" s="6"/>
    </row>
    <row r="61568" spans="55:55" hidden="1" x14ac:dyDescent="0.2">
      <c r="BC61568" s="6"/>
    </row>
    <row r="61569" spans="55:55" hidden="1" x14ac:dyDescent="0.2">
      <c r="BC61569" s="6"/>
    </row>
    <row r="61570" spans="55:55" hidden="1" x14ac:dyDescent="0.2">
      <c r="BC61570" s="6"/>
    </row>
    <row r="61571" spans="55:55" hidden="1" x14ac:dyDescent="0.2">
      <c r="BC61571" s="6"/>
    </row>
    <row r="61572" spans="55:55" hidden="1" x14ac:dyDescent="0.2">
      <c r="BC61572" s="6"/>
    </row>
    <row r="61573" spans="55:55" hidden="1" x14ac:dyDescent="0.2">
      <c r="BC61573" s="6"/>
    </row>
    <row r="61574" spans="55:55" hidden="1" x14ac:dyDescent="0.2">
      <c r="BC61574" s="6"/>
    </row>
    <row r="61575" spans="55:55" hidden="1" x14ac:dyDescent="0.2">
      <c r="BC61575" s="6"/>
    </row>
    <row r="61576" spans="55:55" hidden="1" x14ac:dyDescent="0.2">
      <c r="BC61576" s="6"/>
    </row>
    <row r="61577" spans="55:55" hidden="1" x14ac:dyDescent="0.2">
      <c r="BC61577" s="6"/>
    </row>
    <row r="61578" spans="55:55" hidden="1" x14ac:dyDescent="0.2">
      <c r="BC61578" s="6"/>
    </row>
    <row r="61579" spans="55:55" hidden="1" x14ac:dyDescent="0.2">
      <c r="BC61579" s="6"/>
    </row>
    <row r="61580" spans="55:55" hidden="1" x14ac:dyDescent="0.2">
      <c r="BC61580" s="6"/>
    </row>
    <row r="61581" spans="55:55" hidden="1" x14ac:dyDescent="0.2">
      <c r="BC61581" s="6"/>
    </row>
    <row r="61582" spans="55:55" hidden="1" x14ac:dyDescent="0.2">
      <c r="BC61582" s="6"/>
    </row>
    <row r="61583" spans="55:55" hidden="1" x14ac:dyDescent="0.2">
      <c r="BC61583" s="6"/>
    </row>
    <row r="61584" spans="55:55" hidden="1" x14ac:dyDescent="0.2">
      <c r="BC61584" s="6"/>
    </row>
    <row r="61585" spans="55:55" hidden="1" x14ac:dyDescent="0.2">
      <c r="BC61585" s="6"/>
    </row>
    <row r="61586" spans="55:55" hidden="1" x14ac:dyDescent="0.2">
      <c r="BC61586" s="6"/>
    </row>
    <row r="61587" spans="55:55" hidden="1" x14ac:dyDescent="0.2">
      <c r="BC61587" s="6"/>
    </row>
    <row r="61588" spans="55:55" hidden="1" x14ac:dyDescent="0.2">
      <c r="BC61588" s="6"/>
    </row>
    <row r="61589" spans="55:55" hidden="1" x14ac:dyDescent="0.2">
      <c r="BC61589" s="6"/>
    </row>
    <row r="61590" spans="55:55" hidden="1" x14ac:dyDescent="0.2">
      <c r="BC61590" s="6"/>
    </row>
    <row r="61591" spans="55:55" hidden="1" x14ac:dyDescent="0.2">
      <c r="BC61591" s="6"/>
    </row>
    <row r="61592" spans="55:55" hidden="1" x14ac:dyDescent="0.2">
      <c r="BC61592" s="6"/>
    </row>
    <row r="61593" spans="55:55" hidden="1" x14ac:dyDescent="0.2">
      <c r="BC61593" s="6"/>
    </row>
    <row r="61594" spans="55:55" hidden="1" x14ac:dyDescent="0.2">
      <c r="BC61594" s="6"/>
    </row>
    <row r="61595" spans="55:55" hidden="1" x14ac:dyDescent="0.2">
      <c r="BC61595" s="6"/>
    </row>
    <row r="61596" spans="55:55" hidden="1" x14ac:dyDescent="0.2">
      <c r="BC61596" s="6"/>
    </row>
    <row r="61597" spans="55:55" hidden="1" x14ac:dyDescent="0.2">
      <c r="BC61597" s="6"/>
    </row>
    <row r="61598" spans="55:55" hidden="1" x14ac:dyDescent="0.2">
      <c r="BC61598" s="6"/>
    </row>
    <row r="61599" spans="55:55" hidden="1" x14ac:dyDescent="0.2">
      <c r="BC61599" s="6"/>
    </row>
    <row r="61600" spans="55:55" hidden="1" x14ac:dyDescent="0.2">
      <c r="BC61600" s="6"/>
    </row>
    <row r="61601" spans="55:55" hidden="1" x14ac:dyDescent="0.2">
      <c r="BC61601" s="6"/>
    </row>
    <row r="61602" spans="55:55" hidden="1" x14ac:dyDescent="0.2">
      <c r="BC61602" s="6"/>
    </row>
    <row r="61603" spans="55:55" hidden="1" x14ac:dyDescent="0.2">
      <c r="BC61603" s="6"/>
    </row>
    <row r="61604" spans="55:55" hidden="1" x14ac:dyDescent="0.2">
      <c r="BC61604" s="6"/>
    </row>
    <row r="61605" spans="55:55" hidden="1" x14ac:dyDescent="0.2">
      <c r="BC61605" s="6"/>
    </row>
    <row r="61606" spans="55:55" hidden="1" x14ac:dyDescent="0.2">
      <c r="BC61606" s="6"/>
    </row>
    <row r="61607" spans="55:55" hidden="1" x14ac:dyDescent="0.2">
      <c r="BC61607" s="6"/>
    </row>
    <row r="61608" spans="55:55" hidden="1" x14ac:dyDescent="0.2">
      <c r="BC61608" s="6"/>
    </row>
    <row r="61609" spans="55:55" hidden="1" x14ac:dyDescent="0.2">
      <c r="BC61609" s="6"/>
    </row>
    <row r="61610" spans="55:55" hidden="1" x14ac:dyDescent="0.2">
      <c r="BC61610" s="6"/>
    </row>
    <row r="61611" spans="55:55" hidden="1" x14ac:dyDescent="0.2">
      <c r="BC61611" s="6"/>
    </row>
    <row r="61612" spans="55:55" hidden="1" x14ac:dyDescent="0.2">
      <c r="BC61612" s="6"/>
    </row>
    <row r="61613" spans="55:55" hidden="1" x14ac:dyDescent="0.2">
      <c r="BC61613" s="6"/>
    </row>
    <row r="61614" spans="55:55" hidden="1" x14ac:dyDescent="0.2">
      <c r="BC61614" s="6"/>
    </row>
    <row r="61615" spans="55:55" hidden="1" x14ac:dyDescent="0.2">
      <c r="BC61615" s="6"/>
    </row>
    <row r="61616" spans="55:55" hidden="1" x14ac:dyDescent="0.2">
      <c r="BC61616" s="6"/>
    </row>
    <row r="61617" spans="55:55" hidden="1" x14ac:dyDescent="0.2">
      <c r="BC61617" s="6"/>
    </row>
    <row r="61618" spans="55:55" hidden="1" x14ac:dyDescent="0.2">
      <c r="BC61618" s="6"/>
    </row>
    <row r="61619" spans="55:55" hidden="1" x14ac:dyDescent="0.2">
      <c r="BC61619" s="6"/>
    </row>
    <row r="61620" spans="55:55" hidden="1" x14ac:dyDescent="0.2">
      <c r="BC61620" s="6"/>
    </row>
    <row r="61621" spans="55:55" hidden="1" x14ac:dyDescent="0.2">
      <c r="BC61621" s="6"/>
    </row>
    <row r="61622" spans="55:55" hidden="1" x14ac:dyDescent="0.2">
      <c r="BC61622" s="6"/>
    </row>
    <row r="61623" spans="55:55" hidden="1" x14ac:dyDescent="0.2">
      <c r="BC61623" s="6"/>
    </row>
    <row r="61624" spans="55:55" hidden="1" x14ac:dyDescent="0.2">
      <c r="BC61624" s="6"/>
    </row>
    <row r="61625" spans="55:55" hidden="1" x14ac:dyDescent="0.2">
      <c r="BC61625" s="6"/>
    </row>
    <row r="61626" spans="55:55" hidden="1" x14ac:dyDescent="0.2">
      <c r="BC61626" s="6"/>
    </row>
    <row r="61627" spans="55:55" hidden="1" x14ac:dyDescent="0.2">
      <c r="BC61627" s="6"/>
    </row>
    <row r="61628" spans="55:55" hidden="1" x14ac:dyDescent="0.2">
      <c r="BC61628" s="6"/>
    </row>
    <row r="61629" spans="55:55" hidden="1" x14ac:dyDescent="0.2">
      <c r="BC61629" s="6"/>
    </row>
    <row r="61630" spans="55:55" hidden="1" x14ac:dyDescent="0.2">
      <c r="BC61630" s="6"/>
    </row>
    <row r="61631" spans="55:55" hidden="1" x14ac:dyDescent="0.2">
      <c r="BC61631" s="6"/>
    </row>
    <row r="61632" spans="55:55" hidden="1" x14ac:dyDescent="0.2">
      <c r="BC61632" s="6"/>
    </row>
    <row r="61633" spans="55:55" hidden="1" x14ac:dyDescent="0.2">
      <c r="BC61633" s="6"/>
    </row>
    <row r="61634" spans="55:55" hidden="1" x14ac:dyDescent="0.2">
      <c r="BC61634" s="6"/>
    </row>
    <row r="61635" spans="55:55" hidden="1" x14ac:dyDescent="0.2">
      <c r="BC61635" s="6"/>
    </row>
    <row r="61636" spans="55:55" hidden="1" x14ac:dyDescent="0.2">
      <c r="BC61636" s="6"/>
    </row>
    <row r="61637" spans="55:55" hidden="1" x14ac:dyDescent="0.2">
      <c r="BC61637" s="6"/>
    </row>
    <row r="61638" spans="55:55" hidden="1" x14ac:dyDescent="0.2">
      <c r="BC61638" s="6"/>
    </row>
    <row r="61639" spans="55:55" hidden="1" x14ac:dyDescent="0.2">
      <c r="BC61639" s="6"/>
    </row>
    <row r="61640" spans="55:55" hidden="1" x14ac:dyDescent="0.2">
      <c r="BC61640" s="6"/>
    </row>
    <row r="61641" spans="55:55" hidden="1" x14ac:dyDescent="0.2">
      <c r="BC61641" s="6"/>
    </row>
    <row r="61642" spans="55:55" hidden="1" x14ac:dyDescent="0.2">
      <c r="BC61642" s="6"/>
    </row>
    <row r="61643" spans="55:55" hidden="1" x14ac:dyDescent="0.2">
      <c r="BC61643" s="6"/>
    </row>
    <row r="61644" spans="55:55" hidden="1" x14ac:dyDescent="0.2">
      <c r="BC61644" s="6"/>
    </row>
    <row r="61645" spans="55:55" hidden="1" x14ac:dyDescent="0.2">
      <c r="BC61645" s="6"/>
    </row>
    <row r="61646" spans="55:55" hidden="1" x14ac:dyDescent="0.2">
      <c r="BC61646" s="6"/>
    </row>
    <row r="61647" spans="55:55" hidden="1" x14ac:dyDescent="0.2">
      <c r="BC61647" s="6"/>
    </row>
    <row r="61648" spans="55:55" hidden="1" x14ac:dyDescent="0.2">
      <c r="BC61648" s="6"/>
    </row>
    <row r="61649" spans="55:55" hidden="1" x14ac:dyDescent="0.2">
      <c r="BC61649" s="6"/>
    </row>
    <row r="61650" spans="55:55" hidden="1" x14ac:dyDescent="0.2">
      <c r="BC61650" s="6"/>
    </row>
    <row r="61651" spans="55:55" hidden="1" x14ac:dyDescent="0.2">
      <c r="BC61651" s="6"/>
    </row>
    <row r="61652" spans="55:55" hidden="1" x14ac:dyDescent="0.2">
      <c r="BC61652" s="6"/>
    </row>
    <row r="61653" spans="55:55" hidden="1" x14ac:dyDescent="0.2">
      <c r="BC61653" s="6"/>
    </row>
    <row r="61654" spans="55:55" hidden="1" x14ac:dyDescent="0.2">
      <c r="BC61654" s="6"/>
    </row>
    <row r="61655" spans="55:55" hidden="1" x14ac:dyDescent="0.2">
      <c r="BC61655" s="6"/>
    </row>
    <row r="61656" spans="55:55" hidden="1" x14ac:dyDescent="0.2">
      <c r="BC61656" s="6"/>
    </row>
    <row r="61657" spans="55:55" hidden="1" x14ac:dyDescent="0.2">
      <c r="BC61657" s="6"/>
    </row>
    <row r="61658" spans="55:55" hidden="1" x14ac:dyDescent="0.2">
      <c r="BC61658" s="6"/>
    </row>
    <row r="61659" spans="55:55" hidden="1" x14ac:dyDescent="0.2">
      <c r="BC61659" s="6"/>
    </row>
    <row r="61660" spans="55:55" hidden="1" x14ac:dyDescent="0.2">
      <c r="BC61660" s="6"/>
    </row>
    <row r="61661" spans="55:55" hidden="1" x14ac:dyDescent="0.2">
      <c r="BC61661" s="6"/>
    </row>
    <row r="61662" spans="55:55" hidden="1" x14ac:dyDescent="0.2">
      <c r="BC61662" s="6"/>
    </row>
    <row r="61663" spans="55:55" hidden="1" x14ac:dyDescent="0.2">
      <c r="BC61663" s="6"/>
    </row>
    <row r="61664" spans="55:55" hidden="1" x14ac:dyDescent="0.2">
      <c r="BC61664" s="6"/>
    </row>
    <row r="61665" spans="55:55" hidden="1" x14ac:dyDescent="0.2">
      <c r="BC61665" s="6"/>
    </row>
    <row r="61666" spans="55:55" hidden="1" x14ac:dyDescent="0.2">
      <c r="BC61666" s="6"/>
    </row>
    <row r="61667" spans="55:55" hidden="1" x14ac:dyDescent="0.2">
      <c r="BC61667" s="6"/>
    </row>
    <row r="61668" spans="55:55" hidden="1" x14ac:dyDescent="0.2">
      <c r="BC61668" s="6"/>
    </row>
    <row r="61669" spans="55:55" hidden="1" x14ac:dyDescent="0.2">
      <c r="BC61669" s="6"/>
    </row>
    <row r="61670" spans="55:55" hidden="1" x14ac:dyDescent="0.2">
      <c r="BC61670" s="6"/>
    </row>
    <row r="61671" spans="55:55" hidden="1" x14ac:dyDescent="0.2">
      <c r="BC61671" s="6"/>
    </row>
    <row r="61672" spans="55:55" hidden="1" x14ac:dyDescent="0.2">
      <c r="BC61672" s="6"/>
    </row>
    <row r="61673" spans="55:55" hidden="1" x14ac:dyDescent="0.2">
      <c r="BC61673" s="6"/>
    </row>
    <row r="61674" spans="55:55" hidden="1" x14ac:dyDescent="0.2">
      <c r="BC61674" s="6"/>
    </row>
    <row r="61675" spans="55:55" hidden="1" x14ac:dyDescent="0.2">
      <c r="BC61675" s="6"/>
    </row>
    <row r="61676" spans="55:55" hidden="1" x14ac:dyDescent="0.2">
      <c r="BC61676" s="6"/>
    </row>
    <row r="61677" spans="55:55" hidden="1" x14ac:dyDescent="0.2">
      <c r="BC61677" s="6"/>
    </row>
    <row r="61678" spans="55:55" hidden="1" x14ac:dyDescent="0.2">
      <c r="BC61678" s="6"/>
    </row>
    <row r="61679" spans="55:55" hidden="1" x14ac:dyDescent="0.2">
      <c r="BC61679" s="6"/>
    </row>
    <row r="61680" spans="55:55" hidden="1" x14ac:dyDescent="0.2">
      <c r="BC61680" s="6"/>
    </row>
    <row r="61681" spans="55:55" hidden="1" x14ac:dyDescent="0.2">
      <c r="BC61681" s="6"/>
    </row>
    <row r="61682" spans="55:55" hidden="1" x14ac:dyDescent="0.2">
      <c r="BC61682" s="6"/>
    </row>
    <row r="61683" spans="55:55" hidden="1" x14ac:dyDescent="0.2">
      <c r="BC61683" s="6"/>
    </row>
    <row r="61684" spans="55:55" hidden="1" x14ac:dyDescent="0.2">
      <c r="BC61684" s="6"/>
    </row>
    <row r="61685" spans="55:55" hidden="1" x14ac:dyDescent="0.2">
      <c r="BC61685" s="6"/>
    </row>
    <row r="61686" spans="55:55" hidden="1" x14ac:dyDescent="0.2">
      <c r="BC61686" s="6"/>
    </row>
    <row r="61687" spans="55:55" hidden="1" x14ac:dyDescent="0.2">
      <c r="BC61687" s="6"/>
    </row>
    <row r="61688" spans="55:55" hidden="1" x14ac:dyDescent="0.2">
      <c r="BC61688" s="6"/>
    </row>
    <row r="61689" spans="55:55" hidden="1" x14ac:dyDescent="0.2">
      <c r="BC61689" s="6"/>
    </row>
    <row r="61690" spans="55:55" hidden="1" x14ac:dyDescent="0.2">
      <c r="BC61690" s="6"/>
    </row>
    <row r="61691" spans="55:55" hidden="1" x14ac:dyDescent="0.2">
      <c r="BC61691" s="6"/>
    </row>
    <row r="61692" spans="55:55" hidden="1" x14ac:dyDescent="0.2">
      <c r="BC61692" s="6"/>
    </row>
    <row r="61693" spans="55:55" hidden="1" x14ac:dyDescent="0.2">
      <c r="BC61693" s="6"/>
    </row>
    <row r="61694" spans="55:55" hidden="1" x14ac:dyDescent="0.2">
      <c r="BC61694" s="6"/>
    </row>
    <row r="61695" spans="55:55" hidden="1" x14ac:dyDescent="0.2">
      <c r="BC61695" s="6"/>
    </row>
    <row r="61696" spans="55:55" hidden="1" x14ac:dyDescent="0.2">
      <c r="BC61696" s="6"/>
    </row>
    <row r="61697" spans="55:55" hidden="1" x14ac:dyDescent="0.2">
      <c r="BC61697" s="6"/>
    </row>
    <row r="61698" spans="55:55" hidden="1" x14ac:dyDescent="0.2">
      <c r="BC61698" s="6"/>
    </row>
    <row r="61699" spans="55:55" hidden="1" x14ac:dyDescent="0.2">
      <c r="BC61699" s="6"/>
    </row>
    <row r="61700" spans="55:55" hidden="1" x14ac:dyDescent="0.2">
      <c r="BC61700" s="6"/>
    </row>
    <row r="61701" spans="55:55" hidden="1" x14ac:dyDescent="0.2">
      <c r="BC61701" s="6"/>
    </row>
    <row r="61702" spans="55:55" hidden="1" x14ac:dyDescent="0.2">
      <c r="BC61702" s="6"/>
    </row>
    <row r="61703" spans="55:55" hidden="1" x14ac:dyDescent="0.2">
      <c r="BC61703" s="6"/>
    </row>
    <row r="61704" spans="55:55" hidden="1" x14ac:dyDescent="0.2">
      <c r="BC61704" s="6"/>
    </row>
    <row r="61705" spans="55:55" hidden="1" x14ac:dyDescent="0.2">
      <c r="BC61705" s="6"/>
    </row>
    <row r="61706" spans="55:55" hidden="1" x14ac:dyDescent="0.2">
      <c r="BC61706" s="6"/>
    </row>
    <row r="61707" spans="55:55" hidden="1" x14ac:dyDescent="0.2">
      <c r="BC61707" s="6"/>
    </row>
    <row r="61708" spans="55:55" hidden="1" x14ac:dyDescent="0.2">
      <c r="BC61708" s="6"/>
    </row>
    <row r="61709" spans="55:55" hidden="1" x14ac:dyDescent="0.2">
      <c r="BC61709" s="6"/>
    </row>
    <row r="61710" spans="55:55" hidden="1" x14ac:dyDescent="0.2">
      <c r="BC61710" s="6"/>
    </row>
    <row r="61711" spans="55:55" hidden="1" x14ac:dyDescent="0.2">
      <c r="BC61711" s="6"/>
    </row>
    <row r="61712" spans="55:55" hidden="1" x14ac:dyDescent="0.2">
      <c r="BC61712" s="6"/>
    </row>
    <row r="61713" spans="55:55" hidden="1" x14ac:dyDescent="0.2">
      <c r="BC61713" s="6"/>
    </row>
    <row r="61714" spans="55:55" hidden="1" x14ac:dyDescent="0.2">
      <c r="BC61714" s="6"/>
    </row>
    <row r="61715" spans="55:55" hidden="1" x14ac:dyDescent="0.2">
      <c r="BC61715" s="6"/>
    </row>
    <row r="61716" spans="55:55" hidden="1" x14ac:dyDescent="0.2">
      <c r="BC61716" s="6"/>
    </row>
    <row r="61717" spans="55:55" hidden="1" x14ac:dyDescent="0.2">
      <c r="BC61717" s="6"/>
    </row>
    <row r="61718" spans="55:55" hidden="1" x14ac:dyDescent="0.2">
      <c r="BC61718" s="6"/>
    </row>
    <row r="61719" spans="55:55" hidden="1" x14ac:dyDescent="0.2">
      <c r="BC61719" s="6"/>
    </row>
    <row r="61720" spans="55:55" hidden="1" x14ac:dyDescent="0.2">
      <c r="BC61720" s="6"/>
    </row>
    <row r="61721" spans="55:55" hidden="1" x14ac:dyDescent="0.2">
      <c r="BC61721" s="6"/>
    </row>
    <row r="61722" spans="55:55" hidden="1" x14ac:dyDescent="0.2">
      <c r="BC61722" s="6"/>
    </row>
    <row r="61723" spans="55:55" hidden="1" x14ac:dyDescent="0.2">
      <c r="BC61723" s="6"/>
    </row>
    <row r="61724" spans="55:55" hidden="1" x14ac:dyDescent="0.2">
      <c r="BC61724" s="6"/>
    </row>
    <row r="61725" spans="55:55" hidden="1" x14ac:dyDescent="0.2">
      <c r="BC61725" s="6"/>
    </row>
    <row r="61726" spans="55:55" hidden="1" x14ac:dyDescent="0.2">
      <c r="BC61726" s="6"/>
    </row>
    <row r="61727" spans="55:55" hidden="1" x14ac:dyDescent="0.2">
      <c r="BC61727" s="6"/>
    </row>
    <row r="61728" spans="55:55" hidden="1" x14ac:dyDescent="0.2">
      <c r="BC61728" s="6"/>
    </row>
    <row r="61729" spans="55:55" hidden="1" x14ac:dyDescent="0.2">
      <c r="BC61729" s="6"/>
    </row>
    <row r="61730" spans="55:55" hidden="1" x14ac:dyDescent="0.2">
      <c r="BC61730" s="6"/>
    </row>
    <row r="61731" spans="55:55" hidden="1" x14ac:dyDescent="0.2">
      <c r="BC61731" s="6"/>
    </row>
    <row r="61732" spans="55:55" hidden="1" x14ac:dyDescent="0.2">
      <c r="BC61732" s="6"/>
    </row>
    <row r="61733" spans="55:55" hidden="1" x14ac:dyDescent="0.2">
      <c r="BC61733" s="6"/>
    </row>
    <row r="61734" spans="55:55" hidden="1" x14ac:dyDescent="0.2">
      <c r="BC61734" s="6"/>
    </row>
    <row r="61735" spans="55:55" hidden="1" x14ac:dyDescent="0.2">
      <c r="BC61735" s="6"/>
    </row>
    <row r="61736" spans="55:55" hidden="1" x14ac:dyDescent="0.2">
      <c r="BC61736" s="6"/>
    </row>
    <row r="61737" spans="55:55" hidden="1" x14ac:dyDescent="0.2">
      <c r="BC61737" s="6"/>
    </row>
    <row r="61738" spans="55:55" hidden="1" x14ac:dyDescent="0.2">
      <c r="BC61738" s="6"/>
    </row>
    <row r="61739" spans="55:55" hidden="1" x14ac:dyDescent="0.2">
      <c r="BC61739" s="6"/>
    </row>
    <row r="61740" spans="55:55" hidden="1" x14ac:dyDescent="0.2">
      <c r="BC61740" s="6"/>
    </row>
    <row r="61741" spans="55:55" hidden="1" x14ac:dyDescent="0.2">
      <c r="BC61741" s="6"/>
    </row>
    <row r="61742" spans="55:55" hidden="1" x14ac:dyDescent="0.2">
      <c r="BC61742" s="6"/>
    </row>
    <row r="61743" spans="55:55" hidden="1" x14ac:dyDescent="0.2">
      <c r="BC61743" s="6"/>
    </row>
    <row r="61744" spans="55:55" hidden="1" x14ac:dyDescent="0.2">
      <c r="BC61744" s="6"/>
    </row>
    <row r="61745" spans="55:55" hidden="1" x14ac:dyDescent="0.2">
      <c r="BC61745" s="6"/>
    </row>
    <row r="61746" spans="55:55" hidden="1" x14ac:dyDescent="0.2">
      <c r="BC61746" s="6"/>
    </row>
    <row r="61747" spans="55:55" hidden="1" x14ac:dyDescent="0.2">
      <c r="BC61747" s="6"/>
    </row>
    <row r="61748" spans="55:55" hidden="1" x14ac:dyDescent="0.2">
      <c r="BC61748" s="6"/>
    </row>
    <row r="61749" spans="55:55" hidden="1" x14ac:dyDescent="0.2">
      <c r="BC61749" s="6"/>
    </row>
    <row r="61750" spans="55:55" hidden="1" x14ac:dyDescent="0.2">
      <c r="BC61750" s="6"/>
    </row>
    <row r="61751" spans="55:55" hidden="1" x14ac:dyDescent="0.2">
      <c r="BC61751" s="6"/>
    </row>
    <row r="61752" spans="55:55" hidden="1" x14ac:dyDescent="0.2">
      <c r="BC61752" s="6"/>
    </row>
    <row r="61753" spans="55:55" hidden="1" x14ac:dyDescent="0.2">
      <c r="BC61753" s="6"/>
    </row>
    <row r="61754" spans="55:55" hidden="1" x14ac:dyDescent="0.2">
      <c r="BC61754" s="6"/>
    </row>
    <row r="61755" spans="55:55" hidden="1" x14ac:dyDescent="0.2">
      <c r="BC61755" s="6"/>
    </row>
    <row r="61756" spans="55:55" hidden="1" x14ac:dyDescent="0.2">
      <c r="BC61756" s="6"/>
    </row>
    <row r="61757" spans="55:55" hidden="1" x14ac:dyDescent="0.2">
      <c r="BC61757" s="6"/>
    </row>
    <row r="61758" spans="55:55" hidden="1" x14ac:dyDescent="0.2">
      <c r="BC61758" s="6"/>
    </row>
    <row r="61759" spans="55:55" hidden="1" x14ac:dyDescent="0.2">
      <c r="BC61759" s="6"/>
    </row>
    <row r="61760" spans="55:55" hidden="1" x14ac:dyDescent="0.2">
      <c r="BC61760" s="6"/>
    </row>
    <row r="61761" spans="55:55" hidden="1" x14ac:dyDescent="0.2">
      <c r="BC61761" s="6"/>
    </row>
    <row r="61762" spans="55:55" hidden="1" x14ac:dyDescent="0.2">
      <c r="BC61762" s="6"/>
    </row>
    <row r="61763" spans="55:55" hidden="1" x14ac:dyDescent="0.2">
      <c r="BC61763" s="6"/>
    </row>
    <row r="61764" spans="55:55" hidden="1" x14ac:dyDescent="0.2">
      <c r="BC61764" s="6"/>
    </row>
    <row r="61765" spans="55:55" hidden="1" x14ac:dyDescent="0.2">
      <c r="BC61765" s="6"/>
    </row>
    <row r="61766" spans="55:55" hidden="1" x14ac:dyDescent="0.2">
      <c r="BC61766" s="6"/>
    </row>
    <row r="61767" spans="55:55" hidden="1" x14ac:dyDescent="0.2">
      <c r="BC61767" s="6"/>
    </row>
    <row r="61768" spans="55:55" hidden="1" x14ac:dyDescent="0.2">
      <c r="BC61768" s="6"/>
    </row>
    <row r="61769" spans="55:55" hidden="1" x14ac:dyDescent="0.2">
      <c r="BC61769" s="6"/>
    </row>
    <row r="61770" spans="55:55" hidden="1" x14ac:dyDescent="0.2">
      <c r="BC61770" s="6"/>
    </row>
    <row r="61771" spans="55:55" hidden="1" x14ac:dyDescent="0.2">
      <c r="BC61771" s="6"/>
    </row>
    <row r="61772" spans="55:55" hidden="1" x14ac:dyDescent="0.2">
      <c r="BC61772" s="6"/>
    </row>
    <row r="61773" spans="55:55" hidden="1" x14ac:dyDescent="0.2">
      <c r="BC61773" s="6"/>
    </row>
    <row r="61774" spans="55:55" hidden="1" x14ac:dyDescent="0.2">
      <c r="BC61774" s="6"/>
    </row>
    <row r="61775" spans="55:55" hidden="1" x14ac:dyDescent="0.2">
      <c r="BC61775" s="6"/>
    </row>
    <row r="61776" spans="55:55" hidden="1" x14ac:dyDescent="0.2">
      <c r="BC61776" s="6"/>
    </row>
    <row r="61777" spans="55:55" hidden="1" x14ac:dyDescent="0.2">
      <c r="BC61777" s="6"/>
    </row>
    <row r="61778" spans="55:55" hidden="1" x14ac:dyDescent="0.2">
      <c r="BC61778" s="6"/>
    </row>
    <row r="61779" spans="55:55" hidden="1" x14ac:dyDescent="0.2">
      <c r="BC61779" s="6"/>
    </row>
    <row r="61780" spans="55:55" hidden="1" x14ac:dyDescent="0.2">
      <c r="BC61780" s="6"/>
    </row>
    <row r="61781" spans="55:55" hidden="1" x14ac:dyDescent="0.2">
      <c r="BC61781" s="6"/>
    </row>
    <row r="61782" spans="55:55" hidden="1" x14ac:dyDescent="0.2">
      <c r="BC61782" s="6"/>
    </row>
    <row r="61783" spans="55:55" hidden="1" x14ac:dyDescent="0.2">
      <c r="BC61783" s="6"/>
    </row>
    <row r="61784" spans="55:55" hidden="1" x14ac:dyDescent="0.2">
      <c r="BC61784" s="6"/>
    </row>
    <row r="61785" spans="55:55" hidden="1" x14ac:dyDescent="0.2">
      <c r="BC61785" s="6"/>
    </row>
    <row r="61786" spans="55:55" hidden="1" x14ac:dyDescent="0.2">
      <c r="BC61786" s="6"/>
    </row>
    <row r="61787" spans="55:55" hidden="1" x14ac:dyDescent="0.2">
      <c r="BC61787" s="6"/>
    </row>
    <row r="61788" spans="55:55" hidden="1" x14ac:dyDescent="0.2">
      <c r="BC61788" s="6"/>
    </row>
    <row r="61789" spans="55:55" hidden="1" x14ac:dyDescent="0.2">
      <c r="BC61789" s="6"/>
    </row>
    <row r="61790" spans="55:55" hidden="1" x14ac:dyDescent="0.2">
      <c r="BC61790" s="6"/>
    </row>
    <row r="61791" spans="55:55" hidden="1" x14ac:dyDescent="0.2">
      <c r="BC61791" s="6"/>
    </row>
    <row r="61792" spans="55:55" hidden="1" x14ac:dyDescent="0.2">
      <c r="BC61792" s="6"/>
    </row>
    <row r="61793" spans="55:55" hidden="1" x14ac:dyDescent="0.2">
      <c r="BC61793" s="6"/>
    </row>
    <row r="61794" spans="55:55" hidden="1" x14ac:dyDescent="0.2">
      <c r="BC61794" s="6"/>
    </row>
    <row r="61795" spans="55:55" hidden="1" x14ac:dyDescent="0.2">
      <c r="BC61795" s="6"/>
    </row>
    <row r="61796" spans="55:55" hidden="1" x14ac:dyDescent="0.2">
      <c r="BC61796" s="6"/>
    </row>
    <row r="61797" spans="55:55" hidden="1" x14ac:dyDescent="0.2">
      <c r="BC61797" s="6"/>
    </row>
    <row r="61798" spans="55:55" hidden="1" x14ac:dyDescent="0.2">
      <c r="BC61798" s="6"/>
    </row>
    <row r="61799" spans="55:55" hidden="1" x14ac:dyDescent="0.2">
      <c r="BC61799" s="6"/>
    </row>
    <row r="61800" spans="55:55" hidden="1" x14ac:dyDescent="0.2">
      <c r="BC61800" s="6"/>
    </row>
    <row r="61801" spans="55:55" hidden="1" x14ac:dyDescent="0.2">
      <c r="BC61801" s="6"/>
    </row>
    <row r="61802" spans="55:55" hidden="1" x14ac:dyDescent="0.2">
      <c r="BC61802" s="6"/>
    </row>
    <row r="61803" spans="55:55" hidden="1" x14ac:dyDescent="0.2">
      <c r="BC61803" s="6"/>
    </row>
    <row r="61804" spans="55:55" hidden="1" x14ac:dyDescent="0.2">
      <c r="BC61804" s="6"/>
    </row>
    <row r="61805" spans="55:55" hidden="1" x14ac:dyDescent="0.2">
      <c r="BC61805" s="6"/>
    </row>
    <row r="61806" spans="55:55" hidden="1" x14ac:dyDescent="0.2">
      <c r="BC61806" s="6"/>
    </row>
    <row r="61807" spans="55:55" hidden="1" x14ac:dyDescent="0.2">
      <c r="BC61807" s="6"/>
    </row>
    <row r="61808" spans="55:55" hidden="1" x14ac:dyDescent="0.2">
      <c r="BC61808" s="6"/>
    </row>
    <row r="61809" spans="55:55" hidden="1" x14ac:dyDescent="0.2">
      <c r="BC61809" s="6"/>
    </row>
    <row r="61810" spans="55:55" hidden="1" x14ac:dyDescent="0.2">
      <c r="BC61810" s="6"/>
    </row>
    <row r="61811" spans="55:55" hidden="1" x14ac:dyDescent="0.2">
      <c r="BC61811" s="6"/>
    </row>
    <row r="61812" spans="55:55" hidden="1" x14ac:dyDescent="0.2">
      <c r="BC61812" s="6"/>
    </row>
    <row r="61813" spans="55:55" hidden="1" x14ac:dyDescent="0.2">
      <c r="BC61813" s="6"/>
    </row>
    <row r="61814" spans="55:55" hidden="1" x14ac:dyDescent="0.2">
      <c r="BC61814" s="6"/>
    </row>
    <row r="61815" spans="55:55" hidden="1" x14ac:dyDescent="0.2">
      <c r="BC61815" s="6"/>
    </row>
    <row r="61816" spans="55:55" hidden="1" x14ac:dyDescent="0.2">
      <c r="BC61816" s="6"/>
    </row>
    <row r="61817" spans="55:55" hidden="1" x14ac:dyDescent="0.2">
      <c r="BC61817" s="6"/>
    </row>
    <row r="61818" spans="55:55" hidden="1" x14ac:dyDescent="0.2">
      <c r="BC61818" s="6"/>
    </row>
    <row r="61819" spans="55:55" hidden="1" x14ac:dyDescent="0.2">
      <c r="BC61819" s="6"/>
    </row>
    <row r="61820" spans="55:55" hidden="1" x14ac:dyDescent="0.2">
      <c r="BC61820" s="6"/>
    </row>
    <row r="61821" spans="55:55" hidden="1" x14ac:dyDescent="0.2">
      <c r="BC61821" s="6"/>
    </row>
    <row r="61822" spans="55:55" hidden="1" x14ac:dyDescent="0.2">
      <c r="BC61822" s="6"/>
    </row>
    <row r="61823" spans="55:55" hidden="1" x14ac:dyDescent="0.2">
      <c r="BC61823" s="6"/>
    </row>
    <row r="61824" spans="55:55" hidden="1" x14ac:dyDescent="0.2">
      <c r="BC61824" s="6"/>
    </row>
    <row r="61825" spans="55:55" hidden="1" x14ac:dyDescent="0.2">
      <c r="BC61825" s="6"/>
    </row>
    <row r="61826" spans="55:55" hidden="1" x14ac:dyDescent="0.2">
      <c r="BC61826" s="6"/>
    </row>
    <row r="61827" spans="55:55" hidden="1" x14ac:dyDescent="0.2">
      <c r="BC61827" s="6"/>
    </row>
    <row r="61828" spans="55:55" hidden="1" x14ac:dyDescent="0.2">
      <c r="BC61828" s="6"/>
    </row>
    <row r="61829" spans="55:55" hidden="1" x14ac:dyDescent="0.2">
      <c r="BC61829" s="6"/>
    </row>
    <row r="61830" spans="55:55" hidden="1" x14ac:dyDescent="0.2">
      <c r="BC61830" s="6"/>
    </row>
    <row r="61831" spans="55:55" hidden="1" x14ac:dyDescent="0.2">
      <c r="BC61831" s="6"/>
    </row>
    <row r="61832" spans="55:55" hidden="1" x14ac:dyDescent="0.2">
      <c r="BC61832" s="6"/>
    </row>
    <row r="61833" spans="55:55" hidden="1" x14ac:dyDescent="0.2">
      <c r="BC61833" s="6"/>
    </row>
    <row r="61834" spans="55:55" hidden="1" x14ac:dyDescent="0.2">
      <c r="BC61834" s="6"/>
    </row>
    <row r="61835" spans="55:55" hidden="1" x14ac:dyDescent="0.2">
      <c r="BC61835" s="6"/>
    </row>
    <row r="61836" spans="55:55" hidden="1" x14ac:dyDescent="0.2">
      <c r="BC61836" s="6"/>
    </row>
    <row r="61837" spans="55:55" hidden="1" x14ac:dyDescent="0.2">
      <c r="BC61837" s="6"/>
    </row>
    <row r="61838" spans="55:55" hidden="1" x14ac:dyDescent="0.2">
      <c r="BC61838" s="6"/>
    </row>
    <row r="61839" spans="55:55" hidden="1" x14ac:dyDescent="0.2">
      <c r="BC61839" s="6"/>
    </row>
    <row r="61840" spans="55:55" hidden="1" x14ac:dyDescent="0.2">
      <c r="BC61840" s="6"/>
    </row>
    <row r="61841" spans="55:55" hidden="1" x14ac:dyDescent="0.2">
      <c r="BC61841" s="6"/>
    </row>
    <row r="61842" spans="55:55" hidden="1" x14ac:dyDescent="0.2">
      <c r="BC61842" s="6"/>
    </row>
    <row r="61843" spans="55:55" hidden="1" x14ac:dyDescent="0.2">
      <c r="BC61843" s="6"/>
    </row>
    <row r="61844" spans="55:55" hidden="1" x14ac:dyDescent="0.2">
      <c r="BC61844" s="6"/>
    </row>
    <row r="61845" spans="55:55" hidden="1" x14ac:dyDescent="0.2">
      <c r="BC61845" s="6"/>
    </row>
    <row r="61846" spans="55:55" hidden="1" x14ac:dyDescent="0.2">
      <c r="BC61846" s="6"/>
    </row>
    <row r="61847" spans="55:55" hidden="1" x14ac:dyDescent="0.2">
      <c r="BC61847" s="6"/>
    </row>
    <row r="61848" spans="55:55" hidden="1" x14ac:dyDescent="0.2">
      <c r="BC61848" s="6"/>
    </row>
    <row r="61849" spans="55:55" hidden="1" x14ac:dyDescent="0.2">
      <c r="BC61849" s="6"/>
    </row>
    <row r="61850" spans="55:55" hidden="1" x14ac:dyDescent="0.2">
      <c r="BC61850" s="6"/>
    </row>
    <row r="61851" spans="55:55" hidden="1" x14ac:dyDescent="0.2">
      <c r="BC61851" s="6"/>
    </row>
    <row r="61852" spans="55:55" hidden="1" x14ac:dyDescent="0.2">
      <c r="BC61852" s="6"/>
    </row>
    <row r="61853" spans="55:55" hidden="1" x14ac:dyDescent="0.2">
      <c r="BC61853" s="6"/>
    </row>
    <row r="61854" spans="55:55" hidden="1" x14ac:dyDescent="0.2">
      <c r="BC61854" s="6"/>
    </row>
    <row r="61855" spans="55:55" hidden="1" x14ac:dyDescent="0.2">
      <c r="BC61855" s="6"/>
    </row>
    <row r="61856" spans="55:55" hidden="1" x14ac:dyDescent="0.2">
      <c r="BC61856" s="6"/>
    </row>
    <row r="61857" spans="55:55" hidden="1" x14ac:dyDescent="0.2">
      <c r="BC61857" s="6"/>
    </row>
    <row r="61858" spans="55:55" hidden="1" x14ac:dyDescent="0.2">
      <c r="BC61858" s="6"/>
    </row>
    <row r="61859" spans="55:55" hidden="1" x14ac:dyDescent="0.2">
      <c r="BC61859" s="6"/>
    </row>
    <row r="61860" spans="55:55" hidden="1" x14ac:dyDescent="0.2">
      <c r="BC61860" s="6"/>
    </row>
    <row r="61861" spans="55:55" hidden="1" x14ac:dyDescent="0.2">
      <c r="BC61861" s="6"/>
    </row>
    <row r="61862" spans="55:55" hidden="1" x14ac:dyDescent="0.2">
      <c r="BC61862" s="6"/>
    </row>
    <row r="61863" spans="55:55" hidden="1" x14ac:dyDescent="0.2">
      <c r="BC61863" s="6"/>
    </row>
    <row r="61864" spans="55:55" hidden="1" x14ac:dyDescent="0.2">
      <c r="BC61864" s="6"/>
    </row>
    <row r="61865" spans="55:55" hidden="1" x14ac:dyDescent="0.2">
      <c r="BC61865" s="6"/>
    </row>
    <row r="61866" spans="55:55" hidden="1" x14ac:dyDescent="0.2">
      <c r="BC61866" s="6"/>
    </row>
    <row r="61867" spans="55:55" hidden="1" x14ac:dyDescent="0.2">
      <c r="BC61867" s="6"/>
    </row>
    <row r="61868" spans="55:55" hidden="1" x14ac:dyDescent="0.2">
      <c r="BC61868" s="6"/>
    </row>
    <row r="61869" spans="55:55" hidden="1" x14ac:dyDescent="0.2">
      <c r="BC61869" s="6"/>
    </row>
    <row r="61870" spans="55:55" hidden="1" x14ac:dyDescent="0.2">
      <c r="BC61870" s="6"/>
    </row>
    <row r="61871" spans="55:55" hidden="1" x14ac:dyDescent="0.2">
      <c r="BC61871" s="6"/>
    </row>
    <row r="61872" spans="55:55" hidden="1" x14ac:dyDescent="0.2">
      <c r="BC61872" s="6"/>
    </row>
    <row r="61873" spans="55:55" hidden="1" x14ac:dyDescent="0.2">
      <c r="BC61873" s="6"/>
    </row>
    <row r="61874" spans="55:55" hidden="1" x14ac:dyDescent="0.2">
      <c r="BC61874" s="6"/>
    </row>
    <row r="61875" spans="55:55" hidden="1" x14ac:dyDescent="0.2">
      <c r="BC61875" s="6"/>
    </row>
    <row r="61876" spans="55:55" hidden="1" x14ac:dyDescent="0.2">
      <c r="BC61876" s="6"/>
    </row>
    <row r="61877" spans="55:55" hidden="1" x14ac:dyDescent="0.2">
      <c r="BC61877" s="6"/>
    </row>
    <row r="61878" spans="55:55" hidden="1" x14ac:dyDescent="0.2">
      <c r="BC61878" s="6"/>
    </row>
    <row r="61879" spans="55:55" hidden="1" x14ac:dyDescent="0.2">
      <c r="BC61879" s="6"/>
    </row>
    <row r="61880" spans="55:55" hidden="1" x14ac:dyDescent="0.2">
      <c r="BC61880" s="6"/>
    </row>
    <row r="61881" spans="55:55" hidden="1" x14ac:dyDescent="0.2">
      <c r="BC61881" s="6"/>
    </row>
    <row r="61882" spans="55:55" hidden="1" x14ac:dyDescent="0.2">
      <c r="BC61882" s="6"/>
    </row>
    <row r="61883" spans="55:55" hidden="1" x14ac:dyDescent="0.2">
      <c r="BC61883" s="6"/>
    </row>
    <row r="61884" spans="55:55" hidden="1" x14ac:dyDescent="0.2">
      <c r="BC61884" s="6"/>
    </row>
    <row r="61885" spans="55:55" hidden="1" x14ac:dyDescent="0.2">
      <c r="BC61885" s="6"/>
    </row>
    <row r="61886" spans="55:55" hidden="1" x14ac:dyDescent="0.2">
      <c r="BC61886" s="6"/>
    </row>
    <row r="61887" spans="55:55" hidden="1" x14ac:dyDescent="0.2">
      <c r="BC61887" s="6"/>
    </row>
    <row r="61888" spans="55:55" hidden="1" x14ac:dyDescent="0.2">
      <c r="BC61888" s="6"/>
    </row>
    <row r="61889" spans="55:55" hidden="1" x14ac:dyDescent="0.2">
      <c r="BC61889" s="6"/>
    </row>
    <row r="61890" spans="55:55" hidden="1" x14ac:dyDescent="0.2">
      <c r="BC61890" s="6"/>
    </row>
    <row r="61891" spans="55:55" hidden="1" x14ac:dyDescent="0.2">
      <c r="BC61891" s="6"/>
    </row>
    <row r="61892" spans="55:55" hidden="1" x14ac:dyDescent="0.2">
      <c r="BC61892" s="6"/>
    </row>
    <row r="61893" spans="55:55" hidden="1" x14ac:dyDescent="0.2">
      <c r="BC61893" s="6"/>
    </row>
    <row r="61894" spans="55:55" hidden="1" x14ac:dyDescent="0.2">
      <c r="BC61894" s="6"/>
    </row>
    <row r="61895" spans="55:55" hidden="1" x14ac:dyDescent="0.2">
      <c r="BC61895" s="6"/>
    </row>
    <row r="61896" spans="55:55" hidden="1" x14ac:dyDescent="0.2">
      <c r="BC61896" s="6"/>
    </row>
    <row r="61897" spans="55:55" hidden="1" x14ac:dyDescent="0.2">
      <c r="BC61897" s="6"/>
    </row>
    <row r="61898" spans="55:55" hidden="1" x14ac:dyDescent="0.2">
      <c r="BC61898" s="6"/>
    </row>
    <row r="61899" spans="55:55" hidden="1" x14ac:dyDescent="0.2">
      <c r="BC61899" s="6"/>
    </row>
    <row r="61900" spans="55:55" hidden="1" x14ac:dyDescent="0.2">
      <c r="BC61900" s="6"/>
    </row>
    <row r="61901" spans="55:55" hidden="1" x14ac:dyDescent="0.2">
      <c r="BC61901" s="6"/>
    </row>
    <row r="61902" spans="55:55" hidden="1" x14ac:dyDescent="0.2">
      <c r="BC61902" s="6"/>
    </row>
    <row r="61903" spans="55:55" hidden="1" x14ac:dyDescent="0.2">
      <c r="BC61903" s="6"/>
    </row>
    <row r="61904" spans="55:55" hidden="1" x14ac:dyDescent="0.2">
      <c r="BC61904" s="6"/>
    </row>
    <row r="61905" spans="55:55" hidden="1" x14ac:dyDescent="0.2">
      <c r="BC61905" s="6"/>
    </row>
    <row r="61906" spans="55:55" hidden="1" x14ac:dyDescent="0.2">
      <c r="BC61906" s="6"/>
    </row>
    <row r="61907" spans="55:55" hidden="1" x14ac:dyDescent="0.2">
      <c r="BC61907" s="6"/>
    </row>
    <row r="61908" spans="55:55" hidden="1" x14ac:dyDescent="0.2">
      <c r="BC61908" s="6"/>
    </row>
    <row r="61909" spans="55:55" hidden="1" x14ac:dyDescent="0.2">
      <c r="BC61909" s="6"/>
    </row>
    <row r="61910" spans="55:55" hidden="1" x14ac:dyDescent="0.2">
      <c r="BC61910" s="6"/>
    </row>
    <row r="61911" spans="55:55" hidden="1" x14ac:dyDescent="0.2">
      <c r="BC61911" s="6"/>
    </row>
    <row r="61912" spans="55:55" hidden="1" x14ac:dyDescent="0.2">
      <c r="BC61912" s="6"/>
    </row>
    <row r="61913" spans="55:55" hidden="1" x14ac:dyDescent="0.2">
      <c r="BC61913" s="6"/>
    </row>
    <row r="61914" spans="55:55" hidden="1" x14ac:dyDescent="0.2">
      <c r="BC61914" s="6"/>
    </row>
    <row r="61915" spans="55:55" hidden="1" x14ac:dyDescent="0.2">
      <c r="BC61915" s="6"/>
    </row>
    <row r="61916" spans="55:55" hidden="1" x14ac:dyDescent="0.2">
      <c r="BC61916" s="6"/>
    </row>
    <row r="61917" spans="55:55" hidden="1" x14ac:dyDescent="0.2">
      <c r="BC61917" s="6"/>
    </row>
    <row r="61918" spans="55:55" hidden="1" x14ac:dyDescent="0.2">
      <c r="BC61918" s="6"/>
    </row>
    <row r="61919" spans="55:55" hidden="1" x14ac:dyDescent="0.2">
      <c r="BC61919" s="6"/>
    </row>
    <row r="61920" spans="55:55" hidden="1" x14ac:dyDescent="0.2">
      <c r="BC61920" s="6"/>
    </row>
    <row r="61921" spans="55:55" hidden="1" x14ac:dyDescent="0.2">
      <c r="BC61921" s="6"/>
    </row>
    <row r="61922" spans="55:55" hidden="1" x14ac:dyDescent="0.2">
      <c r="BC61922" s="6"/>
    </row>
    <row r="61923" spans="55:55" hidden="1" x14ac:dyDescent="0.2">
      <c r="BC61923" s="6"/>
    </row>
    <row r="61924" spans="55:55" hidden="1" x14ac:dyDescent="0.2">
      <c r="BC61924" s="6"/>
    </row>
    <row r="61925" spans="55:55" hidden="1" x14ac:dyDescent="0.2">
      <c r="BC61925" s="6"/>
    </row>
    <row r="61926" spans="55:55" hidden="1" x14ac:dyDescent="0.2">
      <c r="BC61926" s="6"/>
    </row>
    <row r="61927" spans="55:55" hidden="1" x14ac:dyDescent="0.2">
      <c r="BC61927" s="6"/>
    </row>
    <row r="61928" spans="55:55" hidden="1" x14ac:dyDescent="0.2">
      <c r="BC61928" s="6"/>
    </row>
    <row r="61929" spans="55:55" hidden="1" x14ac:dyDescent="0.2">
      <c r="BC61929" s="6"/>
    </row>
    <row r="61930" spans="55:55" hidden="1" x14ac:dyDescent="0.2">
      <c r="BC61930" s="6"/>
    </row>
    <row r="61931" spans="55:55" hidden="1" x14ac:dyDescent="0.2">
      <c r="BC61931" s="6"/>
    </row>
    <row r="61932" spans="55:55" hidden="1" x14ac:dyDescent="0.2">
      <c r="BC61932" s="6"/>
    </row>
    <row r="61933" spans="55:55" hidden="1" x14ac:dyDescent="0.2">
      <c r="BC61933" s="6"/>
    </row>
    <row r="61934" spans="55:55" hidden="1" x14ac:dyDescent="0.2">
      <c r="BC61934" s="6"/>
    </row>
    <row r="61935" spans="55:55" hidden="1" x14ac:dyDescent="0.2">
      <c r="BC61935" s="6"/>
    </row>
    <row r="61936" spans="55:55" hidden="1" x14ac:dyDescent="0.2">
      <c r="BC61936" s="6"/>
    </row>
    <row r="61937" spans="55:55" hidden="1" x14ac:dyDescent="0.2">
      <c r="BC61937" s="6"/>
    </row>
    <row r="61938" spans="55:55" hidden="1" x14ac:dyDescent="0.2">
      <c r="BC61938" s="6"/>
    </row>
    <row r="61939" spans="55:55" hidden="1" x14ac:dyDescent="0.2">
      <c r="BC61939" s="6"/>
    </row>
    <row r="61940" spans="55:55" hidden="1" x14ac:dyDescent="0.2">
      <c r="BC61940" s="6"/>
    </row>
    <row r="61941" spans="55:55" hidden="1" x14ac:dyDescent="0.2">
      <c r="BC61941" s="6"/>
    </row>
    <row r="61942" spans="55:55" hidden="1" x14ac:dyDescent="0.2">
      <c r="BC61942" s="6"/>
    </row>
    <row r="61943" spans="55:55" hidden="1" x14ac:dyDescent="0.2">
      <c r="BC61943" s="6"/>
    </row>
    <row r="61944" spans="55:55" hidden="1" x14ac:dyDescent="0.2">
      <c r="BC61944" s="6"/>
    </row>
    <row r="61945" spans="55:55" hidden="1" x14ac:dyDescent="0.2">
      <c r="BC61945" s="6"/>
    </row>
    <row r="61946" spans="55:55" hidden="1" x14ac:dyDescent="0.2">
      <c r="BC61946" s="6"/>
    </row>
    <row r="61947" spans="55:55" hidden="1" x14ac:dyDescent="0.2">
      <c r="BC61947" s="6"/>
    </row>
    <row r="61948" spans="55:55" hidden="1" x14ac:dyDescent="0.2">
      <c r="BC61948" s="6"/>
    </row>
    <row r="61949" spans="55:55" hidden="1" x14ac:dyDescent="0.2">
      <c r="BC61949" s="6"/>
    </row>
    <row r="61950" spans="55:55" hidden="1" x14ac:dyDescent="0.2">
      <c r="BC61950" s="6"/>
    </row>
    <row r="61951" spans="55:55" hidden="1" x14ac:dyDescent="0.2">
      <c r="BC61951" s="6"/>
    </row>
    <row r="61952" spans="55:55" hidden="1" x14ac:dyDescent="0.2">
      <c r="BC61952" s="6"/>
    </row>
    <row r="61953" spans="55:55" hidden="1" x14ac:dyDescent="0.2">
      <c r="BC61953" s="6"/>
    </row>
    <row r="61954" spans="55:55" hidden="1" x14ac:dyDescent="0.2">
      <c r="BC61954" s="6"/>
    </row>
    <row r="61955" spans="55:55" hidden="1" x14ac:dyDescent="0.2">
      <c r="BC61955" s="6"/>
    </row>
    <row r="61956" spans="55:55" hidden="1" x14ac:dyDescent="0.2">
      <c r="BC61956" s="6"/>
    </row>
    <row r="61957" spans="55:55" hidden="1" x14ac:dyDescent="0.2">
      <c r="BC61957" s="6"/>
    </row>
    <row r="61958" spans="55:55" hidden="1" x14ac:dyDescent="0.2">
      <c r="BC61958" s="6"/>
    </row>
    <row r="61959" spans="55:55" hidden="1" x14ac:dyDescent="0.2">
      <c r="BC61959" s="6"/>
    </row>
    <row r="61960" spans="55:55" hidden="1" x14ac:dyDescent="0.2">
      <c r="BC61960" s="6"/>
    </row>
    <row r="61961" spans="55:55" hidden="1" x14ac:dyDescent="0.2">
      <c r="BC61961" s="6"/>
    </row>
    <row r="61962" spans="55:55" hidden="1" x14ac:dyDescent="0.2">
      <c r="BC61962" s="6"/>
    </row>
    <row r="61963" spans="55:55" hidden="1" x14ac:dyDescent="0.2">
      <c r="BC61963" s="6"/>
    </row>
    <row r="61964" spans="55:55" hidden="1" x14ac:dyDescent="0.2">
      <c r="BC61964" s="6"/>
    </row>
    <row r="61965" spans="55:55" hidden="1" x14ac:dyDescent="0.2">
      <c r="BC61965" s="6"/>
    </row>
    <row r="61966" spans="55:55" hidden="1" x14ac:dyDescent="0.2">
      <c r="BC61966" s="6"/>
    </row>
    <row r="61967" spans="55:55" hidden="1" x14ac:dyDescent="0.2">
      <c r="BC61967" s="6"/>
    </row>
    <row r="61968" spans="55:55" hidden="1" x14ac:dyDescent="0.2">
      <c r="BC61968" s="6"/>
    </row>
    <row r="61969" spans="55:55" hidden="1" x14ac:dyDescent="0.2">
      <c r="BC61969" s="6"/>
    </row>
    <row r="61970" spans="55:55" hidden="1" x14ac:dyDescent="0.2">
      <c r="BC61970" s="6"/>
    </row>
    <row r="61971" spans="55:55" hidden="1" x14ac:dyDescent="0.2">
      <c r="BC61971" s="6"/>
    </row>
    <row r="61972" spans="55:55" hidden="1" x14ac:dyDescent="0.2">
      <c r="BC61972" s="6"/>
    </row>
    <row r="61973" spans="55:55" hidden="1" x14ac:dyDescent="0.2">
      <c r="BC61973" s="6"/>
    </row>
    <row r="61974" spans="55:55" hidden="1" x14ac:dyDescent="0.2">
      <c r="BC61974" s="6"/>
    </row>
    <row r="61975" spans="55:55" hidden="1" x14ac:dyDescent="0.2">
      <c r="BC61975" s="6"/>
    </row>
    <row r="61976" spans="55:55" hidden="1" x14ac:dyDescent="0.2">
      <c r="BC61976" s="6"/>
    </row>
    <row r="61977" spans="55:55" hidden="1" x14ac:dyDescent="0.2">
      <c r="BC61977" s="6"/>
    </row>
    <row r="61978" spans="55:55" hidden="1" x14ac:dyDescent="0.2">
      <c r="BC61978" s="6"/>
    </row>
    <row r="61979" spans="55:55" hidden="1" x14ac:dyDescent="0.2">
      <c r="BC61979" s="6"/>
    </row>
    <row r="61980" spans="55:55" hidden="1" x14ac:dyDescent="0.2">
      <c r="BC61980" s="6"/>
    </row>
    <row r="61981" spans="55:55" hidden="1" x14ac:dyDescent="0.2">
      <c r="BC61981" s="6"/>
    </row>
    <row r="61982" spans="55:55" hidden="1" x14ac:dyDescent="0.2">
      <c r="BC61982" s="6"/>
    </row>
    <row r="61983" spans="55:55" hidden="1" x14ac:dyDescent="0.2">
      <c r="BC61983" s="6"/>
    </row>
    <row r="61984" spans="55:55" hidden="1" x14ac:dyDescent="0.2">
      <c r="BC61984" s="6"/>
    </row>
    <row r="61985" spans="55:55" hidden="1" x14ac:dyDescent="0.2">
      <c r="BC61985" s="6"/>
    </row>
    <row r="61986" spans="55:55" hidden="1" x14ac:dyDescent="0.2">
      <c r="BC61986" s="6"/>
    </row>
    <row r="61987" spans="55:55" hidden="1" x14ac:dyDescent="0.2">
      <c r="BC61987" s="6"/>
    </row>
    <row r="61988" spans="55:55" hidden="1" x14ac:dyDescent="0.2">
      <c r="BC61988" s="6"/>
    </row>
    <row r="61989" spans="55:55" hidden="1" x14ac:dyDescent="0.2">
      <c r="BC61989" s="6"/>
    </row>
    <row r="61990" spans="55:55" hidden="1" x14ac:dyDescent="0.2">
      <c r="BC61990" s="6"/>
    </row>
    <row r="61991" spans="55:55" hidden="1" x14ac:dyDescent="0.2">
      <c r="BC61991" s="6"/>
    </row>
    <row r="61992" spans="55:55" hidden="1" x14ac:dyDescent="0.2">
      <c r="BC61992" s="6"/>
    </row>
    <row r="61993" spans="55:55" hidden="1" x14ac:dyDescent="0.2">
      <c r="BC61993" s="6"/>
    </row>
    <row r="61994" spans="55:55" hidden="1" x14ac:dyDescent="0.2">
      <c r="BC61994" s="6"/>
    </row>
    <row r="61995" spans="55:55" hidden="1" x14ac:dyDescent="0.2">
      <c r="BC61995" s="6"/>
    </row>
    <row r="61996" spans="55:55" hidden="1" x14ac:dyDescent="0.2">
      <c r="BC61996" s="6"/>
    </row>
    <row r="61997" spans="55:55" hidden="1" x14ac:dyDescent="0.2">
      <c r="BC61997" s="6"/>
    </row>
    <row r="61998" spans="55:55" hidden="1" x14ac:dyDescent="0.2">
      <c r="BC61998" s="6"/>
    </row>
    <row r="61999" spans="55:55" hidden="1" x14ac:dyDescent="0.2">
      <c r="BC61999" s="6"/>
    </row>
    <row r="62000" spans="55:55" hidden="1" x14ac:dyDescent="0.2">
      <c r="BC62000" s="6"/>
    </row>
    <row r="62001" spans="55:55" hidden="1" x14ac:dyDescent="0.2">
      <c r="BC62001" s="6"/>
    </row>
    <row r="62002" spans="55:55" hidden="1" x14ac:dyDescent="0.2">
      <c r="BC62002" s="6"/>
    </row>
    <row r="62003" spans="55:55" hidden="1" x14ac:dyDescent="0.2">
      <c r="BC62003" s="6"/>
    </row>
    <row r="62004" spans="55:55" hidden="1" x14ac:dyDescent="0.2">
      <c r="BC62004" s="6"/>
    </row>
    <row r="62005" spans="55:55" hidden="1" x14ac:dyDescent="0.2">
      <c r="BC62005" s="6"/>
    </row>
    <row r="62006" spans="55:55" hidden="1" x14ac:dyDescent="0.2">
      <c r="BC62006" s="6"/>
    </row>
    <row r="62007" spans="55:55" hidden="1" x14ac:dyDescent="0.2">
      <c r="BC62007" s="6"/>
    </row>
    <row r="62008" spans="55:55" hidden="1" x14ac:dyDescent="0.2">
      <c r="BC62008" s="6"/>
    </row>
    <row r="62009" spans="55:55" hidden="1" x14ac:dyDescent="0.2">
      <c r="BC62009" s="6"/>
    </row>
    <row r="62010" spans="55:55" hidden="1" x14ac:dyDescent="0.2">
      <c r="BC62010" s="6"/>
    </row>
    <row r="62011" spans="55:55" hidden="1" x14ac:dyDescent="0.2">
      <c r="BC62011" s="6"/>
    </row>
    <row r="62012" spans="55:55" hidden="1" x14ac:dyDescent="0.2">
      <c r="BC62012" s="6"/>
    </row>
    <row r="62013" spans="55:55" hidden="1" x14ac:dyDescent="0.2">
      <c r="BC62013" s="6"/>
    </row>
    <row r="62014" spans="55:55" hidden="1" x14ac:dyDescent="0.2">
      <c r="BC62014" s="6"/>
    </row>
    <row r="62015" spans="55:55" hidden="1" x14ac:dyDescent="0.2">
      <c r="BC62015" s="6"/>
    </row>
    <row r="62016" spans="55:55" hidden="1" x14ac:dyDescent="0.2">
      <c r="BC62016" s="6"/>
    </row>
    <row r="62017" spans="55:55" hidden="1" x14ac:dyDescent="0.2">
      <c r="BC62017" s="6"/>
    </row>
    <row r="62018" spans="55:55" hidden="1" x14ac:dyDescent="0.2">
      <c r="BC62018" s="6"/>
    </row>
    <row r="62019" spans="55:55" hidden="1" x14ac:dyDescent="0.2">
      <c r="BC62019" s="6"/>
    </row>
    <row r="62020" spans="55:55" hidden="1" x14ac:dyDescent="0.2">
      <c r="BC62020" s="6"/>
    </row>
    <row r="62021" spans="55:55" hidden="1" x14ac:dyDescent="0.2">
      <c r="BC62021" s="6"/>
    </row>
    <row r="62022" spans="55:55" hidden="1" x14ac:dyDescent="0.2">
      <c r="BC62022" s="6"/>
    </row>
    <row r="62023" spans="55:55" hidden="1" x14ac:dyDescent="0.2">
      <c r="BC62023" s="6"/>
    </row>
    <row r="62024" spans="55:55" hidden="1" x14ac:dyDescent="0.2">
      <c r="BC62024" s="6"/>
    </row>
    <row r="62025" spans="55:55" hidden="1" x14ac:dyDescent="0.2">
      <c r="BC62025" s="6"/>
    </row>
    <row r="62026" spans="55:55" hidden="1" x14ac:dyDescent="0.2">
      <c r="BC62026" s="6"/>
    </row>
    <row r="62027" spans="55:55" hidden="1" x14ac:dyDescent="0.2">
      <c r="BC62027" s="6"/>
    </row>
    <row r="62028" spans="55:55" hidden="1" x14ac:dyDescent="0.2">
      <c r="BC62028" s="6"/>
    </row>
    <row r="62029" spans="55:55" hidden="1" x14ac:dyDescent="0.2">
      <c r="BC62029" s="6"/>
    </row>
    <row r="62030" spans="55:55" hidden="1" x14ac:dyDescent="0.2">
      <c r="BC62030" s="6"/>
    </row>
    <row r="62031" spans="55:55" hidden="1" x14ac:dyDescent="0.2">
      <c r="BC62031" s="6"/>
    </row>
    <row r="62032" spans="55:55" hidden="1" x14ac:dyDescent="0.2">
      <c r="BC62032" s="6"/>
    </row>
    <row r="62033" spans="55:55" hidden="1" x14ac:dyDescent="0.2">
      <c r="BC62033" s="6"/>
    </row>
    <row r="62034" spans="55:55" hidden="1" x14ac:dyDescent="0.2">
      <c r="BC62034" s="6"/>
    </row>
    <row r="62035" spans="55:55" hidden="1" x14ac:dyDescent="0.2">
      <c r="BC62035" s="6"/>
    </row>
    <row r="62036" spans="55:55" hidden="1" x14ac:dyDescent="0.2">
      <c r="BC62036" s="6"/>
    </row>
    <row r="62037" spans="55:55" hidden="1" x14ac:dyDescent="0.2">
      <c r="BC62037" s="6"/>
    </row>
    <row r="62038" spans="55:55" hidden="1" x14ac:dyDescent="0.2">
      <c r="BC62038" s="6"/>
    </row>
    <row r="62039" spans="55:55" hidden="1" x14ac:dyDescent="0.2">
      <c r="BC62039" s="6"/>
    </row>
    <row r="62040" spans="55:55" hidden="1" x14ac:dyDescent="0.2">
      <c r="BC62040" s="6"/>
    </row>
    <row r="62041" spans="55:55" hidden="1" x14ac:dyDescent="0.2">
      <c r="BC62041" s="6"/>
    </row>
    <row r="62042" spans="55:55" hidden="1" x14ac:dyDescent="0.2">
      <c r="BC62042" s="6"/>
    </row>
    <row r="62043" spans="55:55" hidden="1" x14ac:dyDescent="0.2">
      <c r="BC62043" s="6"/>
    </row>
    <row r="62044" spans="55:55" hidden="1" x14ac:dyDescent="0.2">
      <c r="BC62044" s="6"/>
    </row>
    <row r="62045" spans="55:55" hidden="1" x14ac:dyDescent="0.2">
      <c r="BC62045" s="6"/>
    </row>
    <row r="62046" spans="55:55" hidden="1" x14ac:dyDescent="0.2">
      <c r="BC62046" s="6"/>
    </row>
    <row r="62047" spans="55:55" hidden="1" x14ac:dyDescent="0.2">
      <c r="BC62047" s="6"/>
    </row>
    <row r="62048" spans="55:55" hidden="1" x14ac:dyDescent="0.2">
      <c r="BC62048" s="6"/>
    </row>
    <row r="62049" spans="55:55" hidden="1" x14ac:dyDescent="0.2">
      <c r="BC62049" s="6"/>
    </row>
    <row r="62050" spans="55:55" hidden="1" x14ac:dyDescent="0.2">
      <c r="BC62050" s="6"/>
    </row>
    <row r="62051" spans="55:55" hidden="1" x14ac:dyDescent="0.2">
      <c r="BC62051" s="6"/>
    </row>
    <row r="62052" spans="55:55" hidden="1" x14ac:dyDescent="0.2">
      <c r="BC62052" s="6"/>
    </row>
    <row r="62053" spans="55:55" hidden="1" x14ac:dyDescent="0.2">
      <c r="BC62053" s="6"/>
    </row>
    <row r="62054" spans="55:55" hidden="1" x14ac:dyDescent="0.2">
      <c r="BC62054" s="6"/>
    </row>
    <row r="62055" spans="55:55" hidden="1" x14ac:dyDescent="0.2">
      <c r="BC62055" s="6"/>
    </row>
    <row r="62056" spans="55:55" hidden="1" x14ac:dyDescent="0.2">
      <c r="BC62056" s="6"/>
    </row>
    <row r="62057" spans="55:55" hidden="1" x14ac:dyDescent="0.2">
      <c r="BC62057" s="6"/>
    </row>
    <row r="62058" spans="55:55" hidden="1" x14ac:dyDescent="0.2">
      <c r="BC62058" s="6"/>
    </row>
    <row r="62059" spans="55:55" hidden="1" x14ac:dyDescent="0.2">
      <c r="BC62059" s="6"/>
    </row>
    <row r="62060" spans="55:55" hidden="1" x14ac:dyDescent="0.2">
      <c r="BC62060" s="6"/>
    </row>
    <row r="62061" spans="55:55" hidden="1" x14ac:dyDescent="0.2">
      <c r="BC62061" s="6"/>
    </row>
    <row r="62062" spans="55:55" hidden="1" x14ac:dyDescent="0.2">
      <c r="BC62062" s="6"/>
    </row>
    <row r="62063" spans="55:55" hidden="1" x14ac:dyDescent="0.2">
      <c r="BC62063" s="6"/>
    </row>
    <row r="62064" spans="55:55" hidden="1" x14ac:dyDescent="0.2">
      <c r="BC62064" s="6"/>
    </row>
    <row r="62065" spans="55:55" hidden="1" x14ac:dyDescent="0.2">
      <c r="BC62065" s="6"/>
    </row>
    <row r="62066" spans="55:55" hidden="1" x14ac:dyDescent="0.2">
      <c r="BC62066" s="6"/>
    </row>
    <row r="62067" spans="55:55" hidden="1" x14ac:dyDescent="0.2">
      <c r="BC62067" s="6"/>
    </row>
    <row r="62068" spans="55:55" hidden="1" x14ac:dyDescent="0.2">
      <c r="BC62068" s="6"/>
    </row>
    <row r="62069" spans="55:55" hidden="1" x14ac:dyDescent="0.2">
      <c r="BC62069" s="6"/>
    </row>
    <row r="62070" spans="55:55" hidden="1" x14ac:dyDescent="0.2">
      <c r="BC62070" s="6"/>
    </row>
    <row r="62071" spans="55:55" hidden="1" x14ac:dyDescent="0.2">
      <c r="BC62071" s="6"/>
    </row>
    <row r="62072" spans="55:55" hidden="1" x14ac:dyDescent="0.2">
      <c r="BC62072" s="6"/>
    </row>
    <row r="62073" spans="55:55" hidden="1" x14ac:dyDescent="0.2">
      <c r="BC62073" s="6"/>
    </row>
    <row r="62074" spans="55:55" hidden="1" x14ac:dyDescent="0.2">
      <c r="BC62074" s="6"/>
    </row>
    <row r="62075" spans="55:55" hidden="1" x14ac:dyDescent="0.2">
      <c r="BC62075" s="6"/>
    </row>
    <row r="62076" spans="55:55" hidden="1" x14ac:dyDescent="0.2">
      <c r="BC62076" s="6"/>
    </row>
    <row r="62077" spans="55:55" hidden="1" x14ac:dyDescent="0.2">
      <c r="BC62077" s="6"/>
    </row>
    <row r="62078" spans="55:55" hidden="1" x14ac:dyDescent="0.2">
      <c r="BC62078" s="6"/>
    </row>
    <row r="62079" spans="55:55" hidden="1" x14ac:dyDescent="0.2">
      <c r="BC62079" s="6"/>
    </row>
    <row r="62080" spans="55:55" hidden="1" x14ac:dyDescent="0.2">
      <c r="BC62080" s="6"/>
    </row>
    <row r="62081" spans="55:55" hidden="1" x14ac:dyDescent="0.2">
      <c r="BC62081" s="6"/>
    </row>
    <row r="62082" spans="55:55" hidden="1" x14ac:dyDescent="0.2">
      <c r="BC62082" s="6"/>
    </row>
    <row r="62083" spans="55:55" hidden="1" x14ac:dyDescent="0.2">
      <c r="BC62083" s="6"/>
    </row>
    <row r="62084" spans="55:55" hidden="1" x14ac:dyDescent="0.2">
      <c r="BC62084" s="6"/>
    </row>
    <row r="62085" spans="55:55" hidden="1" x14ac:dyDescent="0.2">
      <c r="BC62085" s="6"/>
    </row>
    <row r="62086" spans="55:55" hidden="1" x14ac:dyDescent="0.2">
      <c r="BC62086" s="6"/>
    </row>
    <row r="62087" spans="55:55" hidden="1" x14ac:dyDescent="0.2">
      <c r="BC62087" s="6"/>
    </row>
    <row r="62088" spans="55:55" hidden="1" x14ac:dyDescent="0.2">
      <c r="BC62088" s="6"/>
    </row>
    <row r="62089" spans="55:55" hidden="1" x14ac:dyDescent="0.2">
      <c r="BC62089" s="6"/>
    </row>
    <row r="62090" spans="55:55" hidden="1" x14ac:dyDescent="0.2">
      <c r="BC62090" s="6"/>
    </row>
    <row r="62091" spans="55:55" hidden="1" x14ac:dyDescent="0.2">
      <c r="BC62091" s="6"/>
    </row>
    <row r="62092" spans="55:55" hidden="1" x14ac:dyDescent="0.2">
      <c r="BC62092" s="6"/>
    </row>
    <row r="62093" spans="55:55" hidden="1" x14ac:dyDescent="0.2">
      <c r="BC62093" s="6"/>
    </row>
    <row r="62094" spans="55:55" hidden="1" x14ac:dyDescent="0.2">
      <c r="BC62094" s="6"/>
    </row>
    <row r="62095" spans="55:55" hidden="1" x14ac:dyDescent="0.2">
      <c r="BC62095" s="6"/>
    </row>
    <row r="62096" spans="55:55" hidden="1" x14ac:dyDescent="0.2">
      <c r="BC62096" s="6"/>
    </row>
    <row r="62097" spans="55:55" hidden="1" x14ac:dyDescent="0.2">
      <c r="BC62097" s="6"/>
    </row>
    <row r="62098" spans="55:55" hidden="1" x14ac:dyDescent="0.2">
      <c r="BC62098" s="6"/>
    </row>
    <row r="62099" spans="55:55" hidden="1" x14ac:dyDescent="0.2">
      <c r="BC62099" s="6"/>
    </row>
    <row r="62100" spans="55:55" hidden="1" x14ac:dyDescent="0.2">
      <c r="BC62100" s="6"/>
    </row>
    <row r="62101" spans="55:55" hidden="1" x14ac:dyDescent="0.2">
      <c r="BC62101" s="6"/>
    </row>
    <row r="62102" spans="55:55" hidden="1" x14ac:dyDescent="0.2">
      <c r="BC62102" s="6"/>
    </row>
    <row r="62103" spans="55:55" hidden="1" x14ac:dyDescent="0.2">
      <c r="BC62103" s="6"/>
    </row>
    <row r="62104" spans="55:55" hidden="1" x14ac:dyDescent="0.2">
      <c r="BC62104" s="6"/>
    </row>
    <row r="62105" spans="55:55" hidden="1" x14ac:dyDescent="0.2">
      <c r="BC62105" s="6"/>
    </row>
    <row r="62106" spans="55:55" hidden="1" x14ac:dyDescent="0.2">
      <c r="BC62106" s="6"/>
    </row>
    <row r="62107" spans="55:55" hidden="1" x14ac:dyDescent="0.2">
      <c r="BC62107" s="6"/>
    </row>
    <row r="62108" spans="55:55" hidden="1" x14ac:dyDescent="0.2">
      <c r="BC62108" s="6"/>
    </row>
    <row r="62109" spans="55:55" hidden="1" x14ac:dyDescent="0.2">
      <c r="BC62109" s="6"/>
    </row>
    <row r="62110" spans="55:55" hidden="1" x14ac:dyDescent="0.2">
      <c r="BC62110" s="6"/>
    </row>
    <row r="62111" spans="55:55" hidden="1" x14ac:dyDescent="0.2">
      <c r="BC62111" s="6"/>
    </row>
    <row r="62112" spans="55:55" hidden="1" x14ac:dyDescent="0.2">
      <c r="BC62112" s="6"/>
    </row>
    <row r="62113" spans="55:55" hidden="1" x14ac:dyDescent="0.2">
      <c r="BC62113" s="6"/>
    </row>
    <row r="62114" spans="55:55" hidden="1" x14ac:dyDescent="0.2">
      <c r="BC62114" s="6"/>
    </row>
    <row r="62115" spans="55:55" hidden="1" x14ac:dyDescent="0.2">
      <c r="BC62115" s="6"/>
    </row>
    <row r="62116" spans="55:55" hidden="1" x14ac:dyDescent="0.2">
      <c r="BC62116" s="6"/>
    </row>
    <row r="62117" spans="55:55" hidden="1" x14ac:dyDescent="0.2">
      <c r="BC62117" s="6"/>
    </row>
    <row r="62118" spans="55:55" hidden="1" x14ac:dyDescent="0.2">
      <c r="BC62118" s="6"/>
    </row>
    <row r="62119" spans="55:55" hidden="1" x14ac:dyDescent="0.2">
      <c r="BC62119" s="6"/>
    </row>
    <row r="62120" spans="55:55" hidden="1" x14ac:dyDescent="0.2">
      <c r="BC62120" s="6"/>
    </row>
    <row r="62121" spans="55:55" hidden="1" x14ac:dyDescent="0.2">
      <c r="BC62121" s="6"/>
    </row>
    <row r="62122" spans="55:55" hidden="1" x14ac:dyDescent="0.2">
      <c r="BC62122" s="6"/>
    </row>
    <row r="62123" spans="55:55" hidden="1" x14ac:dyDescent="0.2">
      <c r="BC62123" s="6"/>
    </row>
    <row r="62124" spans="55:55" hidden="1" x14ac:dyDescent="0.2">
      <c r="BC62124" s="6"/>
    </row>
    <row r="62125" spans="55:55" hidden="1" x14ac:dyDescent="0.2">
      <c r="BC62125" s="6"/>
    </row>
    <row r="62126" spans="55:55" hidden="1" x14ac:dyDescent="0.2">
      <c r="BC62126" s="6"/>
    </row>
    <row r="62127" spans="55:55" hidden="1" x14ac:dyDescent="0.2">
      <c r="BC62127" s="6"/>
    </row>
    <row r="62128" spans="55:55" hidden="1" x14ac:dyDescent="0.2">
      <c r="BC62128" s="6"/>
    </row>
    <row r="62129" spans="55:55" hidden="1" x14ac:dyDescent="0.2">
      <c r="BC62129" s="6"/>
    </row>
    <row r="62130" spans="55:55" hidden="1" x14ac:dyDescent="0.2">
      <c r="BC62130" s="6"/>
    </row>
    <row r="62131" spans="55:55" hidden="1" x14ac:dyDescent="0.2">
      <c r="BC62131" s="6"/>
    </row>
    <row r="62132" spans="55:55" hidden="1" x14ac:dyDescent="0.2">
      <c r="BC62132" s="6"/>
    </row>
    <row r="62133" spans="55:55" hidden="1" x14ac:dyDescent="0.2">
      <c r="BC62133" s="6"/>
    </row>
    <row r="62134" spans="55:55" hidden="1" x14ac:dyDescent="0.2">
      <c r="BC62134" s="6"/>
    </row>
    <row r="62135" spans="55:55" hidden="1" x14ac:dyDescent="0.2">
      <c r="BC62135" s="6"/>
    </row>
    <row r="62136" spans="55:55" hidden="1" x14ac:dyDescent="0.2">
      <c r="BC62136" s="6"/>
    </row>
    <row r="62137" spans="55:55" hidden="1" x14ac:dyDescent="0.2">
      <c r="BC62137" s="6"/>
    </row>
    <row r="62138" spans="55:55" hidden="1" x14ac:dyDescent="0.2">
      <c r="BC62138" s="6"/>
    </row>
    <row r="62139" spans="55:55" hidden="1" x14ac:dyDescent="0.2">
      <c r="BC62139" s="6"/>
    </row>
    <row r="62140" spans="55:55" hidden="1" x14ac:dyDescent="0.2">
      <c r="BC62140" s="6"/>
    </row>
    <row r="62141" spans="55:55" hidden="1" x14ac:dyDescent="0.2">
      <c r="BC62141" s="6"/>
    </row>
    <row r="62142" spans="55:55" hidden="1" x14ac:dyDescent="0.2">
      <c r="BC62142" s="6"/>
    </row>
    <row r="62143" spans="55:55" hidden="1" x14ac:dyDescent="0.2">
      <c r="BC62143" s="6"/>
    </row>
    <row r="62144" spans="55:55" hidden="1" x14ac:dyDescent="0.2">
      <c r="BC62144" s="6"/>
    </row>
    <row r="62145" spans="55:55" hidden="1" x14ac:dyDescent="0.2">
      <c r="BC62145" s="6"/>
    </row>
    <row r="62146" spans="55:55" hidden="1" x14ac:dyDescent="0.2">
      <c r="BC62146" s="6"/>
    </row>
    <row r="62147" spans="55:55" hidden="1" x14ac:dyDescent="0.2">
      <c r="BC62147" s="6"/>
    </row>
    <row r="62148" spans="55:55" hidden="1" x14ac:dyDescent="0.2">
      <c r="BC62148" s="6"/>
    </row>
    <row r="62149" spans="55:55" hidden="1" x14ac:dyDescent="0.2">
      <c r="BC62149" s="6"/>
    </row>
    <row r="62150" spans="55:55" hidden="1" x14ac:dyDescent="0.2">
      <c r="BC62150" s="6"/>
    </row>
    <row r="62151" spans="55:55" hidden="1" x14ac:dyDescent="0.2">
      <c r="BC62151" s="6"/>
    </row>
    <row r="62152" spans="55:55" hidden="1" x14ac:dyDescent="0.2">
      <c r="BC62152" s="6"/>
    </row>
    <row r="62153" spans="55:55" hidden="1" x14ac:dyDescent="0.2">
      <c r="BC62153" s="6"/>
    </row>
    <row r="62154" spans="55:55" hidden="1" x14ac:dyDescent="0.2">
      <c r="BC62154" s="6"/>
    </row>
    <row r="62155" spans="55:55" hidden="1" x14ac:dyDescent="0.2">
      <c r="BC62155" s="6"/>
    </row>
    <row r="62156" spans="55:55" hidden="1" x14ac:dyDescent="0.2">
      <c r="BC62156" s="6"/>
    </row>
    <row r="62157" spans="55:55" hidden="1" x14ac:dyDescent="0.2">
      <c r="BC62157" s="6"/>
    </row>
    <row r="62158" spans="55:55" hidden="1" x14ac:dyDescent="0.2">
      <c r="BC62158" s="6"/>
    </row>
    <row r="62159" spans="55:55" hidden="1" x14ac:dyDescent="0.2">
      <c r="BC62159" s="6"/>
    </row>
    <row r="62160" spans="55:55" hidden="1" x14ac:dyDescent="0.2">
      <c r="BC62160" s="6"/>
    </row>
    <row r="62161" spans="55:55" hidden="1" x14ac:dyDescent="0.2">
      <c r="BC62161" s="6"/>
    </row>
    <row r="62162" spans="55:55" hidden="1" x14ac:dyDescent="0.2">
      <c r="BC62162" s="6"/>
    </row>
    <row r="62163" spans="55:55" hidden="1" x14ac:dyDescent="0.2">
      <c r="BC62163" s="6"/>
    </row>
    <row r="62164" spans="55:55" hidden="1" x14ac:dyDescent="0.2">
      <c r="BC62164" s="6"/>
    </row>
    <row r="62165" spans="55:55" hidden="1" x14ac:dyDescent="0.2">
      <c r="BC62165" s="6"/>
    </row>
    <row r="62166" spans="55:55" hidden="1" x14ac:dyDescent="0.2">
      <c r="BC62166" s="6"/>
    </row>
    <row r="62167" spans="55:55" hidden="1" x14ac:dyDescent="0.2">
      <c r="BC62167" s="6"/>
    </row>
    <row r="62168" spans="55:55" hidden="1" x14ac:dyDescent="0.2">
      <c r="BC62168" s="6"/>
    </row>
    <row r="62169" spans="55:55" hidden="1" x14ac:dyDescent="0.2">
      <c r="BC62169" s="6"/>
    </row>
    <row r="62170" spans="55:55" hidden="1" x14ac:dyDescent="0.2">
      <c r="BC62170" s="6"/>
    </row>
    <row r="62171" spans="55:55" hidden="1" x14ac:dyDescent="0.2">
      <c r="BC62171" s="6"/>
    </row>
    <row r="62172" spans="55:55" hidden="1" x14ac:dyDescent="0.2">
      <c r="BC62172" s="6"/>
    </row>
    <row r="62173" spans="55:55" hidden="1" x14ac:dyDescent="0.2">
      <c r="BC62173" s="6"/>
    </row>
    <row r="62174" spans="55:55" hidden="1" x14ac:dyDescent="0.2">
      <c r="BC62174" s="6"/>
    </row>
    <row r="62175" spans="55:55" hidden="1" x14ac:dyDescent="0.2">
      <c r="BC62175" s="6"/>
    </row>
    <row r="62176" spans="55:55" hidden="1" x14ac:dyDescent="0.2">
      <c r="BC62176" s="6"/>
    </row>
    <row r="62177" spans="55:55" hidden="1" x14ac:dyDescent="0.2">
      <c r="BC62177" s="6"/>
    </row>
    <row r="62178" spans="55:55" hidden="1" x14ac:dyDescent="0.2">
      <c r="BC62178" s="6"/>
    </row>
    <row r="62179" spans="55:55" hidden="1" x14ac:dyDescent="0.2">
      <c r="BC62179" s="6"/>
    </row>
    <row r="62180" spans="55:55" hidden="1" x14ac:dyDescent="0.2">
      <c r="BC62180" s="6"/>
    </row>
    <row r="62181" spans="55:55" hidden="1" x14ac:dyDescent="0.2">
      <c r="BC62181" s="6"/>
    </row>
    <row r="62182" spans="55:55" hidden="1" x14ac:dyDescent="0.2">
      <c r="BC62182" s="6"/>
    </row>
    <row r="62183" spans="55:55" hidden="1" x14ac:dyDescent="0.2">
      <c r="BC62183" s="6"/>
    </row>
    <row r="62184" spans="55:55" hidden="1" x14ac:dyDescent="0.2">
      <c r="BC62184" s="6"/>
    </row>
    <row r="62185" spans="55:55" hidden="1" x14ac:dyDescent="0.2">
      <c r="BC62185" s="6"/>
    </row>
    <row r="62186" spans="55:55" hidden="1" x14ac:dyDescent="0.2">
      <c r="BC62186" s="6"/>
    </row>
    <row r="62187" spans="55:55" hidden="1" x14ac:dyDescent="0.2">
      <c r="BC62187" s="6"/>
    </row>
    <row r="62188" spans="55:55" hidden="1" x14ac:dyDescent="0.2">
      <c r="BC62188" s="6"/>
    </row>
    <row r="62189" spans="55:55" hidden="1" x14ac:dyDescent="0.2">
      <c r="BC62189" s="6"/>
    </row>
    <row r="62190" spans="55:55" hidden="1" x14ac:dyDescent="0.2">
      <c r="BC62190" s="6"/>
    </row>
    <row r="62191" spans="55:55" hidden="1" x14ac:dyDescent="0.2">
      <c r="BC62191" s="6"/>
    </row>
    <row r="62192" spans="55:55" hidden="1" x14ac:dyDescent="0.2">
      <c r="BC62192" s="6"/>
    </row>
    <row r="62193" spans="55:55" hidden="1" x14ac:dyDescent="0.2">
      <c r="BC62193" s="6"/>
    </row>
    <row r="62194" spans="55:55" hidden="1" x14ac:dyDescent="0.2">
      <c r="BC62194" s="6"/>
    </row>
    <row r="62195" spans="55:55" hidden="1" x14ac:dyDescent="0.2">
      <c r="BC62195" s="6"/>
    </row>
    <row r="62196" spans="55:55" hidden="1" x14ac:dyDescent="0.2">
      <c r="BC62196" s="6"/>
    </row>
    <row r="62197" spans="55:55" hidden="1" x14ac:dyDescent="0.2">
      <c r="BC62197" s="6"/>
    </row>
    <row r="62198" spans="55:55" hidden="1" x14ac:dyDescent="0.2">
      <c r="BC62198" s="6"/>
    </row>
    <row r="62199" spans="55:55" hidden="1" x14ac:dyDescent="0.2">
      <c r="BC62199" s="6"/>
    </row>
    <row r="62200" spans="55:55" hidden="1" x14ac:dyDescent="0.2">
      <c r="BC62200" s="6"/>
    </row>
    <row r="62201" spans="55:55" hidden="1" x14ac:dyDescent="0.2">
      <c r="BC62201" s="6"/>
    </row>
    <row r="62202" spans="55:55" hidden="1" x14ac:dyDescent="0.2">
      <c r="BC62202" s="6"/>
    </row>
    <row r="62203" spans="55:55" hidden="1" x14ac:dyDescent="0.2">
      <c r="BC62203" s="6"/>
    </row>
    <row r="62204" spans="55:55" hidden="1" x14ac:dyDescent="0.2">
      <c r="BC62204" s="6"/>
    </row>
    <row r="62205" spans="55:55" hidden="1" x14ac:dyDescent="0.2">
      <c r="BC62205" s="6"/>
    </row>
    <row r="62206" spans="55:55" hidden="1" x14ac:dyDescent="0.2">
      <c r="BC62206" s="6"/>
    </row>
    <row r="62207" spans="55:55" hidden="1" x14ac:dyDescent="0.2">
      <c r="BC62207" s="6"/>
    </row>
    <row r="62208" spans="55:55" hidden="1" x14ac:dyDescent="0.2">
      <c r="BC62208" s="6"/>
    </row>
    <row r="62209" spans="55:55" hidden="1" x14ac:dyDescent="0.2">
      <c r="BC62209" s="6"/>
    </row>
    <row r="62210" spans="55:55" hidden="1" x14ac:dyDescent="0.2">
      <c r="BC62210" s="6"/>
    </row>
    <row r="62211" spans="55:55" hidden="1" x14ac:dyDescent="0.2">
      <c r="BC62211" s="6"/>
    </row>
    <row r="62212" spans="55:55" hidden="1" x14ac:dyDescent="0.2">
      <c r="BC62212" s="6"/>
    </row>
    <row r="62213" spans="55:55" hidden="1" x14ac:dyDescent="0.2">
      <c r="BC62213" s="6"/>
    </row>
    <row r="62214" spans="55:55" hidden="1" x14ac:dyDescent="0.2">
      <c r="BC62214" s="6"/>
    </row>
    <row r="62215" spans="55:55" hidden="1" x14ac:dyDescent="0.2">
      <c r="BC62215" s="6"/>
    </row>
    <row r="62216" spans="55:55" hidden="1" x14ac:dyDescent="0.2">
      <c r="BC62216" s="6"/>
    </row>
    <row r="62217" spans="55:55" hidden="1" x14ac:dyDescent="0.2">
      <c r="BC62217" s="6"/>
    </row>
    <row r="62218" spans="55:55" hidden="1" x14ac:dyDescent="0.2">
      <c r="BC62218" s="6"/>
    </row>
    <row r="62219" spans="55:55" hidden="1" x14ac:dyDescent="0.2">
      <c r="BC62219" s="6"/>
    </row>
    <row r="62220" spans="55:55" hidden="1" x14ac:dyDescent="0.2">
      <c r="BC62220" s="6"/>
    </row>
    <row r="62221" spans="55:55" hidden="1" x14ac:dyDescent="0.2">
      <c r="BC62221" s="6"/>
    </row>
    <row r="62222" spans="55:55" hidden="1" x14ac:dyDescent="0.2">
      <c r="BC62222" s="6"/>
    </row>
    <row r="62223" spans="55:55" hidden="1" x14ac:dyDescent="0.2">
      <c r="BC62223" s="6"/>
    </row>
    <row r="62224" spans="55:55" hidden="1" x14ac:dyDescent="0.2">
      <c r="BC62224" s="6"/>
    </row>
    <row r="62225" spans="55:55" hidden="1" x14ac:dyDescent="0.2">
      <c r="BC62225" s="6"/>
    </row>
    <row r="62226" spans="55:55" hidden="1" x14ac:dyDescent="0.2">
      <c r="BC62226" s="6"/>
    </row>
    <row r="62227" spans="55:55" hidden="1" x14ac:dyDescent="0.2">
      <c r="BC62227" s="6"/>
    </row>
    <row r="62228" spans="55:55" hidden="1" x14ac:dyDescent="0.2">
      <c r="BC62228" s="6"/>
    </row>
    <row r="62229" spans="55:55" hidden="1" x14ac:dyDescent="0.2">
      <c r="BC62229" s="6"/>
    </row>
    <row r="62230" spans="55:55" hidden="1" x14ac:dyDescent="0.2">
      <c r="BC62230" s="6"/>
    </row>
    <row r="62231" spans="55:55" hidden="1" x14ac:dyDescent="0.2">
      <c r="BC62231" s="6"/>
    </row>
    <row r="62232" spans="55:55" hidden="1" x14ac:dyDescent="0.2">
      <c r="BC62232" s="6"/>
    </row>
    <row r="62233" spans="55:55" hidden="1" x14ac:dyDescent="0.2">
      <c r="BC62233" s="6"/>
    </row>
    <row r="62234" spans="55:55" hidden="1" x14ac:dyDescent="0.2">
      <c r="BC62234" s="6"/>
    </row>
    <row r="62235" spans="55:55" hidden="1" x14ac:dyDescent="0.2">
      <c r="BC62235" s="6"/>
    </row>
    <row r="62236" spans="55:55" hidden="1" x14ac:dyDescent="0.2">
      <c r="BC62236" s="6"/>
    </row>
    <row r="62237" spans="55:55" hidden="1" x14ac:dyDescent="0.2">
      <c r="BC62237" s="6"/>
    </row>
    <row r="62238" spans="55:55" hidden="1" x14ac:dyDescent="0.2">
      <c r="BC62238" s="6"/>
    </row>
    <row r="62239" spans="55:55" hidden="1" x14ac:dyDescent="0.2">
      <c r="BC62239" s="6"/>
    </row>
    <row r="62240" spans="55:55" hidden="1" x14ac:dyDescent="0.2">
      <c r="BC62240" s="6"/>
    </row>
    <row r="62241" spans="55:55" hidden="1" x14ac:dyDescent="0.2">
      <c r="BC62241" s="6"/>
    </row>
    <row r="62242" spans="55:55" hidden="1" x14ac:dyDescent="0.2">
      <c r="BC62242" s="6"/>
    </row>
    <row r="62243" spans="55:55" hidden="1" x14ac:dyDescent="0.2">
      <c r="BC62243" s="6"/>
    </row>
    <row r="62244" spans="55:55" hidden="1" x14ac:dyDescent="0.2">
      <c r="BC62244" s="6"/>
    </row>
    <row r="62245" spans="55:55" hidden="1" x14ac:dyDescent="0.2">
      <c r="BC62245" s="6"/>
    </row>
    <row r="62246" spans="55:55" hidden="1" x14ac:dyDescent="0.2">
      <c r="BC62246" s="6"/>
    </row>
    <row r="62247" spans="55:55" hidden="1" x14ac:dyDescent="0.2">
      <c r="BC62247" s="6"/>
    </row>
    <row r="62248" spans="55:55" hidden="1" x14ac:dyDescent="0.2">
      <c r="BC62248" s="6"/>
    </row>
    <row r="62249" spans="55:55" hidden="1" x14ac:dyDescent="0.2">
      <c r="BC62249" s="6"/>
    </row>
    <row r="62250" spans="55:55" hidden="1" x14ac:dyDescent="0.2">
      <c r="BC62250" s="6"/>
    </row>
    <row r="62251" spans="55:55" hidden="1" x14ac:dyDescent="0.2">
      <c r="BC62251" s="6"/>
    </row>
    <row r="62252" spans="55:55" hidden="1" x14ac:dyDescent="0.2">
      <c r="BC62252" s="6"/>
    </row>
    <row r="62253" spans="55:55" hidden="1" x14ac:dyDescent="0.2">
      <c r="BC62253" s="6"/>
    </row>
    <row r="62254" spans="55:55" hidden="1" x14ac:dyDescent="0.2">
      <c r="BC62254" s="6"/>
    </row>
    <row r="62255" spans="55:55" hidden="1" x14ac:dyDescent="0.2">
      <c r="BC62255" s="6"/>
    </row>
    <row r="62256" spans="55:55" hidden="1" x14ac:dyDescent="0.2">
      <c r="BC62256" s="6"/>
    </row>
    <row r="62257" spans="55:55" hidden="1" x14ac:dyDescent="0.2">
      <c r="BC62257" s="6"/>
    </row>
    <row r="62258" spans="55:55" hidden="1" x14ac:dyDescent="0.2">
      <c r="BC62258" s="6"/>
    </row>
    <row r="62259" spans="55:55" hidden="1" x14ac:dyDescent="0.2">
      <c r="BC62259" s="6"/>
    </row>
    <row r="62260" spans="55:55" hidden="1" x14ac:dyDescent="0.2">
      <c r="BC62260" s="6"/>
    </row>
    <row r="62261" spans="55:55" hidden="1" x14ac:dyDescent="0.2">
      <c r="BC62261" s="6"/>
    </row>
    <row r="62262" spans="55:55" hidden="1" x14ac:dyDescent="0.2">
      <c r="BC62262" s="6"/>
    </row>
    <row r="62263" spans="55:55" hidden="1" x14ac:dyDescent="0.2">
      <c r="BC62263" s="6"/>
    </row>
    <row r="62264" spans="55:55" hidden="1" x14ac:dyDescent="0.2">
      <c r="BC62264" s="6"/>
    </row>
    <row r="62265" spans="55:55" hidden="1" x14ac:dyDescent="0.2">
      <c r="BC62265" s="6"/>
    </row>
    <row r="62266" spans="55:55" hidden="1" x14ac:dyDescent="0.2">
      <c r="BC62266" s="6"/>
    </row>
    <row r="62267" spans="55:55" hidden="1" x14ac:dyDescent="0.2">
      <c r="BC62267" s="6"/>
    </row>
    <row r="62268" spans="55:55" hidden="1" x14ac:dyDescent="0.2">
      <c r="BC62268" s="6"/>
    </row>
    <row r="62269" spans="55:55" hidden="1" x14ac:dyDescent="0.2">
      <c r="BC62269" s="6"/>
    </row>
    <row r="62270" spans="55:55" hidden="1" x14ac:dyDescent="0.2">
      <c r="BC62270" s="6"/>
    </row>
    <row r="62271" spans="55:55" hidden="1" x14ac:dyDescent="0.2">
      <c r="BC62271" s="6"/>
    </row>
    <row r="62272" spans="55:55" hidden="1" x14ac:dyDescent="0.2">
      <c r="BC62272" s="6"/>
    </row>
    <row r="62273" spans="55:55" hidden="1" x14ac:dyDescent="0.2">
      <c r="BC62273" s="6"/>
    </row>
    <row r="62274" spans="55:55" hidden="1" x14ac:dyDescent="0.2">
      <c r="BC62274" s="6"/>
    </row>
    <row r="62275" spans="55:55" hidden="1" x14ac:dyDescent="0.2">
      <c r="BC62275" s="6"/>
    </row>
    <row r="62276" spans="55:55" hidden="1" x14ac:dyDescent="0.2">
      <c r="BC62276" s="6"/>
    </row>
    <row r="62277" spans="55:55" hidden="1" x14ac:dyDescent="0.2">
      <c r="BC62277" s="6"/>
    </row>
    <row r="62278" spans="55:55" hidden="1" x14ac:dyDescent="0.2">
      <c r="BC62278" s="6"/>
    </row>
    <row r="62279" spans="55:55" hidden="1" x14ac:dyDescent="0.2">
      <c r="BC62279" s="6"/>
    </row>
    <row r="62280" spans="55:55" hidden="1" x14ac:dyDescent="0.2">
      <c r="BC62280" s="6"/>
    </row>
    <row r="62281" spans="55:55" hidden="1" x14ac:dyDescent="0.2">
      <c r="BC62281" s="6"/>
    </row>
    <row r="62282" spans="55:55" hidden="1" x14ac:dyDescent="0.2">
      <c r="BC62282" s="6"/>
    </row>
    <row r="62283" spans="55:55" hidden="1" x14ac:dyDescent="0.2">
      <c r="BC62283" s="6"/>
    </row>
    <row r="62284" spans="55:55" hidden="1" x14ac:dyDescent="0.2">
      <c r="BC62284" s="6"/>
    </row>
    <row r="62285" spans="55:55" hidden="1" x14ac:dyDescent="0.2">
      <c r="BC62285" s="6"/>
    </row>
    <row r="62286" spans="55:55" hidden="1" x14ac:dyDescent="0.2">
      <c r="BC62286" s="6"/>
    </row>
    <row r="62287" spans="55:55" hidden="1" x14ac:dyDescent="0.2">
      <c r="BC62287" s="6"/>
    </row>
    <row r="62288" spans="55:55" hidden="1" x14ac:dyDescent="0.2">
      <c r="BC62288" s="6"/>
    </row>
    <row r="62289" spans="55:55" hidden="1" x14ac:dyDescent="0.2">
      <c r="BC62289" s="6"/>
    </row>
    <row r="62290" spans="55:55" hidden="1" x14ac:dyDescent="0.2">
      <c r="BC62290" s="6"/>
    </row>
    <row r="62291" spans="55:55" hidden="1" x14ac:dyDescent="0.2">
      <c r="BC62291" s="6"/>
    </row>
    <row r="62292" spans="55:55" hidden="1" x14ac:dyDescent="0.2">
      <c r="BC62292" s="6"/>
    </row>
    <row r="62293" spans="55:55" hidden="1" x14ac:dyDescent="0.2">
      <c r="BC62293" s="6"/>
    </row>
    <row r="62294" spans="55:55" hidden="1" x14ac:dyDescent="0.2">
      <c r="BC62294" s="6"/>
    </row>
    <row r="62295" spans="55:55" hidden="1" x14ac:dyDescent="0.2">
      <c r="BC62295" s="6"/>
    </row>
    <row r="62296" spans="55:55" hidden="1" x14ac:dyDescent="0.2">
      <c r="BC62296" s="6"/>
    </row>
    <row r="62297" spans="55:55" hidden="1" x14ac:dyDescent="0.2">
      <c r="BC62297" s="6"/>
    </row>
    <row r="62298" spans="55:55" hidden="1" x14ac:dyDescent="0.2">
      <c r="BC62298" s="6"/>
    </row>
    <row r="62299" spans="55:55" hidden="1" x14ac:dyDescent="0.2">
      <c r="BC62299" s="6"/>
    </row>
    <row r="62300" spans="55:55" hidden="1" x14ac:dyDescent="0.2">
      <c r="BC62300" s="6"/>
    </row>
    <row r="62301" spans="55:55" hidden="1" x14ac:dyDescent="0.2">
      <c r="BC62301" s="6"/>
    </row>
    <row r="62302" spans="55:55" hidden="1" x14ac:dyDescent="0.2">
      <c r="BC62302" s="6"/>
    </row>
    <row r="62303" spans="55:55" hidden="1" x14ac:dyDescent="0.2">
      <c r="BC62303" s="6"/>
    </row>
    <row r="62304" spans="55:55" hidden="1" x14ac:dyDescent="0.2">
      <c r="BC62304" s="6"/>
    </row>
    <row r="62305" spans="55:55" hidden="1" x14ac:dyDescent="0.2">
      <c r="BC62305" s="6"/>
    </row>
    <row r="62306" spans="55:55" hidden="1" x14ac:dyDescent="0.2">
      <c r="BC62306" s="6"/>
    </row>
    <row r="62307" spans="55:55" hidden="1" x14ac:dyDescent="0.2">
      <c r="BC62307" s="6"/>
    </row>
    <row r="62308" spans="55:55" hidden="1" x14ac:dyDescent="0.2">
      <c r="BC62308" s="6"/>
    </row>
    <row r="62309" spans="55:55" hidden="1" x14ac:dyDescent="0.2">
      <c r="BC62309" s="6"/>
    </row>
    <row r="62310" spans="55:55" hidden="1" x14ac:dyDescent="0.2">
      <c r="BC62310" s="6"/>
    </row>
    <row r="62311" spans="55:55" hidden="1" x14ac:dyDescent="0.2">
      <c r="BC62311" s="6"/>
    </row>
    <row r="62312" spans="55:55" hidden="1" x14ac:dyDescent="0.2">
      <c r="BC62312" s="6"/>
    </row>
    <row r="62313" spans="55:55" hidden="1" x14ac:dyDescent="0.2">
      <c r="BC62313" s="6"/>
    </row>
    <row r="62314" spans="55:55" hidden="1" x14ac:dyDescent="0.2">
      <c r="BC62314" s="6"/>
    </row>
    <row r="62315" spans="55:55" hidden="1" x14ac:dyDescent="0.2">
      <c r="BC62315" s="6"/>
    </row>
    <row r="62316" spans="55:55" hidden="1" x14ac:dyDescent="0.2">
      <c r="BC62316" s="6"/>
    </row>
    <row r="62317" spans="55:55" hidden="1" x14ac:dyDescent="0.2">
      <c r="BC62317" s="6"/>
    </row>
    <row r="62318" spans="55:55" hidden="1" x14ac:dyDescent="0.2">
      <c r="BC62318" s="6"/>
    </row>
    <row r="62319" spans="55:55" hidden="1" x14ac:dyDescent="0.2">
      <c r="BC62319" s="6"/>
    </row>
    <row r="62320" spans="55:55" hidden="1" x14ac:dyDescent="0.2">
      <c r="BC62320" s="6"/>
    </row>
    <row r="62321" spans="55:55" hidden="1" x14ac:dyDescent="0.2">
      <c r="BC62321" s="6"/>
    </row>
    <row r="62322" spans="55:55" hidden="1" x14ac:dyDescent="0.2">
      <c r="BC62322" s="6"/>
    </row>
    <row r="62323" spans="55:55" hidden="1" x14ac:dyDescent="0.2">
      <c r="BC62323" s="6"/>
    </row>
    <row r="62324" spans="55:55" hidden="1" x14ac:dyDescent="0.2">
      <c r="BC62324" s="6"/>
    </row>
    <row r="62325" spans="55:55" hidden="1" x14ac:dyDescent="0.2">
      <c r="BC62325" s="6"/>
    </row>
    <row r="62326" spans="55:55" hidden="1" x14ac:dyDescent="0.2">
      <c r="BC62326" s="6"/>
    </row>
    <row r="62327" spans="55:55" hidden="1" x14ac:dyDescent="0.2">
      <c r="BC62327" s="6"/>
    </row>
    <row r="62328" spans="55:55" hidden="1" x14ac:dyDescent="0.2">
      <c r="BC62328" s="6"/>
    </row>
    <row r="62329" spans="55:55" hidden="1" x14ac:dyDescent="0.2">
      <c r="BC62329" s="6"/>
    </row>
    <row r="62330" spans="55:55" hidden="1" x14ac:dyDescent="0.2">
      <c r="BC62330" s="6"/>
    </row>
    <row r="62331" spans="55:55" hidden="1" x14ac:dyDescent="0.2">
      <c r="BC62331" s="6"/>
    </row>
    <row r="62332" spans="55:55" hidden="1" x14ac:dyDescent="0.2">
      <c r="BC62332" s="6"/>
    </row>
    <row r="62333" spans="55:55" hidden="1" x14ac:dyDescent="0.2">
      <c r="BC62333" s="6"/>
    </row>
    <row r="62334" spans="55:55" hidden="1" x14ac:dyDescent="0.2">
      <c r="BC62334" s="6"/>
    </row>
    <row r="62335" spans="55:55" hidden="1" x14ac:dyDescent="0.2">
      <c r="BC62335" s="6"/>
    </row>
    <row r="62336" spans="55:55" hidden="1" x14ac:dyDescent="0.2">
      <c r="BC62336" s="6"/>
    </row>
    <row r="62337" spans="55:55" hidden="1" x14ac:dyDescent="0.2">
      <c r="BC62337" s="6"/>
    </row>
    <row r="62338" spans="55:55" hidden="1" x14ac:dyDescent="0.2">
      <c r="BC62338" s="6"/>
    </row>
    <row r="62339" spans="55:55" hidden="1" x14ac:dyDescent="0.2">
      <c r="BC62339" s="6"/>
    </row>
    <row r="62340" spans="55:55" hidden="1" x14ac:dyDescent="0.2">
      <c r="BC62340" s="6"/>
    </row>
    <row r="62341" spans="55:55" hidden="1" x14ac:dyDescent="0.2">
      <c r="BC62341" s="6"/>
    </row>
    <row r="62342" spans="55:55" hidden="1" x14ac:dyDescent="0.2">
      <c r="BC62342" s="6"/>
    </row>
    <row r="62343" spans="55:55" hidden="1" x14ac:dyDescent="0.2">
      <c r="BC62343" s="6"/>
    </row>
    <row r="62344" spans="55:55" hidden="1" x14ac:dyDescent="0.2">
      <c r="BC62344" s="6"/>
    </row>
    <row r="62345" spans="55:55" hidden="1" x14ac:dyDescent="0.2">
      <c r="BC62345" s="6"/>
    </row>
    <row r="62346" spans="55:55" hidden="1" x14ac:dyDescent="0.2">
      <c r="BC62346" s="6"/>
    </row>
    <row r="62347" spans="55:55" hidden="1" x14ac:dyDescent="0.2">
      <c r="BC62347" s="6"/>
    </row>
    <row r="62348" spans="55:55" hidden="1" x14ac:dyDescent="0.2">
      <c r="BC62348" s="6"/>
    </row>
    <row r="62349" spans="55:55" hidden="1" x14ac:dyDescent="0.2">
      <c r="BC62349" s="6"/>
    </row>
    <row r="62350" spans="55:55" hidden="1" x14ac:dyDescent="0.2">
      <c r="BC62350" s="6"/>
    </row>
    <row r="62351" spans="55:55" hidden="1" x14ac:dyDescent="0.2">
      <c r="BC62351" s="6"/>
    </row>
    <row r="62352" spans="55:55" hidden="1" x14ac:dyDescent="0.2">
      <c r="BC62352" s="6"/>
    </row>
    <row r="62353" spans="55:55" hidden="1" x14ac:dyDescent="0.2">
      <c r="BC62353" s="6"/>
    </row>
    <row r="62354" spans="55:55" hidden="1" x14ac:dyDescent="0.2">
      <c r="BC62354" s="6"/>
    </row>
    <row r="62355" spans="55:55" hidden="1" x14ac:dyDescent="0.2">
      <c r="BC62355" s="6"/>
    </row>
    <row r="62356" spans="55:55" hidden="1" x14ac:dyDescent="0.2">
      <c r="BC62356" s="6"/>
    </row>
    <row r="62357" spans="55:55" hidden="1" x14ac:dyDescent="0.2">
      <c r="BC62357" s="6"/>
    </row>
    <row r="62358" spans="55:55" hidden="1" x14ac:dyDescent="0.2">
      <c r="BC62358" s="6"/>
    </row>
    <row r="62359" spans="55:55" hidden="1" x14ac:dyDescent="0.2">
      <c r="BC62359" s="6"/>
    </row>
    <row r="62360" spans="55:55" hidden="1" x14ac:dyDescent="0.2">
      <c r="BC62360" s="6"/>
    </row>
    <row r="62361" spans="55:55" hidden="1" x14ac:dyDescent="0.2">
      <c r="BC62361" s="6"/>
    </row>
    <row r="62362" spans="55:55" hidden="1" x14ac:dyDescent="0.2">
      <c r="BC62362" s="6"/>
    </row>
    <row r="62363" spans="55:55" hidden="1" x14ac:dyDescent="0.2">
      <c r="BC62363" s="6"/>
    </row>
    <row r="62364" spans="55:55" hidden="1" x14ac:dyDescent="0.2">
      <c r="BC62364" s="6"/>
    </row>
    <row r="62365" spans="55:55" hidden="1" x14ac:dyDescent="0.2">
      <c r="BC62365" s="6"/>
    </row>
    <row r="62366" spans="55:55" hidden="1" x14ac:dyDescent="0.2">
      <c r="BC62366" s="6"/>
    </row>
    <row r="62367" spans="55:55" hidden="1" x14ac:dyDescent="0.2">
      <c r="BC62367" s="6"/>
    </row>
    <row r="62368" spans="55:55" hidden="1" x14ac:dyDescent="0.2">
      <c r="BC62368" s="6"/>
    </row>
    <row r="62369" spans="55:55" hidden="1" x14ac:dyDescent="0.2">
      <c r="BC62369" s="6"/>
    </row>
    <row r="62370" spans="55:55" hidden="1" x14ac:dyDescent="0.2">
      <c r="BC62370" s="6"/>
    </row>
    <row r="62371" spans="55:55" hidden="1" x14ac:dyDescent="0.2">
      <c r="BC62371" s="6"/>
    </row>
    <row r="62372" spans="55:55" hidden="1" x14ac:dyDescent="0.2">
      <c r="BC62372" s="6"/>
    </row>
    <row r="62373" spans="55:55" hidden="1" x14ac:dyDescent="0.2">
      <c r="BC62373" s="6"/>
    </row>
    <row r="62374" spans="55:55" hidden="1" x14ac:dyDescent="0.2">
      <c r="BC62374" s="6"/>
    </row>
    <row r="62375" spans="55:55" hidden="1" x14ac:dyDescent="0.2">
      <c r="BC62375" s="6"/>
    </row>
    <row r="62376" spans="55:55" hidden="1" x14ac:dyDescent="0.2">
      <c r="BC62376" s="6"/>
    </row>
    <row r="62377" spans="55:55" hidden="1" x14ac:dyDescent="0.2">
      <c r="BC62377" s="6"/>
    </row>
    <row r="62378" spans="55:55" hidden="1" x14ac:dyDescent="0.2">
      <c r="BC62378" s="6"/>
    </row>
    <row r="62379" spans="55:55" hidden="1" x14ac:dyDescent="0.2">
      <c r="BC62379" s="6"/>
    </row>
    <row r="62380" spans="55:55" hidden="1" x14ac:dyDescent="0.2">
      <c r="BC62380" s="6"/>
    </row>
    <row r="62381" spans="55:55" hidden="1" x14ac:dyDescent="0.2">
      <c r="BC62381" s="6"/>
    </row>
    <row r="62382" spans="55:55" hidden="1" x14ac:dyDescent="0.2">
      <c r="BC62382" s="6"/>
    </row>
    <row r="62383" spans="55:55" hidden="1" x14ac:dyDescent="0.2">
      <c r="BC62383" s="6"/>
    </row>
    <row r="62384" spans="55:55" hidden="1" x14ac:dyDescent="0.2">
      <c r="BC62384" s="6"/>
    </row>
    <row r="62385" spans="55:55" hidden="1" x14ac:dyDescent="0.2">
      <c r="BC62385" s="6"/>
    </row>
    <row r="62386" spans="55:55" hidden="1" x14ac:dyDescent="0.2">
      <c r="BC62386" s="6"/>
    </row>
    <row r="62387" spans="55:55" hidden="1" x14ac:dyDescent="0.2">
      <c r="BC62387" s="6"/>
    </row>
    <row r="62388" spans="55:55" hidden="1" x14ac:dyDescent="0.2">
      <c r="BC62388" s="6"/>
    </row>
    <row r="62389" spans="55:55" hidden="1" x14ac:dyDescent="0.2">
      <c r="BC62389" s="6"/>
    </row>
    <row r="62390" spans="55:55" hidden="1" x14ac:dyDescent="0.2">
      <c r="BC62390" s="6"/>
    </row>
    <row r="62391" spans="55:55" hidden="1" x14ac:dyDescent="0.2">
      <c r="BC62391" s="6"/>
    </row>
    <row r="62392" spans="55:55" hidden="1" x14ac:dyDescent="0.2">
      <c r="BC62392" s="6"/>
    </row>
    <row r="62393" spans="55:55" hidden="1" x14ac:dyDescent="0.2">
      <c r="BC62393" s="6"/>
    </row>
    <row r="62394" spans="55:55" hidden="1" x14ac:dyDescent="0.2">
      <c r="BC62394" s="6"/>
    </row>
    <row r="62395" spans="55:55" hidden="1" x14ac:dyDescent="0.2">
      <c r="BC62395" s="6"/>
    </row>
    <row r="62396" spans="55:55" hidden="1" x14ac:dyDescent="0.2">
      <c r="BC62396" s="6"/>
    </row>
    <row r="62397" spans="55:55" hidden="1" x14ac:dyDescent="0.2">
      <c r="BC62397" s="6"/>
    </row>
    <row r="62398" spans="55:55" hidden="1" x14ac:dyDescent="0.2">
      <c r="BC62398" s="6"/>
    </row>
    <row r="62399" spans="55:55" hidden="1" x14ac:dyDescent="0.2">
      <c r="BC62399" s="6"/>
    </row>
    <row r="62400" spans="55:55" hidden="1" x14ac:dyDescent="0.2">
      <c r="BC62400" s="6"/>
    </row>
    <row r="62401" spans="55:55" hidden="1" x14ac:dyDescent="0.2">
      <c r="BC62401" s="6"/>
    </row>
    <row r="62402" spans="55:55" hidden="1" x14ac:dyDescent="0.2">
      <c r="BC62402" s="6"/>
    </row>
    <row r="62403" spans="55:55" hidden="1" x14ac:dyDescent="0.2">
      <c r="BC62403" s="6"/>
    </row>
    <row r="62404" spans="55:55" hidden="1" x14ac:dyDescent="0.2">
      <c r="BC62404" s="6"/>
    </row>
    <row r="62405" spans="55:55" hidden="1" x14ac:dyDescent="0.2">
      <c r="BC62405" s="6"/>
    </row>
    <row r="62406" spans="55:55" hidden="1" x14ac:dyDescent="0.2">
      <c r="BC62406" s="6"/>
    </row>
    <row r="62407" spans="55:55" hidden="1" x14ac:dyDescent="0.2">
      <c r="BC62407" s="6"/>
    </row>
    <row r="62408" spans="55:55" hidden="1" x14ac:dyDescent="0.2">
      <c r="BC62408" s="6"/>
    </row>
    <row r="62409" spans="55:55" hidden="1" x14ac:dyDescent="0.2">
      <c r="BC62409" s="6"/>
    </row>
    <row r="62410" spans="55:55" hidden="1" x14ac:dyDescent="0.2">
      <c r="BC62410" s="6"/>
    </row>
    <row r="62411" spans="55:55" hidden="1" x14ac:dyDescent="0.2">
      <c r="BC62411" s="6"/>
    </row>
    <row r="62412" spans="55:55" hidden="1" x14ac:dyDescent="0.2">
      <c r="BC62412" s="6"/>
    </row>
    <row r="62413" spans="55:55" hidden="1" x14ac:dyDescent="0.2">
      <c r="BC62413" s="6"/>
    </row>
    <row r="62414" spans="55:55" hidden="1" x14ac:dyDescent="0.2">
      <c r="BC62414" s="6"/>
    </row>
    <row r="62415" spans="55:55" hidden="1" x14ac:dyDescent="0.2">
      <c r="BC62415" s="6"/>
    </row>
    <row r="62416" spans="55:55" hidden="1" x14ac:dyDescent="0.2">
      <c r="BC62416" s="6"/>
    </row>
    <row r="62417" spans="55:55" hidden="1" x14ac:dyDescent="0.2">
      <c r="BC62417" s="6"/>
    </row>
    <row r="62418" spans="55:55" hidden="1" x14ac:dyDescent="0.2">
      <c r="BC62418" s="6"/>
    </row>
    <row r="62419" spans="55:55" hidden="1" x14ac:dyDescent="0.2">
      <c r="BC62419" s="6"/>
    </row>
    <row r="62420" spans="55:55" hidden="1" x14ac:dyDescent="0.2">
      <c r="BC62420" s="6"/>
    </row>
    <row r="62421" spans="55:55" hidden="1" x14ac:dyDescent="0.2">
      <c r="BC62421" s="6"/>
    </row>
    <row r="62422" spans="55:55" hidden="1" x14ac:dyDescent="0.2">
      <c r="BC62422" s="6"/>
    </row>
    <row r="62423" spans="55:55" hidden="1" x14ac:dyDescent="0.2">
      <c r="BC62423" s="6"/>
    </row>
    <row r="62424" spans="55:55" hidden="1" x14ac:dyDescent="0.2">
      <c r="BC62424" s="6"/>
    </row>
    <row r="62425" spans="55:55" hidden="1" x14ac:dyDescent="0.2">
      <c r="BC62425" s="6"/>
    </row>
    <row r="62426" spans="55:55" hidden="1" x14ac:dyDescent="0.2">
      <c r="BC62426" s="6"/>
    </row>
    <row r="62427" spans="55:55" hidden="1" x14ac:dyDescent="0.2">
      <c r="BC62427" s="6"/>
    </row>
    <row r="62428" spans="55:55" hidden="1" x14ac:dyDescent="0.2">
      <c r="BC62428" s="6"/>
    </row>
    <row r="62429" spans="55:55" hidden="1" x14ac:dyDescent="0.2">
      <c r="BC62429" s="6"/>
    </row>
    <row r="62430" spans="55:55" hidden="1" x14ac:dyDescent="0.2">
      <c r="BC62430" s="6"/>
    </row>
    <row r="62431" spans="55:55" hidden="1" x14ac:dyDescent="0.2">
      <c r="BC62431" s="6"/>
    </row>
    <row r="62432" spans="55:55" hidden="1" x14ac:dyDescent="0.2">
      <c r="BC62432" s="6"/>
    </row>
    <row r="62433" spans="55:55" hidden="1" x14ac:dyDescent="0.2">
      <c r="BC62433" s="6"/>
    </row>
    <row r="62434" spans="55:55" hidden="1" x14ac:dyDescent="0.2">
      <c r="BC62434" s="6"/>
    </row>
    <row r="62435" spans="55:55" hidden="1" x14ac:dyDescent="0.2">
      <c r="BC62435" s="6"/>
    </row>
    <row r="62436" spans="55:55" hidden="1" x14ac:dyDescent="0.2">
      <c r="BC62436" s="6"/>
    </row>
    <row r="62437" spans="55:55" hidden="1" x14ac:dyDescent="0.2">
      <c r="BC62437" s="6"/>
    </row>
    <row r="62438" spans="55:55" hidden="1" x14ac:dyDescent="0.2">
      <c r="BC62438" s="6"/>
    </row>
    <row r="62439" spans="55:55" hidden="1" x14ac:dyDescent="0.2">
      <c r="BC62439" s="6"/>
    </row>
    <row r="62440" spans="55:55" hidden="1" x14ac:dyDescent="0.2">
      <c r="BC62440" s="6"/>
    </row>
    <row r="62441" spans="55:55" hidden="1" x14ac:dyDescent="0.2">
      <c r="BC62441" s="6"/>
    </row>
    <row r="62442" spans="55:55" hidden="1" x14ac:dyDescent="0.2">
      <c r="BC62442" s="6"/>
    </row>
    <row r="62443" spans="55:55" hidden="1" x14ac:dyDescent="0.2">
      <c r="BC62443" s="6"/>
    </row>
    <row r="62444" spans="55:55" hidden="1" x14ac:dyDescent="0.2">
      <c r="BC62444" s="6"/>
    </row>
    <row r="62445" spans="55:55" hidden="1" x14ac:dyDescent="0.2">
      <c r="BC62445" s="6"/>
    </row>
    <row r="62446" spans="55:55" hidden="1" x14ac:dyDescent="0.2">
      <c r="BC62446" s="6"/>
    </row>
    <row r="62447" spans="55:55" hidden="1" x14ac:dyDescent="0.2">
      <c r="BC62447" s="6"/>
    </row>
    <row r="62448" spans="55:55" hidden="1" x14ac:dyDescent="0.2">
      <c r="BC62448" s="6"/>
    </row>
    <row r="62449" spans="55:55" hidden="1" x14ac:dyDescent="0.2">
      <c r="BC62449" s="6"/>
    </row>
    <row r="62450" spans="55:55" hidden="1" x14ac:dyDescent="0.2">
      <c r="BC62450" s="6"/>
    </row>
    <row r="62451" spans="55:55" hidden="1" x14ac:dyDescent="0.2">
      <c r="BC62451" s="6"/>
    </row>
    <row r="62452" spans="55:55" hidden="1" x14ac:dyDescent="0.2">
      <c r="BC62452" s="6"/>
    </row>
    <row r="62453" spans="55:55" hidden="1" x14ac:dyDescent="0.2">
      <c r="BC62453" s="6"/>
    </row>
    <row r="62454" spans="55:55" hidden="1" x14ac:dyDescent="0.2">
      <c r="BC62454" s="6"/>
    </row>
    <row r="62455" spans="55:55" hidden="1" x14ac:dyDescent="0.2">
      <c r="BC62455" s="6"/>
    </row>
    <row r="62456" spans="55:55" hidden="1" x14ac:dyDescent="0.2">
      <c r="BC62456" s="6"/>
    </row>
    <row r="62457" spans="55:55" hidden="1" x14ac:dyDescent="0.2">
      <c r="BC62457" s="6"/>
    </row>
    <row r="62458" spans="55:55" hidden="1" x14ac:dyDescent="0.2">
      <c r="BC62458" s="6"/>
    </row>
    <row r="62459" spans="55:55" hidden="1" x14ac:dyDescent="0.2">
      <c r="BC62459" s="6"/>
    </row>
    <row r="62460" spans="55:55" hidden="1" x14ac:dyDescent="0.2">
      <c r="BC62460" s="6"/>
    </row>
    <row r="62461" spans="55:55" hidden="1" x14ac:dyDescent="0.2">
      <c r="BC62461" s="6"/>
    </row>
    <row r="62462" spans="55:55" hidden="1" x14ac:dyDescent="0.2">
      <c r="BC62462" s="6"/>
    </row>
    <row r="62463" spans="55:55" hidden="1" x14ac:dyDescent="0.2">
      <c r="BC62463" s="6"/>
    </row>
    <row r="62464" spans="55:55" hidden="1" x14ac:dyDescent="0.2">
      <c r="BC62464" s="6"/>
    </row>
    <row r="62465" spans="55:55" hidden="1" x14ac:dyDescent="0.2">
      <c r="BC62465" s="6"/>
    </row>
    <row r="62466" spans="55:55" hidden="1" x14ac:dyDescent="0.2">
      <c r="BC62466" s="6"/>
    </row>
    <row r="62467" spans="55:55" hidden="1" x14ac:dyDescent="0.2">
      <c r="BC62467" s="6"/>
    </row>
    <row r="62468" spans="55:55" hidden="1" x14ac:dyDescent="0.2">
      <c r="BC62468" s="6"/>
    </row>
    <row r="62469" spans="55:55" hidden="1" x14ac:dyDescent="0.2">
      <c r="BC62469" s="6"/>
    </row>
    <row r="62470" spans="55:55" hidden="1" x14ac:dyDescent="0.2">
      <c r="BC62470" s="6"/>
    </row>
    <row r="62471" spans="55:55" hidden="1" x14ac:dyDescent="0.2">
      <c r="BC62471" s="6"/>
    </row>
    <row r="62472" spans="55:55" hidden="1" x14ac:dyDescent="0.2">
      <c r="BC62472" s="6"/>
    </row>
    <row r="62473" spans="55:55" hidden="1" x14ac:dyDescent="0.2">
      <c r="BC62473" s="6"/>
    </row>
    <row r="62474" spans="55:55" hidden="1" x14ac:dyDescent="0.2">
      <c r="BC62474" s="6"/>
    </row>
    <row r="62475" spans="55:55" hidden="1" x14ac:dyDescent="0.2">
      <c r="BC62475" s="6"/>
    </row>
    <row r="62476" spans="55:55" hidden="1" x14ac:dyDescent="0.2">
      <c r="BC62476" s="6"/>
    </row>
    <row r="62477" spans="55:55" hidden="1" x14ac:dyDescent="0.2">
      <c r="BC62477" s="6"/>
    </row>
    <row r="62478" spans="55:55" hidden="1" x14ac:dyDescent="0.2">
      <c r="BC62478" s="6"/>
    </row>
    <row r="62479" spans="55:55" hidden="1" x14ac:dyDescent="0.2">
      <c r="BC62479" s="6"/>
    </row>
    <row r="62480" spans="55:55" hidden="1" x14ac:dyDescent="0.2">
      <c r="BC62480" s="6"/>
    </row>
    <row r="62481" spans="55:55" hidden="1" x14ac:dyDescent="0.2">
      <c r="BC62481" s="6"/>
    </row>
    <row r="62482" spans="55:55" hidden="1" x14ac:dyDescent="0.2">
      <c r="BC62482" s="6"/>
    </row>
    <row r="62483" spans="55:55" hidden="1" x14ac:dyDescent="0.2">
      <c r="BC62483" s="6"/>
    </row>
    <row r="62484" spans="55:55" hidden="1" x14ac:dyDescent="0.2">
      <c r="BC62484" s="6"/>
    </row>
    <row r="62485" spans="55:55" hidden="1" x14ac:dyDescent="0.2">
      <c r="BC62485" s="6"/>
    </row>
    <row r="62486" spans="55:55" hidden="1" x14ac:dyDescent="0.2">
      <c r="BC62486" s="6"/>
    </row>
    <row r="62487" spans="55:55" hidden="1" x14ac:dyDescent="0.2">
      <c r="BC62487" s="6"/>
    </row>
    <row r="62488" spans="55:55" hidden="1" x14ac:dyDescent="0.2">
      <c r="BC62488" s="6"/>
    </row>
    <row r="62489" spans="55:55" hidden="1" x14ac:dyDescent="0.2">
      <c r="BC62489" s="6"/>
    </row>
    <row r="62490" spans="55:55" hidden="1" x14ac:dyDescent="0.2">
      <c r="BC62490" s="6"/>
    </row>
    <row r="62491" spans="55:55" hidden="1" x14ac:dyDescent="0.2">
      <c r="BC62491" s="6"/>
    </row>
    <row r="62492" spans="55:55" hidden="1" x14ac:dyDescent="0.2">
      <c r="BC62492" s="6"/>
    </row>
    <row r="62493" spans="55:55" hidden="1" x14ac:dyDescent="0.2">
      <c r="BC62493" s="6"/>
    </row>
    <row r="62494" spans="55:55" hidden="1" x14ac:dyDescent="0.2">
      <c r="BC62494" s="6"/>
    </row>
    <row r="62495" spans="55:55" hidden="1" x14ac:dyDescent="0.2">
      <c r="BC62495" s="6"/>
    </row>
    <row r="62496" spans="55:55" hidden="1" x14ac:dyDescent="0.2">
      <c r="BC62496" s="6"/>
    </row>
    <row r="62497" spans="55:55" hidden="1" x14ac:dyDescent="0.2">
      <c r="BC62497" s="6"/>
    </row>
    <row r="62498" spans="55:55" hidden="1" x14ac:dyDescent="0.2">
      <c r="BC62498" s="6"/>
    </row>
    <row r="62499" spans="55:55" hidden="1" x14ac:dyDescent="0.2">
      <c r="BC62499" s="6"/>
    </row>
    <row r="62500" spans="55:55" hidden="1" x14ac:dyDescent="0.2">
      <c r="BC62500" s="6"/>
    </row>
    <row r="62501" spans="55:55" hidden="1" x14ac:dyDescent="0.2">
      <c r="BC62501" s="6"/>
    </row>
    <row r="62502" spans="55:55" hidden="1" x14ac:dyDescent="0.2">
      <c r="BC62502" s="6"/>
    </row>
    <row r="62503" spans="55:55" hidden="1" x14ac:dyDescent="0.2">
      <c r="BC62503" s="6"/>
    </row>
    <row r="62504" spans="55:55" hidden="1" x14ac:dyDescent="0.2">
      <c r="BC62504" s="6"/>
    </row>
    <row r="62505" spans="55:55" hidden="1" x14ac:dyDescent="0.2">
      <c r="BC62505" s="6"/>
    </row>
    <row r="62506" spans="55:55" hidden="1" x14ac:dyDescent="0.2">
      <c r="BC62506" s="6"/>
    </row>
    <row r="62507" spans="55:55" hidden="1" x14ac:dyDescent="0.2">
      <c r="BC62507" s="6"/>
    </row>
    <row r="62508" spans="55:55" hidden="1" x14ac:dyDescent="0.2">
      <c r="BC62508" s="6"/>
    </row>
    <row r="62509" spans="55:55" hidden="1" x14ac:dyDescent="0.2">
      <c r="BC62509" s="6"/>
    </row>
    <row r="62510" spans="55:55" hidden="1" x14ac:dyDescent="0.2">
      <c r="BC62510" s="6"/>
    </row>
    <row r="62511" spans="55:55" hidden="1" x14ac:dyDescent="0.2">
      <c r="BC62511" s="6"/>
    </row>
    <row r="62512" spans="55:55" hidden="1" x14ac:dyDescent="0.2">
      <c r="BC62512" s="6"/>
    </row>
    <row r="62513" spans="55:55" hidden="1" x14ac:dyDescent="0.2">
      <c r="BC62513" s="6"/>
    </row>
    <row r="62514" spans="55:55" hidden="1" x14ac:dyDescent="0.2">
      <c r="BC62514" s="6"/>
    </row>
    <row r="62515" spans="55:55" hidden="1" x14ac:dyDescent="0.2">
      <c r="BC62515" s="6"/>
    </row>
    <row r="62516" spans="55:55" hidden="1" x14ac:dyDescent="0.2">
      <c r="BC62516" s="6"/>
    </row>
    <row r="62517" spans="55:55" hidden="1" x14ac:dyDescent="0.2">
      <c r="BC62517" s="6"/>
    </row>
    <row r="62518" spans="55:55" hidden="1" x14ac:dyDescent="0.2">
      <c r="BC62518" s="6"/>
    </row>
    <row r="62519" spans="55:55" hidden="1" x14ac:dyDescent="0.2">
      <c r="BC62519" s="6"/>
    </row>
    <row r="62520" spans="55:55" hidden="1" x14ac:dyDescent="0.2">
      <c r="BC62520" s="6"/>
    </row>
    <row r="62521" spans="55:55" hidden="1" x14ac:dyDescent="0.2">
      <c r="BC62521" s="6"/>
    </row>
    <row r="62522" spans="55:55" hidden="1" x14ac:dyDescent="0.2">
      <c r="BC62522" s="6"/>
    </row>
    <row r="62523" spans="55:55" hidden="1" x14ac:dyDescent="0.2">
      <c r="BC62523" s="6"/>
    </row>
    <row r="62524" spans="55:55" hidden="1" x14ac:dyDescent="0.2">
      <c r="BC62524" s="6"/>
    </row>
    <row r="62525" spans="55:55" hidden="1" x14ac:dyDescent="0.2">
      <c r="BC62525" s="6"/>
    </row>
    <row r="62526" spans="55:55" hidden="1" x14ac:dyDescent="0.2">
      <c r="BC62526" s="6"/>
    </row>
    <row r="62527" spans="55:55" hidden="1" x14ac:dyDescent="0.2">
      <c r="BC62527" s="6"/>
    </row>
    <row r="62528" spans="55:55" hidden="1" x14ac:dyDescent="0.2">
      <c r="BC62528" s="6"/>
    </row>
    <row r="62529" spans="55:55" hidden="1" x14ac:dyDescent="0.2">
      <c r="BC62529" s="6"/>
    </row>
    <row r="62530" spans="55:55" hidden="1" x14ac:dyDescent="0.2">
      <c r="BC62530" s="6"/>
    </row>
    <row r="62531" spans="55:55" hidden="1" x14ac:dyDescent="0.2">
      <c r="BC62531" s="6"/>
    </row>
    <row r="62532" spans="55:55" hidden="1" x14ac:dyDescent="0.2">
      <c r="BC62532" s="6"/>
    </row>
    <row r="62533" spans="55:55" hidden="1" x14ac:dyDescent="0.2">
      <c r="BC62533" s="6"/>
    </row>
    <row r="62534" spans="55:55" hidden="1" x14ac:dyDescent="0.2">
      <c r="BC62534" s="6"/>
    </row>
    <row r="62535" spans="55:55" hidden="1" x14ac:dyDescent="0.2">
      <c r="BC62535" s="6"/>
    </row>
    <row r="62536" spans="55:55" hidden="1" x14ac:dyDescent="0.2">
      <c r="BC62536" s="6"/>
    </row>
    <row r="62537" spans="55:55" hidden="1" x14ac:dyDescent="0.2">
      <c r="BC62537" s="6"/>
    </row>
    <row r="62538" spans="55:55" hidden="1" x14ac:dyDescent="0.2">
      <c r="BC62538" s="6"/>
    </row>
    <row r="62539" spans="55:55" hidden="1" x14ac:dyDescent="0.2">
      <c r="BC62539" s="6"/>
    </row>
    <row r="62540" spans="55:55" hidden="1" x14ac:dyDescent="0.2">
      <c r="BC62540" s="6"/>
    </row>
    <row r="62541" spans="55:55" hidden="1" x14ac:dyDescent="0.2">
      <c r="BC62541" s="6"/>
    </row>
    <row r="62542" spans="55:55" hidden="1" x14ac:dyDescent="0.2">
      <c r="BC62542" s="6"/>
    </row>
    <row r="62543" spans="55:55" hidden="1" x14ac:dyDescent="0.2">
      <c r="BC62543" s="6"/>
    </row>
    <row r="62544" spans="55:55" hidden="1" x14ac:dyDescent="0.2">
      <c r="BC62544" s="6"/>
    </row>
    <row r="62545" spans="55:55" hidden="1" x14ac:dyDescent="0.2">
      <c r="BC62545" s="6"/>
    </row>
    <row r="62546" spans="55:55" hidden="1" x14ac:dyDescent="0.2">
      <c r="BC62546" s="6"/>
    </row>
    <row r="62547" spans="55:55" hidden="1" x14ac:dyDescent="0.2">
      <c r="BC62547" s="6"/>
    </row>
    <row r="62548" spans="55:55" hidden="1" x14ac:dyDescent="0.2">
      <c r="BC62548" s="6"/>
    </row>
    <row r="62549" spans="55:55" hidden="1" x14ac:dyDescent="0.2">
      <c r="BC62549" s="6"/>
    </row>
    <row r="62550" spans="55:55" hidden="1" x14ac:dyDescent="0.2">
      <c r="BC62550" s="6"/>
    </row>
    <row r="62551" spans="55:55" hidden="1" x14ac:dyDescent="0.2">
      <c r="BC62551" s="6"/>
    </row>
    <row r="62552" spans="55:55" hidden="1" x14ac:dyDescent="0.2">
      <c r="BC62552" s="6"/>
    </row>
    <row r="62553" spans="55:55" hidden="1" x14ac:dyDescent="0.2">
      <c r="BC62553" s="6"/>
    </row>
    <row r="62554" spans="55:55" hidden="1" x14ac:dyDescent="0.2">
      <c r="BC62554" s="6"/>
    </row>
    <row r="62555" spans="55:55" hidden="1" x14ac:dyDescent="0.2">
      <c r="BC62555" s="6"/>
    </row>
    <row r="62556" spans="55:55" hidden="1" x14ac:dyDescent="0.2">
      <c r="BC62556" s="6"/>
    </row>
    <row r="62557" spans="55:55" hidden="1" x14ac:dyDescent="0.2">
      <c r="BC62557" s="6"/>
    </row>
    <row r="62558" spans="55:55" hidden="1" x14ac:dyDescent="0.2">
      <c r="BC62558" s="6"/>
    </row>
    <row r="62559" spans="55:55" hidden="1" x14ac:dyDescent="0.2">
      <c r="BC62559" s="6"/>
    </row>
    <row r="62560" spans="55:55" hidden="1" x14ac:dyDescent="0.2">
      <c r="BC62560" s="6"/>
    </row>
    <row r="62561" spans="55:55" hidden="1" x14ac:dyDescent="0.2">
      <c r="BC62561" s="6"/>
    </row>
    <row r="62562" spans="55:55" hidden="1" x14ac:dyDescent="0.2">
      <c r="BC62562" s="6"/>
    </row>
    <row r="62563" spans="55:55" hidden="1" x14ac:dyDescent="0.2">
      <c r="BC62563" s="6"/>
    </row>
    <row r="62564" spans="55:55" hidden="1" x14ac:dyDescent="0.2">
      <c r="BC62564" s="6"/>
    </row>
    <row r="62565" spans="55:55" hidden="1" x14ac:dyDescent="0.2">
      <c r="BC62565" s="6"/>
    </row>
    <row r="62566" spans="55:55" hidden="1" x14ac:dyDescent="0.2">
      <c r="BC62566" s="6"/>
    </row>
    <row r="62567" spans="55:55" hidden="1" x14ac:dyDescent="0.2">
      <c r="BC62567" s="6"/>
    </row>
    <row r="62568" spans="55:55" hidden="1" x14ac:dyDescent="0.2">
      <c r="BC62568" s="6"/>
    </row>
    <row r="62569" spans="55:55" hidden="1" x14ac:dyDescent="0.2">
      <c r="BC62569" s="6"/>
    </row>
    <row r="62570" spans="55:55" hidden="1" x14ac:dyDescent="0.2">
      <c r="BC62570" s="6"/>
    </row>
    <row r="62571" spans="55:55" hidden="1" x14ac:dyDescent="0.2">
      <c r="BC62571" s="6"/>
    </row>
    <row r="62572" spans="55:55" hidden="1" x14ac:dyDescent="0.2">
      <c r="BC62572" s="6"/>
    </row>
    <row r="62573" spans="55:55" hidden="1" x14ac:dyDescent="0.2">
      <c r="BC62573" s="6"/>
    </row>
    <row r="62574" spans="55:55" hidden="1" x14ac:dyDescent="0.2">
      <c r="BC62574" s="6"/>
    </row>
    <row r="62575" spans="55:55" hidden="1" x14ac:dyDescent="0.2">
      <c r="BC62575" s="6"/>
    </row>
    <row r="62576" spans="55:55" hidden="1" x14ac:dyDescent="0.2">
      <c r="BC62576" s="6"/>
    </row>
    <row r="62577" spans="55:55" hidden="1" x14ac:dyDescent="0.2">
      <c r="BC62577" s="6"/>
    </row>
    <row r="62578" spans="55:55" hidden="1" x14ac:dyDescent="0.2">
      <c r="BC62578" s="6"/>
    </row>
    <row r="62579" spans="55:55" hidden="1" x14ac:dyDescent="0.2">
      <c r="BC62579" s="6"/>
    </row>
    <row r="62580" spans="55:55" hidden="1" x14ac:dyDescent="0.2">
      <c r="BC62580" s="6"/>
    </row>
    <row r="62581" spans="55:55" hidden="1" x14ac:dyDescent="0.2">
      <c r="BC62581" s="6"/>
    </row>
    <row r="62582" spans="55:55" hidden="1" x14ac:dyDescent="0.2">
      <c r="BC62582" s="6"/>
    </row>
    <row r="62583" spans="55:55" hidden="1" x14ac:dyDescent="0.2">
      <c r="BC62583" s="6"/>
    </row>
    <row r="62584" spans="55:55" hidden="1" x14ac:dyDescent="0.2">
      <c r="BC62584" s="6"/>
    </row>
    <row r="62585" spans="55:55" hidden="1" x14ac:dyDescent="0.2">
      <c r="BC62585" s="6"/>
    </row>
    <row r="62586" spans="55:55" hidden="1" x14ac:dyDescent="0.2">
      <c r="BC62586" s="6"/>
    </row>
    <row r="62587" spans="55:55" hidden="1" x14ac:dyDescent="0.2">
      <c r="BC62587" s="6"/>
    </row>
    <row r="62588" spans="55:55" hidden="1" x14ac:dyDescent="0.2">
      <c r="BC62588" s="6"/>
    </row>
    <row r="62589" spans="55:55" hidden="1" x14ac:dyDescent="0.2">
      <c r="BC62589" s="6"/>
    </row>
    <row r="62590" spans="55:55" hidden="1" x14ac:dyDescent="0.2">
      <c r="BC62590" s="6"/>
    </row>
    <row r="62591" spans="55:55" hidden="1" x14ac:dyDescent="0.2">
      <c r="BC62591" s="6"/>
    </row>
    <row r="62592" spans="55:55" hidden="1" x14ac:dyDescent="0.2">
      <c r="BC62592" s="6"/>
    </row>
    <row r="62593" spans="55:55" hidden="1" x14ac:dyDescent="0.2">
      <c r="BC62593" s="6"/>
    </row>
    <row r="62594" spans="55:55" hidden="1" x14ac:dyDescent="0.2">
      <c r="BC62594" s="6"/>
    </row>
    <row r="62595" spans="55:55" hidden="1" x14ac:dyDescent="0.2">
      <c r="BC62595" s="6"/>
    </row>
    <row r="62596" spans="55:55" hidden="1" x14ac:dyDescent="0.2">
      <c r="BC62596" s="6"/>
    </row>
    <row r="62597" spans="55:55" hidden="1" x14ac:dyDescent="0.2">
      <c r="BC62597" s="6"/>
    </row>
    <row r="62598" spans="55:55" hidden="1" x14ac:dyDescent="0.2">
      <c r="BC62598" s="6"/>
    </row>
    <row r="62599" spans="55:55" hidden="1" x14ac:dyDescent="0.2">
      <c r="BC62599" s="6"/>
    </row>
    <row r="62600" spans="55:55" hidden="1" x14ac:dyDescent="0.2">
      <c r="BC62600" s="6"/>
    </row>
    <row r="62601" spans="55:55" hidden="1" x14ac:dyDescent="0.2">
      <c r="BC62601" s="6"/>
    </row>
    <row r="62602" spans="55:55" hidden="1" x14ac:dyDescent="0.2">
      <c r="BC62602" s="6"/>
    </row>
    <row r="62603" spans="55:55" hidden="1" x14ac:dyDescent="0.2">
      <c r="BC62603" s="6"/>
    </row>
    <row r="62604" spans="55:55" hidden="1" x14ac:dyDescent="0.2">
      <c r="BC62604" s="6"/>
    </row>
    <row r="62605" spans="55:55" hidden="1" x14ac:dyDescent="0.2">
      <c r="BC62605" s="6"/>
    </row>
    <row r="62606" spans="55:55" hidden="1" x14ac:dyDescent="0.2">
      <c r="BC62606" s="6"/>
    </row>
    <row r="62607" spans="55:55" hidden="1" x14ac:dyDescent="0.2">
      <c r="BC62607" s="6"/>
    </row>
    <row r="62608" spans="55:55" hidden="1" x14ac:dyDescent="0.2">
      <c r="BC62608" s="6"/>
    </row>
    <row r="62609" spans="55:55" hidden="1" x14ac:dyDescent="0.2">
      <c r="BC62609" s="6"/>
    </row>
    <row r="62610" spans="55:55" hidden="1" x14ac:dyDescent="0.2">
      <c r="BC62610" s="6"/>
    </row>
    <row r="62611" spans="55:55" hidden="1" x14ac:dyDescent="0.2">
      <c r="BC62611" s="6"/>
    </row>
    <row r="62612" spans="55:55" hidden="1" x14ac:dyDescent="0.2">
      <c r="BC62612" s="6"/>
    </row>
    <row r="62613" spans="55:55" hidden="1" x14ac:dyDescent="0.2">
      <c r="BC62613" s="6"/>
    </row>
    <row r="62614" spans="55:55" hidden="1" x14ac:dyDescent="0.2">
      <c r="BC62614" s="6"/>
    </row>
    <row r="62615" spans="55:55" hidden="1" x14ac:dyDescent="0.2">
      <c r="BC62615" s="6"/>
    </row>
    <row r="62616" spans="55:55" hidden="1" x14ac:dyDescent="0.2">
      <c r="BC62616" s="6"/>
    </row>
    <row r="62617" spans="55:55" hidden="1" x14ac:dyDescent="0.2">
      <c r="BC62617" s="6"/>
    </row>
    <row r="62618" spans="55:55" hidden="1" x14ac:dyDescent="0.2">
      <c r="BC62618" s="6"/>
    </row>
    <row r="62619" spans="55:55" hidden="1" x14ac:dyDescent="0.2">
      <c r="BC62619" s="6"/>
    </row>
    <row r="62620" spans="55:55" hidden="1" x14ac:dyDescent="0.2">
      <c r="BC62620" s="6"/>
    </row>
    <row r="62621" spans="55:55" hidden="1" x14ac:dyDescent="0.2">
      <c r="BC62621" s="6"/>
    </row>
    <row r="62622" spans="55:55" hidden="1" x14ac:dyDescent="0.2">
      <c r="BC62622" s="6"/>
    </row>
    <row r="62623" spans="55:55" hidden="1" x14ac:dyDescent="0.2">
      <c r="BC62623" s="6"/>
    </row>
    <row r="62624" spans="55:55" hidden="1" x14ac:dyDescent="0.2">
      <c r="BC62624" s="6"/>
    </row>
    <row r="62625" spans="55:55" hidden="1" x14ac:dyDescent="0.2">
      <c r="BC62625" s="6"/>
    </row>
    <row r="62626" spans="55:55" hidden="1" x14ac:dyDescent="0.2">
      <c r="BC62626" s="6"/>
    </row>
    <row r="62627" spans="55:55" hidden="1" x14ac:dyDescent="0.2">
      <c r="BC62627" s="6"/>
    </row>
    <row r="62628" spans="55:55" hidden="1" x14ac:dyDescent="0.2">
      <c r="BC62628" s="6"/>
    </row>
    <row r="62629" spans="55:55" hidden="1" x14ac:dyDescent="0.2">
      <c r="BC62629" s="6"/>
    </row>
    <row r="62630" spans="55:55" hidden="1" x14ac:dyDescent="0.2">
      <c r="BC62630" s="6"/>
    </row>
    <row r="62631" spans="55:55" hidden="1" x14ac:dyDescent="0.2">
      <c r="BC62631" s="6"/>
    </row>
    <row r="62632" spans="55:55" hidden="1" x14ac:dyDescent="0.2">
      <c r="BC62632" s="6"/>
    </row>
    <row r="62633" spans="55:55" hidden="1" x14ac:dyDescent="0.2">
      <c r="BC62633" s="6"/>
    </row>
    <row r="62634" spans="55:55" hidden="1" x14ac:dyDescent="0.2">
      <c r="BC62634" s="6"/>
    </row>
    <row r="62635" spans="55:55" hidden="1" x14ac:dyDescent="0.2">
      <c r="BC62635" s="6"/>
    </row>
    <row r="62636" spans="55:55" hidden="1" x14ac:dyDescent="0.2">
      <c r="BC62636" s="6"/>
    </row>
    <row r="62637" spans="55:55" hidden="1" x14ac:dyDescent="0.2">
      <c r="BC62637" s="6"/>
    </row>
    <row r="62638" spans="55:55" hidden="1" x14ac:dyDescent="0.2">
      <c r="BC62638" s="6"/>
    </row>
    <row r="62639" spans="55:55" hidden="1" x14ac:dyDescent="0.2">
      <c r="BC62639" s="6"/>
    </row>
    <row r="62640" spans="55:55" hidden="1" x14ac:dyDescent="0.2">
      <c r="BC62640" s="6"/>
    </row>
    <row r="62641" spans="55:55" hidden="1" x14ac:dyDescent="0.2">
      <c r="BC62641" s="6"/>
    </row>
    <row r="62642" spans="55:55" hidden="1" x14ac:dyDescent="0.2">
      <c r="BC62642" s="6"/>
    </row>
    <row r="62643" spans="55:55" hidden="1" x14ac:dyDescent="0.2">
      <c r="BC62643" s="6"/>
    </row>
    <row r="62644" spans="55:55" hidden="1" x14ac:dyDescent="0.2">
      <c r="BC62644" s="6"/>
    </row>
    <row r="62645" spans="55:55" hidden="1" x14ac:dyDescent="0.2">
      <c r="BC62645" s="6"/>
    </row>
    <row r="62646" spans="55:55" hidden="1" x14ac:dyDescent="0.2">
      <c r="BC62646" s="6"/>
    </row>
    <row r="62647" spans="55:55" hidden="1" x14ac:dyDescent="0.2">
      <c r="BC62647" s="6"/>
    </row>
    <row r="62648" spans="55:55" hidden="1" x14ac:dyDescent="0.2">
      <c r="BC62648" s="6"/>
    </row>
    <row r="62649" spans="55:55" hidden="1" x14ac:dyDescent="0.2">
      <c r="BC62649" s="6"/>
    </row>
    <row r="62650" spans="55:55" hidden="1" x14ac:dyDescent="0.2">
      <c r="BC62650" s="6"/>
    </row>
    <row r="62651" spans="55:55" hidden="1" x14ac:dyDescent="0.2">
      <c r="BC62651" s="6"/>
    </row>
    <row r="62652" spans="55:55" hidden="1" x14ac:dyDescent="0.2">
      <c r="BC62652" s="6"/>
    </row>
    <row r="62653" spans="55:55" hidden="1" x14ac:dyDescent="0.2">
      <c r="BC62653" s="6"/>
    </row>
    <row r="62654" spans="55:55" hidden="1" x14ac:dyDescent="0.2">
      <c r="BC62654" s="6"/>
    </row>
    <row r="62655" spans="55:55" hidden="1" x14ac:dyDescent="0.2">
      <c r="BC62655" s="6"/>
    </row>
    <row r="62656" spans="55:55" hidden="1" x14ac:dyDescent="0.2">
      <c r="BC62656" s="6"/>
    </row>
    <row r="62657" spans="55:55" hidden="1" x14ac:dyDescent="0.2">
      <c r="BC62657" s="6"/>
    </row>
    <row r="62658" spans="55:55" hidden="1" x14ac:dyDescent="0.2">
      <c r="BC62658" s="6"/>
    </row>
    <row r="62659" spans="55:55" hidden="1" x14ac:dyDescent="0.2">
      <c r="BC62659" s="6"/>
    </row>
    <row r="62660" spans="55:55" hidden="1" x14ac:dyDescent="0.2">
      <c r="BC62660" s="6"/>
    </row>
    <row r="62661" spans="55:55" hidden="1" x14ac:dyDescent="0.2">
      <c r="BC62661" s="6"/>
    </row>
    <row r="62662" spans="55:55" hidden="1" x14ac:dyDescent="0.2">
      <c r="BC62662" s="6"/>
    </row>
    <row r="62663" spans="55:55" hidden="1" x14ac:dyDescent="0.2">
      <c r="BC62663" s="6"/>
    </row>
    <row r="62664" spans="55:55" hidden="1" x14ac:dyDescent="0.2">
      <c r="BC62664" s="6"/>
    </row>
    <row r="62665" spans="55:55" hidden="1" x14ac:dyDescent="0.2">
      <c r="BC62665" s="6"/>
    </row>
    <row r="62666" spans="55:55" hidden="1" x14ac:dyDescent="0.2">
      <c r="BC62666" s="6"/>
    </row>
    <row r="62667" spans="55:55" hidden="1" x14ac:dyDescent="0.2">
      <c r="BC62667" s="6"/>
    </row>
    <row r="62668" spans="55:55" hidden="1" x14ac:dyDescent="0.2">
      <c r="BC62668" s="6"/>
    </row>
    <row r="62669" spans="55:55" hidden="1" x14ac:dyDescent="0.2">
      <c r="BC62669" s="6"/>
    </row>
    <row r="62670" spans="55:55" hidden="1" x14ac:dyDescent="0.2">
      <c r="BC62670" s="6"/>
    </row>
    <row r="62671" spans="55:55" hidden="1" x14ac:dyDescent="0.2">
      <c r="BC62671" s="6"/>
    </row>
    <row r="62672" spans="55:55" hidden="1" x14ac:dyDescent="0.2">
      <c r="BC62672" s="6"/>
    </row>
    <row r="62673" spans="55:55" hidden="1" x14ac:dyDescent="0.2">
      <c r="BC62673" s="6"/>
    </row>
    <row r="62674" spans="55:55" hidden="1" x14ac:dyDescent="0.2">
      <c r="BC62674" s="6"/>
    </row>
    <row r="62675" spans="55:55" hidden="1" x14ac:dyDescent="0.2">
      <c r="BC62675" s="6"/>
    </row>
    <row r="62676" spans="55:55" hidden="1" x14ac:dyDescent="0.2">
      <c r="BC62676" s="6"/>
    </row>
    <row r="62677" spans="55:55" hidden="1" x14ac:dyDescent="0.2">
      <c r="BC62677" s="6"/>
    </row>
    <row r="62678" spans="55:55" hidden="1" x14ac:dyDescent="0.2">
      <c r="BC62678" s="6"/>
    </row>
    <row r="62679" spans="55:55" hidden="1" x14ac:dyDescent="0.2">
      <c r="BC62679" s="6"/>
    </row>
    <row r="62680" spans="55:55" hidden="1" x14ac:dyDescent="0.2">
      <c r="BC62680" s="6"/>
    </row>
    <row r="62681" spans="55:55" hidden="1" x14ac:dyDescent="0.2">
      <c r="BC62681" s="6"/>
    </row>
    <row r="62682" spans="55:55" hidden="1" x14ac:dyDescent="0.2">
      <c r="BC62682" s="6"/>
    </row>
    <row r="62683" spans="55:55" hidden="1" x14ac:dyDescent="0.2">
      <c r="BC62683" s="6"/>
    </row>
    <row r="62684" spans="55:55" hidden="1" x14ac:dyDescent="0.2">
      <c r="BC62684" s="6"/>
    </row>
    <row r="62685" spans="55:55" hidden="1" x14ac:dyDescent="0.2">
      <c r="BC62685" s="6"/>
    </row>
    <row r="62686" spans="55:55" hidden="1" x14ac:dyDescent="0.2">
      <c r="BC62686" s="6"/>
    </row>
    <row r="62687" spans="55:55" hidden="1" x14ac:dyDescent="0.2">
      <c r="BC62687" s="6"/>
    </row>
    <row r="62688" spans="55:55" hidden="1" x14ac:dyDescent="0.2">
      <c r="BC62688" s="6"/>
    </row>
    <row r="62689" spans="55:55" hidden="1" x14ac:dyDescent="0.2">
      <c r="BC62689" s="6"/>
    </row>
    <row r="62690" spans="55:55" hidden="1" x14ac:dyDescent="0.2">
      <c r="BC62690" s="6"/>
    </row>
    <row r="62691" spans="55:55" hidden="1" x14ac:dyDescent="0.2">
      <c r="BC62691" s="6"/>
    </row>
    <row r="62692" spans="55:55" hidden="1" x14ac:dyDescent="0.2">
      <c r="BC62692" s="6"/>
    </row>
    <row r="62693" spans="55:55" hidden="1" x14ac:dyDescent="0.2">
      <c r="BC62693" s="6"/>
    </row>
    <row r="62694" spans="55:55" hidden="1" x14ac:dyDescent="0.2">
      <c r="BC62694" s="6"/>
    </row>
    <row r="62695" spans="55:55" hidden="1" x14ac:dyDescent="0.2">
      <c r="BC62695" s="6"/>
    </row>
    <row r="62696" spans="55:55" hidden="1" x14ac:dyDescent="0.2">
      <c r="BC62696" s="6"/>
    </row>
    <row r="62697" spans="55:55" hidden="1" x14ac:dyDescent="0.2">
      <c r="BC62697" s="6"/>
    </row>
    <row r="62698" spans="55:55" hidden="1" x14ac:dyDescent="0.2">
      <c r="BC62698" s="6"/>
    </row>
    <row r="62699" spans="55:55" hidden="1" x14ac:dyDescent="0.2">
      <c r="BC62699" s="6"/>
    </row>
    <row r="62700" spans="55:55" hidden="1" x14ac:dyDescent="0.2">
      <c r="BC62700" s="6"/>
    </row>
    <row r="62701" spans="55:55" hidden="1" x14ac:dyDescent="0.2">
      <c r="BC62701" s="6"/>
    </row>
    <row r="62702" spans="55:55" hidden="1" x14ac:dyDescent="0.2">
      <c r="BC62702" s="6"/>
    </row>
    <row r="62703" spans="55:55" hidden="1" x14ac:dyDescent="0.2">
      <c r="BC62703" s="6"/>
    </row>
    <row r="62704" spans="55:55" hidden="1" x14ac:dyDescent="0.2">
      <c r="BC62704" s="6"/>
    </row>
    <row r="62705" spans="55:55" hidden="1" x14ac:dyDescent="0.2">
      <c r="BC62705" s="6"/>
    </row>
    <row r="62706" spans="55:55" hidden="1" x14ac:dyDescent="0.2">
      <c r="BC62706" s="6"/>
    </row>
    <row r="62707" spans="55:55" hidden="1" x14ac:dyDescent="0.2">
      <c r="BC62707" s="6"/>
    </row>
    <row r="62708" spans="55:55" hidden="1" x14ac:dyDescent="0.2">
      <c r="BC62708" s="6"/>
    </row>
    <row r="62709" spans="55:55" hidden="1" x14ac:dyDescent="0.2">
      <c r="BC62709" s="6"/>
    </row>
    <row r="62710" spans="55:55" hidden="1" x14ac:dyDescent="0.2">
      <c r="BC62710" s="6"/>
    </row>
    <row r="62711" spans="55:55" hidden="1" x14ac:dyDescent="0.2">
      <c r="BC62711" s="6"/>
    </row>
    <row r="62712" spans="55:55" hidden="1" x14ac:dyDescent="0.2">
      <c r="BC62712" s="6"/>
    </row>
    <row r="62713" spans="55:55" hidden="1" x14ac:dyDescent="0.2">
      <c r="BC62713" s="6"/>
    </row>
    <row r="62714" spans="55:55" hidden="1" x14ac:dyDescent="0.2">
      <c r="BC62714" s="6"/>
    </row>
    <row r="62715" spans="55:55" hidden="1" x14ac:dyDescent="0.2">
      <c r="BC62715" s="6"/>
    </row>
    <row r="62716" spans="55:55" hidden="1" x14ac:dyDescent="0.2">
      <c r="BC62716" s="6"/>
    </row>
    <row r="62717" spans="55:55" hidden="1" x14ac:dyDescent="0.2">
      <c r="BC62717" s="6"/>
    </row>
    <row r="62718" spans="55:55" hidden="1" x14ac:dyDescent="0.2">
      <c r="BC62718" s="6"/>
    </row>
    <row r="62719" spans="55:55" hidden="1" x14ac:dyDescent="0.2">
      <c r="BC62719" s="6"/>
    </row>
    <row r="62720" spans="55:55" hidden="1" x14ac:dyDescent="0.2">
      <c r="BC62720" s="6"/>
    </row>
    <row r="62721" spans="55:55" hidden="1" x14ac:dyDescent="0.2">
      <c r="BC62721" s="6"/>
    </row>
    <row r="62722" spans="55:55" hidden="1" x14ac:dyDescent="0.2">
      <c r="BC62722" s="6"/>
    </row>
    <row r="62723" spans="55:55" hidden="1" x14ac:dyDescent="0.2">
      <c r="BC62723" s="6"/>
    </row>
    <row r="62724" spans="55:55" hidden="1" x14ac:dyDescent="0.2">
      <c r="BC62724" s="6"/>
    </row>
    <row r="62725" spans="55:55" hidden="1" x14ac:dyDescent="0.2">
      <c r="BC62725" s="6"/>
    </row>
    <row r="62726" spans="55:55" hidden="1" x14ac:dyDescent="0.2">
      <c r="BC62726" s="6"/>
    </row>
    <row r="62727" spans="55:55" hidden="1" x14ac:dyDescent="0.2">
      <c r="BC62727" s="6"/>
    </row>
    <row r="62728" spans="55:55" hidden="1" x14ac:dyDescent="0.2">
      <c r="BC62728" s="6"/>
    </row>
    <row r="62729" spans="55:55" hidden="1" x14ac:dyDescent="0.2">
      <c r="BC62729" s="6"/>
    </row>
    <row r="62730" spans="55:55" hidden="1" x14ac:dyDescent="0.2">
      <c r="BC62730" s="6"/>
    </row>
    <row r="62731" spans="55:55" hidden="1" x14ac:dyDescent="0.2">
      <c r="BC62731" s="6"/>
    </row>
    <row r="62732" spans="55:55" hidden="1" x14ac:dyDescent="0.2">
      <c r="BC62732" s="6"/>
    </row>
    <row r="62733" spans="55:55" hidden="1" x14ac:dyDescent="0.2">
      <c r="BC62733" s="6"/>
    </row>
    <row r="62734" spans="55:55" hidden="1" x14ac:dyDescent="0.2">
      <c r="BC62734" s="6"/>
    </row>
    <row r="62735" spans="55:55" hidden="1" x14ac:dyDescent="0.2">
      <c r="BC62735" s="6"/>
    </row>
    <row r="62736" spans="55:55" hidden="1" x14ac:dyDescent="0.2">
      <c r="BC62736" s="6"/>
    </row>
    <row r="62737" spans="55:55" hidden="1" x14ac:dyDescent="0.2">
      <c r="BC62737" s="6"/>
    </row>
    <row r="62738" spans="55:55" hidden="1" x14ac:dyDescent="0.2">
      <c r="BC62738" s="6"/>
    </row>
    <row r="62739" spans="55:55" hidden="1" x14ac:dyDescent="0.2">
      <c r="BC62739" s="6"/>
    </row>
    <row r="62740" spans="55:55" hidden="1" x14ac:dyDescent="0.2">
      <c r="BC62740" s="6"/>
    </row>
    <row r="62741" spans="55:55" hidden="1" x14ac:dyDescent="0.2">
      <c r="BC62741" s="6"/>
    </row>
    <row r="62742" spans="55:55" hidden="1" x14ac:dyDescent="0.2">
      <c r="BC62742" s="6"/>
    </row>
    <row r="62743" spans="55:55" hidden="1" x14ac:dyDescent="0.2">
      <c r="BC62743" s="6"/>
    </row>
    <row r="62744" spans="55:55" hidden="1" x14ac:dyDescent="0.2">
      <c r="BC62744" s="6"/>
    </row>
    <row r="62745" spans="55:55" hidden="1" x14ac:dyDescent="0.2">
      <c r="BC62745" s="6"/>
    </row>
    <row r="62746" spans="55:55" hidden="1" x14ac:dyDescent="0.2">
      <c r="BC62746" s="6"/>
    </row>
    <row r="62747" spans="55:55" hidden="1" x14ac:dyDescent="0.2">
      <c r="BC62747" s="6"/>
    </row>
    <row r="62748" spans="55:55" hidden="1" x14ac:dyDescent="0.2">
      <c r="BC62748" s="6"/>
    </row>
    <row r="62749" spans="55:55" hidden="1" x14ac:dyDescent="0.2">
      <c r="BC62749" s="6"/>
    </row>
    <row r="62750" spans="55:55" hidden="1" x14ac:dyDescent="0.2">
      <c r="BC62750" s="6"/>
    </row>
    <row r="62751" spans="55:55" hidden="1" x14ac:dyDescent="0.2">
      <c r="BC62751" s="6"/>
    </row>
    <row r="62752" spans="55:55" hidden="1" x14ac:dyDescent="0.2">
      <c r="BC62752" s="6"/>
    </row>
    <row r="62753" spans="55:55" hidden="1" x14ac:dyDescent="0.2">
      <c r="BC62753" s="6"/>
    </row>
    <row r="62754" spans="55:55" hidden="1" x14ac:dyDescent="0.2">
      <c r="BC62754" s="6"/>
    </row>
    <row r="62755" spans="55:55" hidden="1" x14ac:dyDescent="0.2">
      <c r="BC62755" s="6"/>
    </row>
    <row r="62756" spans="55:55" hidden="1" x14ac:dyDescent="0.2">
      <c r="BC62756" s="6"/>
    </row>
    <row r="62757" spans="55:55" hidden="1" x14ac:dyDescent="0.2">
      <c r="BC62757" s="6"/>
    </row>
    <row r="62758" spans="55:55" hidden="1" x14ac:dyDescent="0.2">
      <c r="BC62758" s="6"/>
    </row>
    <row r="62759" spans="55:55" hidden="1" x14ac:dyDescent="0.2">
      <c r="BC62759" s="6"/>
    </row>
    <row r="62760" spans="55:55" hidden="1" x14ac:dyDescent="0.2">
      <c r="BC62760" s="6"/>
    </row>
    <row r="62761" spans="55:55" hidden="1" x14ac:dyDescent="0.2">
      <c r="BC62761" s="6"/>
    </row>
    <row r="62762" spans="55:55" hidden="1" x14ac:dyDescent="0.2">
      <c r="BC62762" s="6"/>
    </row>
    <row r="62763" spans="55:55" hidden="1" x14ac:dyDescent="0.2">
      <c r="BC62763" s="6"/>
    </row>
    <row r="62764" spans="55:55" hidden="1" x14ac:dyDescent="0.2">
      <c r="BC62764" s="6"/>
    </row>
    <row r="62765" spans="55:55" hidden="1" x14ac:dyDescent="0.2">
      <c r="BC62765" s="6"/>
    </row>
    <row r="62766" spans="55:55" hidden="1" x14ac:dyDescent="0.2">
      <c r="BC62766" s="6"/>
    </row>
    <row r="62767" spans="55:55" hidden="1" x14ac:dyDescent="0.2">
      <c r="BC62767" s="6"/>
    </row>
    <row r="62768" spans="55:55" hidden="1" x14ac:dyDescent="0.2">
      <c r="BC62768" s="6"/>
    </row>
    <row r="62769" spans="55:55" hidden="1" x14ac:dyDescent="0.2">
      <c r="BC62769" s="6"/>
    </row>
    <row r="62770" spans="55:55" hidden="1" x14ac:dyDescent="0.2">
      <c r="BC62770" s="6"/>
    </row>
    <row r="62771" spans="55:55" hidden="1" x14ac:dyDescent="0.2">
      <c r="BC62771" s="6"/>
    </row>
    <row r="62772" spans="55:55" hidden="1" x14ac:dyDescent="0.2">
      <c r="BC62772" s="6"/>
    </row>
    <row r="62773" spans="55:55" hidden="1" x14ac:dyDescent="0.2">
      <c r="BC62773" s="6"/>
    </row>
    <row r="62774" spans="55:55" hidden="1" x14ac:dyDescent="0.2">
      <c r="BC62774" s="6"/>
    </row>
    <row r="62775" spans="55:55" hidden="1" x14ac:dyDescent="0.2">
      <c r="BC62775" s="6"/>
    </row>
    <row r="62776" spans="55:55" hidden="1" x14ac:dyDescent="0.2">
      <c r="BC62776" s="6"/>
    </row>
    <row r="62777" spans="55:55" hidden="1" x14ac:dyDescent="0.2">
      <c r="BC62777" s="6"/>
    </row>
    <row r="62778" spans="55:55" hidden="1" x14ac:dyDescent="0.2">
      <c r="BC62778" s="6"/>
    </row>
    <row r="62779" spans="55:55" hidden="1" x14ac:dyDescent="0.2">
      <c r="BC62779" s="6"/>
    </row>
    <row r="62780" spans="55:55" hidden="1" x14ac:dyDescent="0.2">
      <c r="BC62780" s="6"/>
    </row>
    <row r="62781" spans="55:55" hidden="1" x14ac:dyDescent="0.2">
      <c r="BC62781" s="6"/>
    </row>
    <row r="62782" spans="55:55" hidden="1" x14ac:dyDescent="0.2">
      <c r="BC62782" s="6"/>
    </row>
    <row r="62783" spans="55:55" hidden="1" x14ac:dyDescent="0.2">
      <c r="BC62783" s="6"/>
    </row>
    <row r="62784" spans="55:55" hidden="1" x14ac:dyDescent="0.2">
      <c r="BC62784" s="6"/>
    </row>
    <row r="62785" spans="55:55" hidden="1" x14ac:dyDescent="0.2">
      <c r="BC62785" s="6"/>
    </row>
    <row r="62786" spans="55:55" hidden="1" x14ac:dyDescent="0.2">
      <c r="BC62786" s="6"/>
    </row>
    <row r="62787" spans="55:55" hidden="1" x14ac:dyDescent="0.2">
      <c r="BC62787" s="6"/>
    </row>
    <row r="62788" spans="55:55" hidden="1" x14ac:dyDescent="0.2">
      <c r="BC62788" s="6"/>
    </row>
    <row r="62789" spans="55:55" hidden="1" x14ac:dyDescent="0.2">
      <c r="BC62789" s="6"/>
    </row>
    <row r="62790" spans="55:55" hidden="1" x14ac:dyDescent="0.2">
      <c r="BC62790" s="6"/>
    </row>
    <row r="62791" spans="55:55" hidden="1" x14ac:dyDescent="0.2">
      <c r="BC62791" s="6"/>
    </row>
    <row r="62792" spans="55:55" hidden="1" x14ac:dyDescent="0.2">
      <c r="BC62792" s="6"/>
    </row>
    <row r="62793" spans="55:55" hidden="1" x14ac:dyDescent="0.2">
      <c r="BC62793" s="6"/>
    </row>
    <row r="62794" spans="55:55" hidden="1" x14ac:dyDescent="0.2">
      <c r="BC62794" s="6"/>
    </row>
    <row r="62795" spans="55:55" hidden="1" x14ac:dyDescent="0.2">
      <c r="BC62795" s="6"/>
    </row>
    <row r="62796" spans="55:55" hidden="1" x14ac:dyDescent="0.2">
      <c r="BC62796" s="6"/>
    </row>
    <row r="62797" spans="55:55" hidden="1" x14ac:dyDescent="0.2">
      <c r="BC62797" s="6"/>
    </row>
    <row r="62798" spans="55:55" hidden="1" x14ac:dyDescent="0.2">
      <c r="BC62798" s="6"/>
    </row>
    <row r="62799" spans="55:55" hidden="1" x14ac:dyDescent="0.2">
      <c r="BC62799" s="6"/>
    </row>
    <row r="62800" spans="55:55" hidden="1" x14ac:dyDescent="0.2">
      <c r="BC62800" s="6"/>
    </row>
    <row r="62801" spans="55:55" hidden="1" x14ac:dyDescent="0.2">
      <c r="BC62801" s="6"/>
    </row>
    <row r="62802" spans="55:55" hidden="1" x14ac:dyDescent="0.2">
      <c r="BC62802" s="6"/>
    </row>
    <row r="62803" spans="55:55" hidden="1" x14ac:dyDescent="0.2">
      <c r="BC62803" s="6"/>
    </row>
    <row r="62804" spans="55:55" hidden="1" x14ac:dyDescent="0.2">
      <c r="BC62804" s="6"/>
    </row>
    <row r="62805" spans="55:55" hidden="1" x14ac:dyDescent="0.2">
      <c r="BC62805" s="6"/>
    </row>
    <row r="62806" spans="55:55" hidden="1" x14ac:dyDescent="0.2">
      <c r="BC62806" s="6"/>
    </row>
    <row r="62807" spans="55:55" hidden="1" x14ac:dyDescent="0.2">
      <c r="BC62807" s="6"/>
    </row>
    <row r="62808" spans="55:55" hidden="1" x14ac:dyDescent="0.2">
      <c r="BC62808" s="6"/>
    </row>
    <row r="62809" spans="55:55" hidden="1" x14ac:dyDescent="0.2">
      <c r="BC62809" s="6"/>
    </row>
    <row r="62810" spans="55:55" hidden="1" x14ac:dyDescent="0.2">
      <c r="BC62810" s="6"/>
    </row>
    <row r="62811" spans="55:55" hidden="1" x14ac:dyDescent="0.2">
      <c r="BC62811" s="6"/>
    </row>
    <row r="62812" spans="55:55" hidden="1" x14ac:dyDescent="0.2">
      <c r="BC62812" s="6"/>
    </row>
    <row r="62813" spans="55:55" hidden="1" x14ac:dyDescent="0.2">
      <c r="BC62813" s="6"/>
    </row>
    <row r="62814" spans="55:55" hidden="1" x14ac:dyDescent="0.2">
      <c r="BC62814" s="6"/>
    </row>
    <row r="62815" spans="55:55" hidden="1" x14ac:dyDescent="0.2">
      <c r="BC62815" s="6"/>
    </row>
    <row r="62816" spans="55:55" hidden="1" x14ac:dyDescent="0.2">
      <c r="BC62816" s="6"/>
    </row>
    <row r="62817" spans="55:55" hidden="1" x14ac:dyDescent="0.2">
      <c r="BC62817" s="6"/>
    </row>
    <row r="62818" spans="55:55" hidden="1" x14ac:dyDescent="0.2">
      <c r="BC62818" s="6"/>
    </row>
    <row r="62819" spans="55:55" hidden="1" x14ac:dyDescent="0.2">
      <c r="BC62819" s="6"/>
    </row>
    <row r="62820" spans="55:55" hidden="1" x14ac:dyDescent="0.2">
      <c r="BC62820" s="6"/>
    </row>
    <row r="62821" spans="55:55" hidden="1" x14ac:dyDescent="0.2">
      <c r="BC62821" s="6"/>
    </row>
    <row r="62822" spans="55:55" hidden="1" x14ac:dyDescent="0.2">
      <c r="BC62822" s="6"/>
    </row>
    <row r="62823" spans="55:55" hidden="1" x14ac:dyDescent="0.2">
      <c r="BC62823" s="6"/>
    </row>
    <row r="62824" spans="55:55" hidden="1" x14ac:dyDescent="0.2">
      <c r="BC62824" s="6"/>
    </row>
    <row r="62825" spans="55:55" hidden="1" x14ac:dyDescent="0.2">
      <c r="BC62825" s="6"/>
    </row>
    <row r="62826" spans="55:55" hidden="1" x14ac:dyDescent="0.2">
      <c r="BC62826" s="6"/>
    </row>
    <row r="62827" spans="55:55" hidden="1" x14ac:dyDescent="0.2">
      <c r="BC62827" s="6"/>
    </row>
    <row r="62828" spans="55:55" hidden="1" x14ac:dyDescent="0.2">
      <c r="BC62828" s="6"/>
    </row>
    <row r="62829" spans="55:55" hidden="1" x14ac:dyDescent="0.2">
      <c r="BC62829" s="6"/>
    </row>
    <row r="62830" spans="55:55" hidden="1" x14ac:dyDescent="0.2">
      <c r="BC62830" s="6"/>
    </row>
    <row r="62831" spans="55:55" hidden="1" x14ac:dyDescent="0.2">
      <c r="BC62831" s="6"/>
    </row>
    <row r="62832" spans="55:55" hidden="1" x14ac:dyDescent="0.2">
      <c r="BC62832" s="6"/>
    </row>
    <row r="62833" spans="55:55" hidden="1" x14ac:dyDescent="0.2">
      <c r="BC62833" s="6"/>
    </row>
    <row r="62834" spans="55:55" hidden="1" x14ac:dyDescent="0.2">
      <c r="BC62834" s="6"/>
    </row>
    <row r="62835" spans="55:55" hidden="1" x14ac:dyDescent="0.2">
      <c r="BC62835" s="6"/>
    </row>
    <row r="62836" spans="55:55" hidden="1" x14ac:dyDescent="0.2">
      <c r="BC62836" s="6"/>
    </row>
    <row r="62837" spans="55:55" hidden="1" x14ac:dyDescent="0.2">
      <c r="BC62837" s="6"/>
    </row>
    <row r="62838" spans="55:55" hidden="1" x14ac:dyDescent="0.2">
      <c r="BC62838" s="6"/>
    </row>
    <row r="62839" spans="55:55" hidden="1" x14ac:dyDescent="0.2">
      <c r="BC62839" s="6"/>
    </row>
    <row r="62840" spans="55:55" hidden="1" x14ac:dyDescent="0.2">
      <c r="BC62840" s="6"/>
    </row>
    <row r="62841" spans="55:55" hidden="1" x14ac:dyDescent="0.2">
      <c r="BC62841" s="6"/>
    </row>
    <row r="62842" spans="55:55" hidden="1" x14ac:dyDescent="0.2">
      <c r="BC62842" s="6"/>
    </row>
    <row r="62843" spans="55:55" hidden="1" x14ac:dyDescent="0.2">
      <c r="BC62843" s="6"/>
    </row>
    <row r="62844" spans="55:55" hidden="1" x14ac:dyDescent="0.2">
      <c r="BC62844" s="6"/>
    </row>
    <row r="62845" spans="55:55" hidden="1" x14ac:dyDescent="0.2">
      <c r="BC62845" s="6"/>
    </row>
    <row r="62846" spans="55:55" hidden="1" x14ac:dyDescent="0.2">
      <c r="BC62846" s="6"/>
    </row>
    <row r="62847" spans="55:55" hidden="1" x14ac:dyDescent="0.2">
      <c r="BC62847" s="6"/>
    </row>
    <row r="62848" spans="55:55" hidden="1" x14ac:dyDescent="0.2">
      <c r="BC62848" s="6"/>
    </row>
    <row r="62849" spans="55:55" hidden="1" x14ac:dyDescent="0.2">
      <c r="BC62849" s="6"/>
    </row>
    <row r="62850" spans="55:55" hidden="1" x14ac:dyDescent="0.2">
      <c r="BC62850" s="6"/>
    </row>
    <row r="62851" spans="55:55" hidden="1" x14ac:dyDescent="0.2">
      <c r="BC62851" s="6"/>
    </row>
    <row r="62852" spans="55:55" hidden="1" x14ac:dyDescent="0.2">
      <c r="BC62852" s="6"/>
    </row>
    <row r="62853" spans="55:55" hidden="1" x14ac:dyDescent="0.2">
      <c r="BC62853" s="6"/>
    </row>
    <row r="62854" spans="55:55" hidden="1" x14ac:dyDescent="0.2">
      <c r="BC62854" s="6"/>
    </row>
    <row r="62855" spans="55:55" hidden="1" x14ac:dyDescent="0.2">
      <c r="BC62855" s="6"/>
    </row>
    <row r="62856" spans="55:55" hidden="1" x14ac:dyDescent="0.2">
      <c r="BC62856" s="6"/>
    </row>
    <row r="62857" spans="55:55" hidden="1" x14ac:dyDescent="0.2">
      <c r="BC62857" s="6"/>
    </row>
    <row r="62858" spans="55:55" hidden="1" x14ac:dyDescent="0.2">
      <c r="BC62858" s="6"/>
    </row>
    <row r="62859" spans="55:55" hidden="1" x14ac:dyDescent="0.2">
      <c r="BC62859" s="6"/>
    </row>
    <row r="62860" spans="55:55" hidden="1" x14ac:dyDescent="0.2">
      <c r="BC62860" s="6"/>
    </row>
    <row r="62861" spans="55:55" hidden="1" x14ac:dyDescent="0.2">
      <c r="BC62861" s="6"/>
    </row>
    <row r="62862" spans="55:55" hidden="1" x14ac:dyDescent="0.2">
      <c r="BC62862" s="6"/>
    </row>
    <row r="62863" spans="55:55" hidden="1" x14ac:dyDescent="0.2">
      <c r="BC62863" s="6"/>
    </row>
    <row r="62864" spans="55:55" hidden="1" x14ac:dyDescent="0.2">
      <c r="BC62864" s="6"/>
    </row>
    <row r="62865" spans="55:55" hidden="1" x14ac:dyDescent="0.2">
      <c r="BC62865" s="6"/>
    </row>
    <row r="62866" spans="55:55" hidden="1" x14ac:dyDescent="0.2">
      <c r="BC62866" s="6"/>
    </row>
    <row r="62867" spans="55:55" hidden="1" x14ac:dyDescent="0.2">
      <c r="BC62867" s="6"/>
    </row>
    <row r="62868" spans="55:55" hidden="1" x14ac:dyDescent="0.2">
      <c r="BC62868" s="6"/>
    </row>
    <row r="62869" spans="55:55" hidden="1" x14ac:dyDescent="0.2">
      <c r="BC62869" s="6"/>
    </row>
    <row r="62870" spans="55:55" hidden="1" x14ac:dyDescent="0.2">
      <c r="BC62870" s="6"/>
    </row>
    <row r="62871" spans="55:55" hidden="1" x14ac:dyDescent="0.2">
      <c r="BC62871" s="6"/>
    </row>
    <row r="62872" spans="55:55" hidden="1" x14ac:dyDescent="0.2">
      <c r="BC62872" s="6"/>
    </row>
    <row r="62873" spans="55:55" hidden="1" x14ac:dyDescent="0.2">
      <c r="BC62873" s="6"/>
    </row>
    <row r="62874" spans="55:55" hidden="1" x14ac:dyDescent="0.2">
      <c r="BC62874" s="6"/>
    </row>
    <row r="62875" spans="55:55" hidden="1" x14ac:dyDescent="0.2">
      <c r="BC62875" s="6"/>
    </row>
    <row r="62876" spans="55:55" hidden="1" x14ac:dyDescent="0.2">
      <c r="BC62876" s="6"/>
    </row>
    <row r="62877" spans="55:55" hidden="1" x14ac:dyDescent="0.2">
      <c r="BC62877" s="6"/>
    </row>
    <row r="62878" spans="55:55" hidden="1" x14ac:dyDescent="0.2">
      <c r="BC62878" s="6"/>
    </row>
    <row r="62879" spans="55:55" hidden="1" x14ac:dyDescent="0.2">
      <c r="BC62879" s="6"/>
    </row>
    <row r="62880" spans="55:55" hidden="1" x14ac:dyDescent="0.2">
      <c r="BC62880" s="6"/>
    </row>
    <row r="62881" spans="55:55" hidden="1" x14ac:dyDescent="0.2">
      <c r="BC62881" s="6"/>
    </row>
    <row r="62882" spans="55:55" hidden="1" x14ac:dyDescent="0.2">
      <c r="BC62882" s="6"/>
    </row>
    <row r="62883" spans="55:55" hidden="1" x14ac:dyDescent="0.2">
      <c r="BC62883" s="6"/>
    </row>
    <row r="62884" spans="55:55" hidden="1" x14ac:dyDescent="0.2">
      <c r="BC62884" s="6"/>
    </row>
    <row r="62885" spans="55:55" hidden="1" x14ac:dyDescent="0.2">
      <c r="BC62885" s="6"/>
    </row>
    <row r="62886" spans="55:55" hidden="1" x14ac:dyDescent="0.2">
      <c r="BC62886" s="6"/>
    </row>
    <row r="62887" spans="55:55" hidden="1" x14ac:dyDescent="0.2">
      <c r="BC62887" s="6"/>
    </row>
    <row r="62888" spans="55:55" hidden="1" x14ac:dyDescent="0.2">
      <c r="BC62888" s="6"/>
    </row>
    <row r="62889" spans="55:55" hidden="1" x14ac:dyDescent="0.2">
      <c r="BC62889" s="6"/>
    </row>
    <row r="62890" spans="55:55" hidden="1" x14ac:dyDescent="0.2">
      <c r="BC62890" s="6"/>
    </row>
    <row r="62891" spans="55:55" hidden="1" x14ac:dyDescent="0.2">
      <c r="BC62891" s="6"/>
    </row>
    <row r="62892" spans="55:55" hidden="1" x14ac:dyDescent="0.2">
      <c r="BC62892" s="6"/>
    </row>
    <row r="62893" spans="55:55" hidden="1" x14ac:dyDescent="0.2">
      <c r="BC62893" s="6"/>
    </row>
    <row r="62894" spans="55:55" hidden="1" x14ac:dyDescent="0.2">
      <c r="BC62894" s="6"/>
    </row>
    <row r="62895" spans="55:55" hidden="1" x14ac:dyDescent="0.2">
      <c r="BC62895" s="6"/>
    </row>
    <row r="62896" spans="55:55" hidden="1" x14ac:dyDescent="0.2">
      <c r="BC62896" s="6"/>
    </row>
    <row r="62897" spans="55:55" hidden="1" x14ac:dyDescent="0.2">
      <c r="BC62897" s="6"/>
    </row>
    <row r="62898" spans="55:55" hidden="1" x14ac:dyDescent="0.2">
      <c r="BC62898" s="6"/>
    </row>
    <row r="62899" spans="55:55" hidden="1" x14ac:dyDescent="0.2">
      <c r="BC62899" s="6"/>
    </row>
    <row r="62900" spans="55:55" hidden="1" x14ac:dyDescent="0.2">
      <c r="BC62900" s="6"/>
    </row>
    <row r="62901" spans="55:55" hidden="1" x14ac:dyDescent="0.2">
      <c r="BC62901" s="6"/>
    </row>
    <row r="62902" spans="55:55" hidden="1" x14ac:dyDescent="0.2">
      <c r="BC62902" s="6"/>
    </row>
    <row r="62903" spans="55:55" hidden="1" x14ac:dyDescent="0.2">
      <c r="BC62903" s="6"/>
    </row>
    <row r="62904" spans="55:55" hidden="1" x14ac:dyDescent="0.2">
      <c r="BC62904" s="6"/>
    </row>
    <row r="62905" spans="55:55" hidden="1" x14ac:dyDescent="0.2">
      <c r="BC62905" s="6"/>
    </row>
    <row r="62906" spans="55:55" hidden="1" x14ac:dyDescent="0.2">
      <c r="BC62906" s="6"/>
    </row>
    <row r="62907" spans="55:55" hidden="1" x14ac:dyDescent="0.2">
      <c r="BC62907" s="6"/>
    </row>
    <row r="62908" spans="55:55" hidden="1" x14ac:dyDescent="0.2">
      <c r="BC62908" s="6"/>
    </row>
    <row r="62909" spans="55:55" hidden="1" x14ac:dyDescent="0.2">
      <c r="BC62909" s="6"/>
    </row>
    <row r="62910" spans="55:55" hidden="1" x14ac:dyDescent="0.2">
      <c r="BC62910" s="6"/>
    </row>
    <row r="62911" spans="55:55" hidden="1" x14ac:dyDescent="0.2">
      <c r="BC62911" s="6"/>
    </row>
    <row r="62912" spans="55:55" hidden="1" x14ac:dyDescent="0.2">
      <c r="BC62912" s="6"/>
    </row>
    <row r="62913" spans="55:55" hidden="1" x14ac:dyDescent="0.2">
      <c r="BC62913" s="6"/>
    </row>
    <row r="62914" spans="55:55" hidden="1" x14ac:dyDescent="0.2">
      <c r="BC62914" s="6"/>
    </row>
    <row r="62915" spans="55:55" hidden="1" x14ac:dyDescent="0.2">
      <c r="BC62915" s="6"/>
    </row>
    <row r="62916" spans="55:55" hidden="1" x14ac:dyDescent="0.2">
      <c r="BC62916" s="6"/>
    </row>
    <row r="62917" spans="55:55" hidden="1" x14ac:dyDescent="0.2">
      <c r="BC62917" s="6"/>
    </row>
    <row r="62918" spans="55:55" hidden="1" x14ac:dyDescent="0.2">
      <c r="BC62918" s="6"/>
    </row>
    <row r="62919" spans="55:55" hidden="1" x14ac:dyDescent="0.2">
      <c r="BC62919" s="6"/>
    </row>
    <row r="62920" spans="55:55" hidden="1" x14ac:dyDescent="0.2">
      <c r="BC62920" s="6"/>
    </row>
    <row r="62921" spans="55:55" hidden="1" x14ac:dyDescent="0.2">
      <c r="BC62921" s="6"/>
    </row>
    <row r="62922" spans="55:55" hidden="1" x14ac:dyDescent="0.2">
      <c r="BC62922" s="6"/>
    </row>
    <row r="62923" spans="55:55" hidden="1" x14ac:dyDescent="0.2">
      <c r="BC62923" s="6"/>
    </row>
    <row r="62924" spans="55:55" hidden="1" x14ac:dyDescent="0.2">
      <c r="BC62924" s="6"/>
    </row>
    <row r="62925" spans="55:55" hidden="1" x14ac:dyDescent="0.2">
      <c r="BC62925" s="6"/>
    </row>
    <row r="62926" spans="55:55" hidden="1" x14ac:dyDescent="0.2">
      <c r="BC62926" s="6"/>
    </row>
    <row r="62927" spans="55:55" hidden="1" x14ac:dyDescent="0.2">
      <c r="BC62927" s="6"/>
    </row>
    <row r="62928" spans="55:55" hidden="1" x14ac:dyDescent="0.2">
      <c r="BC62928" s="6"/>
    </row>
    <row r="62929" spans="55:55" hidden="1" x14ac:dyDescent="0.2">
      <c r="BC62929" s="6"/>
    </row>
    <row r="62930" spans="55:55" hidden="1" x14ac:dyDescent="0.2">
      <c r="BC62930" s="6"/>
    </row>
    <row r="62931" spans="55:55" hidden="1" x14ac:dyDescent="0.2">
      <c r="BC62931" s="6"/>
    </row>
    <row r="62932" spans="55:55" hidden="1" x14ac:dyDescent="0.2">
      <c r="BC62932" s="6"/>
    </row>
    <row r="62933" spans="55:55" hidden="1" x14ac:dyDescent="0.2">
      <c r="BC62933" s="6"/>
    </row>
    <row r="62934" spans="55:55" hidden="1" x14ac:dyDescent="0.2">
      <c r="BC62934" s="6"/>
    </row>
    <row r="62935" spans="55:55" hidden="1" x14ac:dyDescent="0.2">
      <c r="BC62935" s="6"/>
    </row>
    <row r="62936" spans="55:55" hidden="1" x14ac:dyDescent="0.2">
      <c r="BC62936" s="6"/>
    </row>
    <row r="62937" spans="55:55" hidden="1" x14ac:dyDescent="0.2">
      <c r="BC62937" s="6"/>
    </row>
    <row r="62938" spans="55:55" hidden="1" x14ac:dyDescent="0.2">
      <c r="BC62938" s="6"/>
    </row>
    <row r="62939" spans="55:55" hidden="1" x14ac:dyDescent="0.2">
      <c r="BC62939" s="6"/>
    </row>
    <row r="62940" spans="55:55" hidden="1" x14ac:dyDescent="0.2">
      <c r="BC62940" s="6"/>
    </row>
    <row r="62941" spans="55:55" hidden="1" x14ac:dyDescent="0.2">
      <c r="BC62941" s="6"/>
    </row>
    <row r="62942" spans="55:55" hidden="1" x14ac:dyDescent="0.2">
      <c r="BC62942" s="6"/>
    </row>
    <row r="62943" spans="55:55" hidden="1" x14ac:dyDescent="0.2">
      <c r="BC62943" s="6"/>
    </row>
    <row r="62944" spans="55:55" hidden="1" x14ac:dyDescent="0.2">
      <c r="BC62944" s="6"/>
    </row>
    <row r="62945" spans="55:55" hidden="1" x14ac:dyDescent="0.2">
      <c r="BC62945" s="6"/>
    </row>
    <row r="62946" spans="55:55" hidden="1" x14ac:dyDescent="0.2">
      <c r="BC62946" s="6"/>
    </row>
    <row r="62947" spans="55:55" hidden="1" x14ac:dyDescent="0.2">
      <c r="BC62947" s="6"/>
    </row>
    <row r="62948" spans="55:55" hidden="1" x14ac:dyDescent="0.2">
      <c r="BC62948" s="6"/>
    </row>
    <row r="62949" spans="55:55" hidden="1" x14ac:dyDescent="0.2">
      <c r="BC62949" s="6"/>
    </row>
    <row r="62950" spans="55:55" hidden="1" x14ac:dyDescent="0.2">
      <c r="BC62950" s="6"/>
    </row>
    <row r="62951" spans="55:55" hidden="1" x14ac:dyDescent="0.2">
      <c r="BC62951" s="6"/>
    </row>
    <row r="62952" spans="55:55" hidden="1" x14ac:dyDescent="0.2">
      <c r="BC62952" s="6"/>
    </row>
    <row r="62953" spans="55:55" hidden="1" x14ac:dyDescent="0.2">
      <c r="BC62953" s="6"/>
    </row>
    <row r="62954" spans="55:55" hidden="1" x14ac:dyDescent="0.2">
      <c r="BC62954" s="6"/>
    </row>
    <row r="62955" spans="55:55" hidden="1" x14ac:dyDescent="0.2">
      <c r="BC62955" s="6"/>
    </row>
    <row r="62956" spans="55:55" hidden="1" x14ac:dyDescent="0.2">
      <c r="BC62956" s="6"/>
    </row>
    <row r="62957" spans="55:55" hidden="1" x14ac:dyDescent="0.2">
      <c r="BC62957" s="6"/>
    </row>
    <row r="62958" spans="55:55" hidden="1" x14ac:dyDescent="0.2">
      <c r="BC62958" s="6"/>
    </row>
    <row r="62959" spans="55:55" hidden="1" x14ac:dyDescent="0.2">
      <c r="BC62959" s="6"/>
    </row>
    <row r="62960" spans="55:55" hidden="1" x14ac:dyDescent="0.2">
      <c r="BC62960" s="6"/>
    </row>
    <row r="62961" spans="55:55" hidden="1" x14ac:dyDescent="0.2">
      <c r="BC62961" s="6"/>
    </row>
    <row r="62962" spans="55:55" hidden="1" x14ac:dyDescent="0.2">
      <c r="BC62962" s="6"/>
    </row>
    <row r="62963" spans="55:55" hidden="1" x14ac:dyDescent="0.2">
      <c r="BC62963" s="6"/>
    </row>
    <row r="62964" spans="55:55" hidden="1" x14ac:dyDescent="0.2">
      <c r="BC62964" s="6"/>
    </row>
    <row r="62965" spans="55:55" hidden="1" x14ac:dyDescent="0.2">
      <c r="BC62965" s="6"/>
    </row>
    <row r="62966" spans="55:55" hidden="1" x14ac:dyDescent="0.2">
      <c r="BC62966" s="6"/>
    </row>
    <row r="62967" spans="55:55" hidden="1" x14ac:dyDescent="0.2">
      <c r="BC62967" s="6"/>
    </row>
    <row r="62968" spans="55:55" hidden="1" x14ac:dyDescent="0.2">
      <c r="BC62968" s="6"/>
    </row>
    <row r="62969" spans="55:55" hidden="1" x14ac:dyDescent="0.2">
      <c r="BC62969" s="6"/>
    </row>
    <row r="62970" spans="55:55" hidden="1" x14ac:dyDescent="0.2">
      <c r="BC62970" s="6"/>
    </row>
    <row r="62971" spans="55:55" hidden="1" x14ac:dyDescent="0.2">
      <c r="BC62971" s="6"/>
    </row>
    <row r="62972" spans="55:55" hidden="1" x14ac:dyDescent="0.2">
      <c r="BC62972" s="6"/>
    </row>
    <row r="62973" spans="55:55" hidden="1" x14ac:dyDescent="0.2">
      <c r="BC62973" s="6"/>
    </row>
    <row r="62974" spans="55:55" hidden="1" x14ac:dyDescent="0.2">
      <c r="BC62974" s="6"/>
    </row>
    <row r="62975" spans="55:55" hidden="1" x14ac:dyDescent="0.2">
      <c r="BC62975" s="6"/>
    </row>
    <row r="62976" spans="55:55" hidden="1" x14ac:dyDescent="0.2">
      <c r="BC62976" s="6"/>
    </row>
    <row r="62977" spans="55:55" hidden="1" x14ac:dyDescent="0.2">
      <c r="BC62977" s="6"/>
    </row>
    <row r="62978" spans="55:55" hidden="1" x14ac:dyDescent="0.2">
      <c r="BC62978" s="6"/>
    </row>
    <row r="62979" spans="55:55" hidden="1" x14ac:dyDescent="0.2">
      <c r="BC62979" s="6"/>
    </row>
    <row r="62980" spans="55:55" hidden="1" x14ac:dyDescent="0.2">
      <c r="BC62980" s="6"/>
    </row>
    <row r="62981" spans="55:55" hidden="1" x14ac:dyDescent="0.2">
      <c r="BC62981" s="6"/>
    </row>
    <row r="62982" spans="55:55" hidden="1" x14ac:dyDescent="0.2">
      <c r="BC62982" s="6"/>
    </row>
    <row r="62983" spans="55:55" hidden="1" x14ac:dyDescent="0.2">
      <c r="BC62983" s="6"/>
    </row>
    <row r="62984" spans="55:55" hidden="1" x14ac:dyDescent="0.2">
      <c r="BC62984" s="6"/>
    </row>
    <row r="62985" spans="55:55" hidden="1" x14ac:dyDescent="0.2">
      <c r="BC62985" s="6"/>
    </row>
    <row r="62986" spans="55:55" hidden="1" x14ac:dyDescent="0.2">
      <c r="BC62986" s="6"/>
    </row>
    <row r="62987" spans="55:55" hidden="1" x14ac:dyDescent="0.2">
      <c r="BC62987" s="6"/>
    </row>
    <row r="62988" spans="55:55" hidden="1" x14ac:dyDescent="0.2">
      <c r="BC62988" s="6"/>
    </row>
    <row r="62989" spans="55:55" hidden="1" x14ac:dyDescent="0.2">
      <c r="BC62989" s="6"/>
    </row>
    <row r="62990" spans="55:55" hidden="1" x14ac:dyDescent="0.2">
      <c r="BC62990" s="6"/>
    </row>
    <row r="62991" spans="55:55" hidden="1" x14ac:dyDescent="0.2">
      <c r="BC62991" s="6"/>
    </row>
    <row r="62992" spans="55:55" hidden="1" x14ac:dyDescent="0.2">
      <c r="BC62992" s="6"/>
    </row>
    <row r="62993" spans="55:55" hidden="1" x14ac:dyDescent="0.2">
      <c r="BC62993" s="6"/>
    </row>
    <row r="62994" spans="55:55" hidden="1" x14ac:dyDescent="0.2">
      <c r="BC62994" s="6"/>
    </row>
    <row r="62995" spans="55:55" hidden="1" x14ac:dyDescent="0.2">
      <c r="BC62995" s="6"/>
    </row>
    <row r="62996" spans="55:55" hidden="1" x14ac:dyDescent="0.2">
      <c r="BC62996" s="6"/>
    </row>
    <row r="62997" spans="55:55" hidden="1" x14ac:dyDescent="0.2">
      <c r="BC62997" s="6"/>
    </row>
    <row r="62998" spans="55:55" hidden="1" x14ac:dyDescent="0.2">
      <c r="BC62998" s="6"/>
    </row>
    <row r="62999" spans="55:55" hidden="1" x14ac:dyDescent="0.2">
      <c r="BC62999" s="6"/>
    </row>
    <row r="63000" spans="55:55" hidden="1" x14ac:dyDescent="0.2">
      <c r="BC63000" s="6"/>
    </row>
    <row r="63001" spans="55:55" hidden="1" x14ac:dyDescent="0.2">
      <c r="BC63001" s="6"/>
    </row>
    <row r="63002" spans="55:55" hidden="1" x14ac:dyDescent="0.2">
      <c r="BC63002" s="6"/>
    </row>
    <row r="63003" spans="55:55" hidden="1" x14ac:dyDescent="0.2">
      <c r="BC63003" s="6"/>
    </row>
    <row r="63004" spans="55:55" hidden="1" x14ac:dyDescent="0.2">
      <c r="BC63004" s="6"/>
    </row>
    <row r="63005" spans="55:55" hidden="1" x14ac:dyDescent="0.2">
      <c r="BC63005" s="6"/>
    </row>
    <row r="63006" spans="55:55" hidden="1" x14ac:dyDescent="0.2">
      <c r="BC63006" s="6"/>
    </row>
    <row r="63007" spans="55:55" hidden="1" x14ac:dyDescent="0.2">
      <c r="BC63007" s="6"/>
    </row>
    <row r="63008" spans="55:55" hidden="1" x14ac:dyDescent="0.2">
      <c r="BC63008" s="6"/>
    </row>
    <row r="63009" spans="55:55" hidden="1" x14ac:dyDescent="0.2">
      <c r="BC63009" s="6"/>
    </row>
    <row r="63010" spans="55:55" hidden="1" x14ac:dyDescent="0.2">
      <c r="BC63010" s="6"/>
    </row>
    <row r="63011" spans="55:55" hidden="1" x14ac:dyDescent="0.2">
      <c r="BC63011" s="6"/>
    </row>
    <row r="63012" spans="55:55" hidden="1" x14ac:dyDescent="0.2">
      <c r="BC63012" s="6"/>
    </row>
    <row r="63013" spans="55:55" hidden="1" x14ac:dyDescent="0.2">
      <c r="BC63013" s="6"/>
    </row>
    <row r="63014" spans="55:55" hidden="1" x14ac:dyDescent="0.2">
      <c r="BC63014" s="6"/>
    </row>
    <row r="63015" spans="55:55" hidden="1" x14ac:dyDescent="0.2">
      <c r="BC63015" s="6"/>
    </row>
    <row r="63016" spans="55:55" hidden="1" x14ac:dyDescent="0.2">
      <c r="BC63016" s="6"/>
    </row>
    <row r="63017" spans="55:55" hidden="1" x14ac:dyDescent="0.2">
      <c r="BC63017" s="6"/>
    </row>
    <row r="63018" spans="55:55" hidden="1" x14ac:dyDescent="0.2">
      <c r="BC63018" s="6"/>
    </row>
    <row r="63019" spans="55:55" hidden="1" x14ac:dyDescent="0.2">
      <c r="BC63019" s="6"/>
    </row>
    <row r="63020" spans="55:55" hidden="1" x14ac:dyDescent="0.2">
      <c r="BC63020" s="6"/>
    </row>
    <row r="63021" spans="55:55" hidden="1" x14ac:dyDescent="0.2">
      <c r="BC63021" s="6"/>
    </row>
    <row r="63022" spans="55:55" hidden="1" x14ac:dyDescent="0.2">
      <c r="BC63022" s="6"/>
    </row>
    <row r="63023" spans="55:55" hidden="1" x14ac:dyDescent="0.2">
      <c r="BC63023" s="6"/>
    </row>
    <row r="63024" spans="55:55" hidden="1" x14ac:dyDescent="0.2">
      <c r="BC63024" s="6"/>
    </row>
    <row r="63025" spans="55:55" hidden="1" x14ac:dyDescent="0.2">
      <c r="BC63025" s="6"/>
    </row>
    <row r="63026" spans="55:55" hidden="1" x14ac:dyDescent="0.2">
      <c r="BC63026" s="6"/>
    </row>
    <row r="63027" spans="55:55" hidden="1" x14ac:dyDescent="0.2">
      <c r="BC63027" s="6"/>
    </row>
    <row r="63028" spans="55:55" hidden="1" x14ac:dyDescent="0.2">
      <c r="BC63028" s="6"/>
    </row>
    <row r="63029" spans="55:55" hidden="1" x14ac:dyDescent="0.2">
      <c r="BC63029" s="6"/>
    </row>
    <row r="63030" spans="55:55" hidden="1" x14ac:dyDescent="0.2">
      <c r="BC63030" s="6"/>
    </row>
    <row r="63031" spans="55:55" hidden="1" x14ac:dyDescent="0.2">
      <c r="BC63031" s="6"/>
    </row>
    <row r="63032" spans="55:55" hidden="1" x14ac:dyDescent="0.2">
      <c r="BC63032" s="6"/>
    </row>
    <row r="63033" spans="55:55" hidden="1" x14ac:dyDescent="0.2">
      <c r="BC63033" s="6"/>
    </row>
    <row r="63034" spans="55:55" hidden="1" x14ac:dyDescent="0.2">
      <c r="BC63034" s="6"/>
    </row>
    <row r="63035" spans="55:55" hidden="1" x14ac:dyDescent="0.2">
      <c r="BC63035" s="6"/>
    </row>
    <row r="63036" spans="55:55" hidden="1" x14ac:dyDescent="0.2">
      <c r="BC63036" s="6"/>
    </row>
    <row r="63037" spans="55:55" hidden="1" x14ac:dyDescent="0.2">
      <c r="BC63037" s="6"/>
    </row>
    <row r="63038" spans="55:55" hidden="1" x14ac:dyDescent="0.2">
      <c r="BC63038" s="6"/>
    </row>
    <row r="63039" spans="55:55" hidden="1" x14ac:dyDescent="0.2">
      <c r="BC63039" s="6"/>
    </row>
    <row r="63040" spans="55:55" hidden="1" x14ac:dyDescent="0.2">
      <c r="BC63040" s="6"/>
    </row>
    <row r="63041" spans="55:55" hidden="1" x14ac:dyDescent="0.2">
      <c r="BC63041" s="6"/>
    </row>
    <row r="63042" spans="55:55" hidden="1" x14ac:dyDescent="0.2">
      <c r="BC63042" s="6"/>
    </row>
    <row r="63043" spans="55:55" hidden="1" x14ac:dyDescent="0.2">
      <c r="BC63043" s="6"/>
    </row>
    <row r="63044" spans="55:55" hidden="1" x14ac:dyDescent="0.2">
      <c r="BC63044" s="6"/>
    </row>
    <row r="63045" spans="55:55" hidden="1" x14ac:dyDescent="0.2">
      <c r="BC63045" s="6"/>
    </row>
    <row r="63046" spans="55:55" hidden="1" x14ac:dyDescent="0.2">
      <c r="BC63046" s="6"/>
    </row>
    <row r="63047" spans="55:55" hidden="1" x14ac:dyDescent="0.2">
      <c r="BC63047" s="6"/>
    </row>
    <row r="63048" spans="55:55" hidden="1" x14ac:dyDescent="0.2">
      <c r="BC63048" s="6"/>
    </row>
    <row r="63049" spans="55:55" hidden="1" x14ac:dyDescent="0.2">
      <c r="BC63049" s="6"/>
    </row>
    <row r="63050" spans="55:55" hidden="1" x14ac:dyDescent="0.2">
      <c r="BC63050" s="6"/>
    </row>
    <row r="63051" spans="55:55" hidden="1" x14ac:dyDescent="0.2">
      <c r="BC63051" s="6"/>
    </row>
    <row r="63052" spans="55:55" hidden="1" x14ac:dyDescent="0.2">
      <c r="BC63052" s="6"/>
    </row>
    <row r="63053" spans="55:55" hidden="1" x14ac:dyDescent="0.2">
      <c r="BC63053" s="6"/>
    </row>
    <row r="63054" spans="55:55" hidden="1" x14ac:dyDescent="0.2">
      <c r="BC63054" s="6"/>
    </row>
    <row r="63055" spans="55:55" hidden="1" x14ac:dyDescent="0.2">
      <c r="BC63055" s="6"/>
    </row>
    <row r="63056" spans="55:55" hidden="1" x14ac:dyDescent="0.2">
      <c r="BC63056" s="6"/>
    </row>
    <row r="63057" spans="55:55" hidden="1" x14ac:dyDescent="0.2">
      <c r="BC63057" s="6"/>
    </row>
    <row r="63058" spans="55:55" hidden="1" x14ac:dyDescent="0.2">
      <c r="BC63058" s="6"/>
    </row>
    <row r="63059" spans="55:55" hidden="1" x14ac:dyDescent="0.2">
      <c r="BC63059" s="6"/>
    </row>
    <row r="63060" spans="55:55" hidden="1" x14ac:dyDescent="0.2">
      <c r="BC63060" s="6"/>
    </row>
    <row r="63061" spans="55:55" hidden="1" x14ac:dyDescent="0.2">
      <c r="BC63061" s="6"/>
    </row>
    <row r="63062" spans="55:55" hidden="1" x14ac:dyDescent="0.2">
      <c r="BC63062" s="6"/>
    </row>
    <row r="63063" spans="55:55" hidden="1" x14ac:dyDescent="0.2">
      <c r="BC63063" s="6"/>
    </row>
    <row r="63064" spans="55:55" hidden="1" x14ac:dyDescent="0.2">
      <c r="BC63064" s="6"/>
    </row>
    <row r="63065" spans="55:55" hidden="1" x14ac:dyDescent="0.2">
      <c r="BC63065" s="6"/>
    </row>
    <row r="63066" spans="55:55" hidden="1" x14ac:dyDescent="0.2">
      <c r="BC63066" s="6"/>
    </row>
    <row r="63067" spans="55:55" hidden="1" x14ac:dyDescent="0.2">
      <c r="BC63067" s="6"/>
    </row>
    <row r="63068" spans="55:55" hidden="1" x14ac:dyDescent="0.2">
      <c r="BC63068" s="6"/>
    </row>
    <row r="63069" spans="55:55" hidden="1" x14ac:dyDescent="0.2">
      <c r="BC63069" s="6"/>
    </row>
    <row r="63070" spans="55:55" hidden="1" x14ac:dyDescent="0.2">
      <c r="BC63070" s="6"/>
    </row>
    <row r="63071" spans="55:55" hidden="1" x14ac:dyDescent="0.2">
      <c r="BC63071" s="6"/>
    </row>
    <row r="63072" spans="55:55" hidden="1" x14ac:dyDescent="0.2">
      <c r="BC63072" s="6"/>
    </row>
    <row r="63073" spans="55:55" hidden="1" x14ac:dyDescent="0.2">
      <c r="BC63073" s="6"/>
    </row>
    <row r="63074" spans="55:55" hidden="1" x14ac:dyDescent="0.2">
      <c r="BC63074" s="6"/>
    </row>
    <row r="63075" spans="55:55" hidden="1" x14ac:dyDescent="0.2">
      <c r="BC63075" s="6"/>
    </row>
    <row r="63076" spans="55:55" hidden="1" x14ac:dyDescent="0.2">
      <c r="BC63076" s="6"/>
    </row>
    <row r="63077" spans="55:55" hidden="1" x14ac:dyDescent="0.2">
      <c r="BC63077" s="6"/>
    </row>
    <row r="63078" spans="55:55" hidden="1" x14ac:dyDescent="0.2">
      <c r="BC63078" s="6"/>
    </row>
    <row r="63079" spans="55:55" hidden="1" x14ac:dyDescent="0.2">
      <c r="BC63079" s="6"/>
    </row>
    <row r="63080" spans="55:55" hidden="1" x14ac:dyDescent="0.2">
      <c r="BC63080" s="6"/>
    </row>
    <row r="63081" spans="55:55" hidden="1" x14ac:dyDescent="0.2">
      <c r="BC63081" s="6"/>
    </row>
    <row r="63082" spans="55:55" hidden="1" x14ac:dyDescent="0.2">
      <c r="BC63082" s="6"/>
    </row>
    <row r="63083" spans="55:55" hidden="1" x14ac:dyDescent="0.2">
      <c r="BC63083" s="6"/>
    </row>
    <row r="63084" spans="55:55" hidden="1" x14ac:dyDescent="0.2">
      <c r="BC63084" s="6"/>
    </row>
    <row r="63085" spans="55:55" hidden="1" x14ac:dyDescent="0.2">
      <c r="BC63085" s="6"/>
    </row>
    <row r="63086" spans="55:55" hidden="1" x14ac:dyDescent="0.2">
      <c r="BC63086" s="6"/>
    </row>
    <row r="63087" spans="55:55" hidden="1" x14ac:dyDescent="0.2">
      <c r="BC63087" s="6"/>
    </row>
    <row r="63088" spans="55:55" hidden="1" x14ac:dyDescent="0.2">
      <c r="BC63088" s="6"/>
    </row>
    <row r="63089" spans="55:55" hidden="1" x14ac:dyDescent="0.2">
      <c r="BC63089" s="6"/>
    </row>
    <row r="63090" spans="55:55" hidden="1" x14ac:dyDescent="0.2">
      <c r="BC63090" s="6"/>
    </row>
    <row r="63091" spans="55:55" hidden="1" x14ac:dyDescent="0.2">
      <c r="BC63091" s="6"/>
    </row>
    <row r="63092" spans="55:55" hidden="1" x14ac:dyDescent="0.2">
      <c r="BC63092" s="6"/>
    </row>
    <row r="63093" spans="55:55" hidden="1" x14ac:dyDescent="0.2">
      <c r="BC63093" s="6"/>
    </row>
    <row r="63094" spans="55:55" hidden="1" x14ac:dyDescent="0.2">
      <c r="BC63094" s="6"/>
    </row>
    <row r="63095" spans="55:55" hidden="1" x14ac:dyDescent="0.2">
      <c r="BC63095" s="6"/>
    </row>
    <row r="63096" spans="55:55" hidden="1" x14ac:dyDescent="0.2">
      <c r="BC63096" s="6"/>
    </row>
    <row r="63097" spans="55:55" hidden="1" x14ac:dyDescent="0.2">
      <c r="BC63097" s="6"/>
    </row>
    <row r="63098" spans="55:55" hidden="1" x14ac:dyDescent="0.2">
      <c r="BC63098" s="6"/>
    </row>
    <row r="63099" spans="55:55" hidden="1" x14ac:dyDescent="0.2">
      <c r="BC63099" s="6"/>
    </row>
    <row r="63100" spans="55:55" hidden="1" x14ac:dyDescent="0.2">
      <c r="BC63100" s="6"/>
    </row>
    <row r="63101" spans="55:55" hidden="1" x14ac:dyDescent="0.2">
      <c r="BC63101" s="6"/>
    </row>
    <row r="63102" spans="55:55" hidden="1" x14ac:dyDescent="0.2">
      <c r="BC63102" s="6"/>
    </row>
    <row r="63103" spans="55:55" hidden="1" x14ac:dyDescent="0.2">
      <c r="BC63103" s="6"/>
    </row>
    <row r="63104" spans="55:55" hidden="1" x14ac:dyDescent="0.2">
      <c r="BC63104" s="6"/>
    </row>
    <row r="63105" spans="55:55" hidden="1" x14ac:dyDescent="0.2">
      <c r="BC63105" s="6"/>
    </row>
    <row r="63106" spans="55:55" hidden="1" x14ac:dyDescent="0.2">
      <c r="BC63106" s="6"/>
    </row>
    <row r="63107" spans="55:55" hidden="1" x14ac:dyDescent="0.2">
      <c r="BC63107" s="6"/>
    </row>
    <row r="63108" spans="55:55" hidden="1" x14ac:dyDescent="0.2">
      <c r="BC63108" s="6"/>
    </row>
    <row r="63109" spans="55:55" hidden="1" x14ac:dyDescent="0.2">
      <c r="BC63109" s="6"/>
    </row>
    <row r="63110" spans="55:55" hidden="1" x14ac:dyDescent="0.2">
      <c r="BC63110" s="6"/>
    </row>
    <row r="63111" spans="55:55" hidden="1" x14ac:dyDescent="0.2">
      <c r="BC63111" s="6"/>
    </row>
    <row r="63112" spans="55:55" hidden="1" x14ac:dyDescent="0.2">
      <c r="BC63112" s="6"/>
    </row>
    <row r="63113" spans="55:55" hidden="1" x14ac:dyDescent="0.2">
      <c r="BC63113" s="6"/>
    </row>
    <row r="63114" spans="55:55" hidden="1" x14ac:dyDescent="0.2">
      <c r="BC63114" s="6"/>
    </row>
    <row r="63115" spans="55:55" hidden="1" x14ac:dyDescent="0.2">
      <c r="BC63115" s="6"/>
    </row>
    <row r="63116" spans="55:55" hidden="1" x14ac:dyDescent="0.2">
      <c r="BC63116" s="6"/>
    </row>
    <row r="63117" spans="55:55" hidden="1" x14ac:dyDescent="0.2">
      <c r="BC63117" s="6"/>
    </row>
    <row r="63118" spans="55:55" hidden="1" x14ac:dyDescent="0.2">
      <c r="BC63118" s="6"/>
    </row>
    <row r="63119" spans="55:55" hidden="1" x14ac:dyDescent="0.2">
      <c r="BC63119" s="6"/>
    </row>
    <row r="63120" spans="55:55" hidden="1" x14ac:dyDescent="0.2">
      <c r="BC63120" s="6"/>
    </row>
    <row r="63121" spans="55:55" hidden="1" x14ac:dyDescent="0.2">
      <c r="BC63121" s="6"/>
    </row>
    <row r="63122" spans="55:55" hidden="1" x14ac:dyDescent="0.2">
      <c r="BC63122" s="6"/>
    </row>
    <row r="63123" spans="55:55" hidden="1" x14ac:dyDescent="0.2">
      <c r="BC63123" s="6"/>
    </row>
    <row r="63124" spans="55:55" hidden="1" x14ac:dyDescent="0.2">
      <c r="BC63124" s="6"/>
    </row>
    <row r="63125" spans="55:55" hidden="1" x14ac:dyDescent="0.2">
      <c r="BC63125" s="6"/>
    </row>
    <row r="63126" spans="55:55" hidden="1" x14ac:dyDescent="0.2">
      <c r="BC63126" s="6"/>
    </row>
    <row r="63127" spans="55:55" hidden="1" x14ac:dyDescent="0.2">
      <c r="BC63127" s="6"/>
    </row>
    <row r="63128" spans="55:55" hidden="1" x14ac:dyDescent="0.2">
      <c r="BC63128" s="6"/>
    </row>
    <row r="63129" spans="55:55" hidden="1" x14ac:dyDescent="0.2">
      <c r="BC63129" s="6"/>
    </row>
    <row r="63130" spans="55:55" hidden="1" x14ac:dyDescent="0.2">
      <c r="BC63130" s="6"/>
    </row>
    <row r="63131" spans="55:55" hidden="1" x14ac:dyDescent="0.2">
      <c r="BC63131" s="6"/>
    </row>
    <row r="63132" spans="55:55" hidden="1" x14ac:dyDescent="0.2">
      <c r="BC63132" s="6"/>
    </row>
    <row r="63133" spans="55:55" hidden="1" x14ac:dyDescent="0.2">
      <c r="BC63133" s="6"/>
    </row>
    <row r="63134" spans="55:55" hidden="1" x14ac:dyDescent="0.2">
      <c r="BC63134" s="6"/>
    </row>
    <row r="63135" spans="55:55" hidden="1" x14ac:dyDescent="0.2">
      <c r="BC63135" s="6"/>
    </row>
    <row r="63136" spans="55:55" hidden="1" x14ac:dyDescent="0.2">
      <c r="BC63136" s="6"/>
    </row>
    <row r="63137" spans="55:55" hidden="1" x14ac:dyDescent="0.2">
      <c r="BC63137" s="6"/>
    </row>
    <row r="63138" spans="55:55" hidden="1" x14ac:dyDescent="0.2">
      <c r="BC63138" s="6"/>
    </row>
    <row r="63139" spans="55:55" hidden="1" x14ac:dyDescent="0.2">
      <c r="BC63139" s="6"/>
    </row>
    <row r="63140" spans="55:55" hidden="1" x14ac:dyDescent="0.2">
      <c r="BC63140" s="6"/>
    </row>
    <row r="63141" spans="55:55" hidden="1" x14ac:dyDescent="0.2">
      <c r="BC63141" s="6"/>
    </row>
    <row r="63142" spans="55:55" hidden="1" x14ac:dyDescent="0.2">
      <c r="BC63142" s="6"/>
    </row>
    <row r="63143" spans="55:55" hidden="1" x14ac:dyDescent="0.2">
      <c r="BC63143" s="6"/>
    </row>
    <row r="63144" spans="55:55" hidden="1" x14ac:dyDescent="0.2">
      <c r="BC63144" s="6"/>
    </row>
    <row r="63145" spans="55:55" hidden="1" x14ac:dyDescent="0.2">
      <c r="BC63145" s="6"/>
    </row>
    <row r="63146" spans="55:55" hidden="1" x14ac:dyDescent="0.2">
      <c r="BC63146" s="6"/>
    </row>
    <row r="63147" spans="55:55" hidden="1" x14ac:dyDescent="0.2">
      <c r="BC63147" s="6"/>
    </row>
    <row r="63148" spans="55:55" hidden="1" x14ac:dyDescent="0.2">
      <c r="BC63148" s="6"/>
    </row>
    <row r="63149" spans="55:55" hidden="1" x14ac:dyDescent="0.2">
      <c r="BC63149" s="6"/>
    </row>
    <row r="63150" spans="55:55" hidden="1" x14ac:dyDescent="0.2">
      <c r="BC63150" s="6"/>
    </row>
    <row r="63151" spans="55:55" hidden="1" x14ac:dyDescent="0.2">
      <c r="BC63151" s="6"/>
    </row>
    <row r="63152" spans="55:55" hidden="1" x14ac:dyDescent="0.2">
      <c r="BC63152" s="6"/>
    </row>
    <row r="63153" spans="55:55" hidden="1" x14ac:dyDescent="0.2">
      <c r="BC63153" s="6"/>
    </row>
    <row r="63154" spans="55:55" hidden="1" x14ac:dyDescent="0.2">
      <c r="BC63154" s="6"/>
    </row>
    <row r="63155" spans="55:55" hidden="1" x14ac:dyDescent="0.2">
      <c r="BC63155" s="6"/>
    </row>
    <row r="63156" spans="55:55" hidden="1" x14ac:dyDescent="0.2">
      <c r="BC63156" s="6"/>
    </row>
    <row r="63157" spans="55:55" hidden="1" x14ac:dyDescent="0.2">
      <c r="BC63157" s="6"/>
    </row>
    <row r="63158" spans="55:55" hidden="1" x14ac:dyDescent="0.2">
      <c r="BC63158" s="6"/>
    </row>
    <row r="63159" spans="55:55" hidden="1" x14ac:dyDescent="0.2">
      <c r="BC63159" s="6"/>
    </row>
    <row r="63160" spans="55:55" hidden="1" x14ac:dyDescent="0.2">
      <c r="BC63160" s="6"/>
    </row>
    <row r="63161" spans="55:55" hidden="1" x14ac:dyDescent="0.2">
      <c r="BC63161" s="6"/>
    </row>
    <row r="63162" spans="55:55" hidden="1" x14ac:dyDescent="0.2">
      <c r="BC63162" s="6"/>
    </row>
    <row r="63163" spans="55:55" hidden="1" x14ac:dyDescent="0.2">
      <c r="BC63163" s="6"/>
    </row>
    <row r="63164" spans="55:55" hidden="1" x14ac:dyDescent="0.2">
      <c r="BC63164" s="6"/>
    </row>
    <row r="63165" spans="55:55" hidden="1" x14ac:dyDescent="0.2">
      <c r="BC63165" s="6"/>
    </row>
    <row r="63166" spans="55:55" hidden="1" x14ac:dyDescent="0.2">
      <c r="BC63166" s="6"/>
    </row>
    <row r="63167" spans="55:55" hidden="1" x14ac:dyDescent="0.2">
      <c r="BC63167" s="6"/>
    </row>
    <row r="63168" spans="55:55" hidden="1" x14ac:dyDescent="0.2">
      <c r="BC63168" s="6"/>
    </row>
    <row r="63169" spans="55:55" hidden="1" x14ac:dyDescent="0.2">
      <c r="BC63169" s="6"/>
    </row>
    <row r="63170" spans="55:55" hidden="1" x14ac:dyDescent="0.2">
      <c r="BC63170" s="6"/>
    </row>
    <row r="63171" spans="55:55" hidden="1" x14ac:dyDescent="0.2">
      <c r="BC63171" s="6"/>
    </row>
    <row r="63172" spans="55:55" hidden="1" x14ac:dyDescent="0.2">
      <c r="BC63172" s="6"/>
    </row>
    <row r="63173" spans="55:55" hidden="1" x14ac:dyDescent="0.2">
      <c r="BC63173" s="6"/>
    </row>
    <row r="63174" spans="55:55" hidden="1" x14ac:dyDescent="0.2">
      <c r="BC63174" s="6"/>
    </row>
    <row r="63175" spans="55:55" hidden="1" x14ac:dyDescent="0.2">
      <c r="BC63175" s="6"/>
    </row>
    <row r="63176" spans="55:55" hidden="1" x14ac:dyDescent="0.2">
      <c r="BC63176" s="6"/>
    </row>
    <row r="63177" spans="55:55" hidden="1" x14ac:dyDescent="0.2">
      <c r="BC63177" s="6"/>
    </row>
    <row r="63178" spans="55:55" hidden="1" x14ac:dyDescent="0.2">
      <c r="BC63178" s="6"/>
    </row>
    <row r="63179" spans="55:55" hidden="1" x14ac:dyDescent="0.2">
      <c r="BC63179" s="6"/>
    </row>
    <row r="63180" spans="55:55" hidden="1" x14ac:dyDescent="0.2">
      <c r="BC63180" s="6"/>
    </row>
    <row r="63181" spans="55:55" hidden="1" x14ac:dyDescent="0.2">
      <c r="BC63181" s="6"/>
    </row>
    <row r="63182" spans="55:55" hidden="1" x14ac:dyDescent="0.2">
      <c r="BC63182" s="6"/>
    </row>
    <row r="63183" spans="55:55" hidden="1" x14ac:dyDescent="0.2">
      <c r="BC63183" s="6"/>
    </row>
    <row r="63184" spans="55:55" hidden="1" x14ac:dyDescent="0.2">
      <c r="BC63184" s="6"/>
    </row>
    <row r="63185" spans="55:55" hidden="1" x14ac:dyDescent="0.2">
      <c r="BC63185" s="6"/>
    </row>
    <row r="63186" spans="55:55" hidden="1" x14ac:dyDescent="0.2">
      <c r="BC63186" s="6"/>
    </row>
    <row r="63187" spans="55:55" hidden="1" x14ac:dyDescent="0.2">
      <c r="BC63187" s="6"/>
    </row>
    <row r="63188" spans="55:55" hidden="1" x14ac:dyDescent="0.2">
      <c r="BC63188" s="6"/>
    </row>
    <row r="63189" spans="55:55" hidden="1" x14ac:dyDescent="0.2">
      <c r="BC63189" s="6"/>
    </row>
    <row r="63190" spans="55:55" hidden="1" x14ac:dyDescent="0.2">
      <c r="BC63190" s="6"/>
    </row>
    <row r="63191" spans="55:55" hidden="1" x14ac:dyDescent="0.2">
      <c r="BC63191" s="6"/>
    </row>
    <row r="63192" spans="55:55" hidden="1" x14ac:dyDescent="0.2">
      <c r="BC63192" s="6"/>
    </row>
    <row r="63193" spans="55:55" hidden="1" x14ac:dyDescent="0.2">
      <c r="BC63193" s="6"/>
    </row>
    <row r="63194" spans="55:55" hidden="1" x14ac:dyDescent="0.2">
      <c r="BC63194" s="6"/>
    </row>
    <row r="63195" spans="55:55" hidden="1" x14ac:dyDescent="0.2">
      <c r="BC63195" s="6"/>
    </row>
    <row r="63196" spans="55:55" hidden="1" x14ac:dyDescent="0.2">
      <c r="BC63196" s="6"/>
    </row>
    <row r="63197" spans="55:55" hidden="1" x14ac:dyDescent="0.2">
      <c r="BC63197" s="6"/>
    </row>
    <row r="63198" spans="55:55" hidden="1" x14ac:dyDescent="0.2">
      <c r="BC63198" s="6"/>
    </row>
    <row r="63199" spans="55:55" hidden="1" x14ac:dyDescent="0.2">
      <c r="BC63199" s="6"/>
    </row>
    <row r="63200" spans="55:55" hidden="1" x14ac:dyDescent="0.2">
      <c r="BC63200" s="6"/>
    </row>
    <row r="63201" spans="55:55" hidden="1" x14ac:dyDescent="0.2">
      <c r="BC63201" s="6"/>
    </row>
    <row r="63202" spans="55:55" hidden="1" x14ac:dyDescent="0.2">
      <c r="BC63202" s="6"/>
    </row>
    <row r="63203" spans="55:55" hidden="1" x14ac:dyDescent="0.2">
      <c r="BC63203" s="6"/>
    </row>
    <row r="63204" spans="55:55" hidden="1" x14ac:dyDescent="0.2">
      <c r="BC63204" s="6"/>
    </row>
    <row r="63205" spans="55:55" hidden="1" x14ac:dyDescent="0.2">
      <c r="BC63205" s="6"/>
    </row>
    <row r="63206" spans="55:55" hidden="1" x14ac:dyDescent="0.2">
      <c r="BC63206" s="6"/>
    </row>
    <row r="63207" spans="55:55" hidden="1" x14ac:dyDescent="0.2">
      <c r="BC63207" s="6"/>
    </row>
    <row r="63208" spans="55:55" hidden="1" x14ac:dyDescent="0.2">
      <c r="BC63208" s="6"/>
    </row>
    <row r="63209" spans="55:55" hidden="1" x14ac:dyDescent="0.2">
      <c r="BC63209" s="6"/>
    </row>
    <row r="63210" spans="55:55" hidden="1" x14ac:dyDescent="0.2">
      <c r="BC63210" s="6"/>
    </row>
    <row r="63211" spans="55:55" hidden="1" x14ac:dyDescent="0.2">
      <c r="BC63211" s="6"/>
    </row>
    <row r="63212" spans="55:55" hidden="1" x14ac:dyDescent="0.2">
      <c r="BC63212" s="6"/>
    </row>
    <row r="63213" spans="55:55" hidden="1" x14ac:dyDescent="0.2">
      <c r="BC63213" s="6"/>
    </row>
    <row r="63214" spans="55:55" hidden="1" x14ac:dyDescent="0.2">
      <c r="BC63214" s="6"/>
    </row>
    <row r="63215" spans="55:55" hidden="1" x14ac:dyDescent="0.2">
      <c r="BC63215" s="6"/>
    </row>
    <row r="63216" spans="55:55" hidden="1" x14ac:dyDescent="0.2">
      <c r="BC63216" s="6"/>
    </row>
    <row r="63217" spans="55:55" hidden="1" x14ac:dyDescent="0.2">
      <c r="BC63217" s="6"/>
    </row>
    <row r="63218" spans="55:55" hidden="1" x14ac:dyDescent="0.2">
      <c r="BC63218" s="6"/>
    </row>
    <row r="63219" spans="55:55" hidden="1" x14ac:dyDescent="0.2">
      <c r="BC63219" s="6"/>
    </row>
    <row r="63220" spans="55:55" hidden="1" x14ac:dyDescent="0.2">
      <c r="BC63220" s="6"/>
    </row>
    <row r="63221" spans="55:55" hidden="1" x14ac:dyDescent="0.2">
      <c r="BC63221" s="6"/>
    </row>
    <row r="63222" spans="55:55" hidden="1" x14ac:dyDescent="0.2">
      <c r="BC63222" s="6"/>
    </row>
    <row r="63223" spans="55:55" hidden="1" x14ac:dyDescent="0.2">
      <c r="BC63223" s="6"/>
    </row>
    <row r="63224" spans="55:55" hidden="1" x14ac:dyDescent="0.2">
      <c r="BC63224" s="6"/>
    </row>
    <row r="63225" spans="55:55" hidden="1" x14ac:dyDescent="0.2">
      <c r="BC63225" s="6"/>
    </row>
    <row r="63226" spans="55:55" hidden="1" x14ac:dyDescent="0.2">
      <c r="BC63226" s="6"/>
    </row>
    <row r="63227" spans="55:55" hidden="1" x14ac:dyDescent="0.2">
      <c r="BC63227" s="6"/>
    </row>
    <row r="63228" spans="55:55" hidden="1" x14ac:dyDescent="0.2">
      <c r="BC63228" s="6"/>
    </row>
    <row r="63229" spans="55:55" hidden="1" x14ac:dyDescent="0.2">
      <c r="BC63229" s="6"/>
    </row>
    <row r="63230" spans="55:55" hidden="1" x14ac:dyDescent="0.2">
      <c r="BC63230" s="6"/>
    </row>
    <row r="63231" spans="55:55" hidden="1" x14ac:dyDescent="0.2">
      <c r="BC63231" s="6"/>
    </row>
    <row r="63232" spans="55:55" hidden="1" x14ac:dyDescent="0.2">
      <c r="BC63232" s="6"/>
    </row>
    <row r="63233" spans="55:55" hidden="1" x14ac:dyDescent="0.2">
      <c r="BC63233" s="6"/>
    </row>
    <row r="63234" spans="55:55" hidden="1" x14ac:dyDescent="0.2">
      <c r="BC63234" s="6"/>
    </row>
    <row r="63235" spans="55:55" hidden="1" x14ac:dyDescent="0.2">
      <c r="BC63235" s="6"/>
    </row>
    <row r="63236" spans="55:55" hidden="1" x14ac:dyDescent="0.2">
      <c r="BC63236" s="6"/>
    </row>
    <row r="63237" spans="55:55" hidden="1" x14ac:dyDescent="0.2">
      <c r="BC63237" s="6"/>
    </row>
    <row r="63238" spans="55:55" hidden="1" x14ac:dyDescent="0.2">
      <c r="BC63238" s="6"/>
    </row>
    <row r="63239" spans="55:55" hidden="1" x14ac:dyDescent="0.2">
      <c r="BC63239" s="6"/>
    </row>
    <row r="63240" spans="55:55" hidden="1" x14ac:dyDescent="0.2">
      <c r="BC63240" s="6"/>
    </row>
    <row r="63241" spans="55:55" hidden="1" x14ac:dyDescent="0.2">
      <c r="BC63241" s="6"/>
    </row>
    <row r="63242" spans="55:55" hidden="1" x14ac:dyDescent="0.2">
      <c r="BC63242" s="6"/>
    </row>
    <row r="63243" spans="55:55" hidden="1" x14ac:dyDescent="0.2">
      <c r="BC63243" s="6"/>
    </row>
    <row r="63244" spans="55:55" hidden="1" x14ac:dyDescent="0.2">
      <c r="BC63244" s="6"/>
    </row>
    <row r="63245" spans="55:55" hidden="1" x14ac:dyDescent="0.2">
      <c r="BC63245" s="6"/>
    </row>
    <row r="63246" spans="55:55" hidden="1" x14ac:dyDescent="0.2">
      <c r="BC63246" s="6"/>
    </row>
    <row r="63247" spans="55:55" hidden="1" x14ac:dyDescent="0.2">
      <c r="BC63247" s="6"/>
    </row>
    <row r="63248" spans="55:55" hidden="1" x14ac:dyDescent="0.2">
      <c r="BC63248" s="6"/>
    </row>
    <row r="63249" spans="55:55" hidden="1" x14ac:dyDescent="0.2">
      <c r="BC63249" s="6"/>
    </row>
    <row r="63250" spans="55:55" hidden="1" x14ac:dyDescent="0.2">
      <c r="BC63250" s="6"/>
    </row>
    <row r="63251" spans="55:55" hidden="1" x14ac:dyDescent="0.2">
      <c r="BC63251" s="6"/>
    </row>
    <row r="63252" spans="55:55" hidden="1" x14ac:dyDescent="0.2">
      <c r="BC63252" s="6"/>
    </row>
    <row r="63253" spans="55:55" hidden="1" x14ac:dyDescent="0.2">
      <c r="BC63253" s="6"/>
    </row>
    <row r="63254" spans="55:55" hidden="1" x14ac:dyDescent="0.2">
      <c r="BC63254" s="6"/>
    </row>
    <row r="63255" spans="55:55" hidden="1" x14ac:dyDescent="0.2">
      <c r="BC63255" s="6"/>
    </row>
    <row r="63256" spans="55:55" hidden="1" x14ac:dyDescent="0.2">
      <c r="BC63256" s="6"/>
    </row>
    <row r="63257" spans="55:55" hidden="1" x14ac:dyDescent="0.2">
      <c r="BC63257" s="6"/>
    </row>
    <row r="63258" spans="55:55" hidden="1" x14ac:dyDescent="0.2">
      <c r="BC63258" s="6"/>
    </row>
    <row r="63259" spans="55:55" hidden="1" x14ac:dyDescent="0.2">
      <c r="BC63259" s="6"/>
    </row>
    <row r="63260" spans="55:55" hidden="1" x14ac:dyDescent="0.2">
      <c r="BC63260" s="6"/>
    </row>
    <row r="63261" spans="55:55" hidden="1" x14ac:dyDescent="0.2">
      <c r="BC63261" s="6"/>
    </row>
    <row r="63262" spans="55:55" hidden="1" x14ac:dyDescent="0.2">
      <c r="BC63262" s="6"/>
    </row>
    <row r="63263" spans="55:55" hidden="1" x14ac:dyDescent="0.2">
      <c r="BC63263" s="6"/>
    </row>
    <row r="63264" spans="55:55" hidden="1" x14ac:dyDescent="0.2">
      <c r="BC63264" s="6"/>
    </row>
    <row r="63265" spans="55:55" hidden="1" x14ac:dyDescent="0.2">
      <c r="BC63265" s="6"/>
    </row>
    <row r="63266" spans="55:55" hidden="1" x14ac:dyDescent="0.2">
      <c r="BC63266" s="6"/>
    </row>
    <row r="63267" spans="55:55" hidden="1" x14ac:dyDescent="0.2">
      <c r="BC63267" s="6"/>
    </row>
    <row r="63268" spans="55:55" hidden="1" x14ac:dyDescent="0.2">
      <c r="BC63268" s="6"/>
    </row>
    <row r="63269" spans="55:55" hidden="1" x14ac:dyDescent="0.2">
      <c r="BC63269" s="6"/>
    </row>
    <row r="63270" spans="55:55" hidden="1" x14ac:dyDescent="0.2">
      <c r="BC63270" s="6"/>
    </row>
    <row r="63271" spans="55:55" hidden="1" x14ac:dyDescent="0.2">
      <c r="BC63271" s="6"/>
    </row>
    <row r="63272" spans="55:55" hidden="1" x14ac:dyDescent="0.2">
      <c r="BC63272" s="6"/>
    </row>
    <row r="63273" spans="55:55" hidden="1" x14ac:dyDescent="0.2">
      <c r="BC63273" s="6"/>
    </row>
    <row r="63274" spans="55:55" hidden="1" x14ac:dyDescent="0.2">
      <c r="BC63274" s="6"/>
    </row>
    <row r="63275" spans="55:55" hidden="1" x14ac:dyDescent="0.2">
      <c r="BC63275" s="6"/>
    </row>
    <row r="63276" spans="55:55" hidden="1" x14ac:dyDescent="0.2">
      <c r="BC63276" s="6"/>
    </row>
    <row r="63277" spans="55:55" hidden="1" x14ac:dyDescent="0.2">
      <c r="BC63277" s="6"/>
    </row>
    <row r="63278" spans="55:55" hidden="1" x14ac:dyDescent="0.2">
      <c r="BC63278" s="6"/>
    </row>
    <row r="63279" spans="55:55" hidden="1" x14ac:dyDescent="0.2">
      <c r="BC63279" s="6"/>
    </row>
    <row r="63280" spans="55:55" hidden="1" x14ac:dyDescent="0.2">
      <c r="BC63280" s="6"/>
    </row>
    <row r="63281" spans="55:55" hidden="1" x14ac:dyDescent="0.2">
      <c r="BC63281" s="6"/>
    </row>
    <row r="63282" spans="55:55" hidden="1" x14ac:dyDescent="0.2">
      <c r="BC63282" s="6"/>
    </row>
    <row r="63283" spans="55:55" hidden="1" x14ac:dyDescent="0.2">
      <c r="BC63283" s="6"/>
    </row>
    <row r="63284" spans="55:55" hidden="1" x14ac:dyDescent="0.2">
      <c r="BC63284" s="6"/>
    </row>
    <row r="63285" spans="55:55" hidden="1" x14ac:dyDescent="0.2">
      <c r="BC63285" s="6"/>
    </row>
    <row r="63286" spans="55:55" hidden="1" x14ac:dyDescent="0.2">
      <c r="BC63286" s="6"/>
    </row>
    <row r="63287" spans="55:55" hidden="1" x14ac:dyDescent="0.2">
      <c r="BC63287" s="6"/>
    </row>
    <row r="63288" spans="55:55" hidden="1" x14ac:dyDescent="0.2">
      <c r="BC63288" s="6"/>
    </row>
    <row r="63289" spans="55:55" hidden="1" x14ac:dyDescent="0.2">
      <c r="BC63289" s="6"/>
    </row>
    <row r="63290" spans="55:55" hidden="1" x14ac:dyDescent="0.2">
      <c r="BC63290" s="6"/>
    </row>
    <row r="63291" spans="55:55" hidden="1" x14ac:dyDescent="0.2">
      <c r="BC63291" s="6"/>
    </row>
    <row r="63292" spans="55:55" hidden="1" x14ac:dyDescent="0.2">
      <c r="BC63292" s="6"/>
    </row>
    <row r="63293" spans="55:55" hidden="1" x14ac:dyDescent="0.2">
      <c r="BC63293" s="6"/>
    </row>
    <row r="63294" spans="55:55" hidden="1" x14ac:dyDescent="0.2">
      <c r="BC63294" s="6"/>
    </row>
    <row r="63295" spans="55:55" hidden="1" x14ac:dyDescent="0.2">
      <c r="BC63295" s="6"/>
    </row>
    <row r="63296" spans="55:55" hidden="1" x14ac:dyDescent="0.2">
      <c r="BC63296" s="6"/>
    </row>
    <row r="63297" spans="55:55" hidden="1" x14ac:dyDescent="0.2">
      <c r="BC63297" s="6"/>
    </row>
    <row r="63298" spans="55:55" hidden="1" x14ac:dyDescent="0.2">
      <c r="BC63298" s="6"/>
    </row>
    <row r="63299" spans="55:55" hidden="1" x14ac:dyDescent="0.2">
      <c r="BC63299" s="6"/>
    </row>
    <row r="63300" spans="55:55" hidden="1" x14ac:dyDescent="0.2">
      <c r="BC63300" s="6"/>
    </row>
    <row r="63301" spans="55:55" hidden="1" x14ac:dyDescent="0.2">
      <c r="BC63301" s="6"/>
    </row>
    <row r="63302" spans="55:55" hidden="1" x14ac:dyDescent="0.2">
      <c r="BC63302" s="6"/>
    </row>
    <row r="63303" spans="55:55" hidden="1" x14ac:dyDescent="0.2">
      <c r="BC63303" s="6"/>
    </row>
    <row r="63304" spans="55:55" hidden="1" x14ac:dyDescent="0.2">
      <c r="BC63304" s="6"/>
    </row>
    <row r="63305" spans="55:55" hidden="1" x14ac:dyDescent="0.2">
      <c r="BC63305" s="6"/>
    </row>
    <row r="63306" spans="55:55" hidden="1" x14ac:dyDescent="0.2">
      <c r="BC63306" s="6"/>
    </row>
    <row r="63307" spans="55:55" hidden="1" x14ac:dyDescent="0.2">
      <c r="BC63307" s="6"/>
    </row>
    <row r="63308" spans="55:55" hidden="1" x14ac:dyDescent="0.2">
      <c r="BC63308" s="6"/>
    </row>
    <row r="63309" spans="55:55" hidden="1" x14ac:dyDescent="0.2">
      <c r="BC63309" s="6"/>
    </row>
    <row r="63310" spans="55:55" hidden="1" x14ac:dyDescent="0.2">
      <c r="BC63310" s="6"/>
    </row>
    <row r="63311" spans="55:55" hidden="1" x14ac:dyDescent="0.2">
      <c r="BC63311" s="6"/>
    </row>
    <row r="63312" spans="55:55" hidden="1" x14ac:dyDescent="0.2">
      <c r="BC63312" s="6"/>
    </row>
    <row r="63313" spans="55:55" hidden="1" x14ac:dyDescent="0.2">
      <c r="BC63313" s="6"/>
    </row>
    <row r="63314" spans="55:55" hidden="1" x14ac:dyDescent="0.2">
      <c r="BC63314" s="6"/>
    </row>
    <row r="63315" spans="55:55" hidden="1" x14ac:dyDescent="0.2">
      <c r="BC63315" s="6"/>
    </row>
    <row r="63316" spans="55:55" hidden="1" x14ac:dyDescent="0.2">
      <c r="BC63316" s="6"/>
    </row>
    <row r="63317" spans="55:55" hidden="1" x14ac:dyDescent="0.2">
      <c r="BC63317" s="6"/>
    </row>
    <row r="63318" spans="55:55" hidden="1" x14ac:dyDescent="0.2">
      <c r="BC63318" s="6"/>
    </row>
    <row r="63319" spans="55:55" hidden="1" x14ac:dyDescent="0.2">
      <c r="BC63319" s="6"/>
    </row>
    <row r="63320" spans="55:55" hidden="1" x14ac:dyDescent="0.2">
      <c r="BC63320" s="6"/>
    </row>
    <row r="63321" spans="55:55" hidden="1" x14ac:dyDescent="0.2">
      <c r="BC63321" s="6"/>
    </row>
    <row r="63322" spans="55:55" hidden="1" x14ac:dyDescent="0.2">
      <c r="BC63322" s="6"/>
    </row>
    <row r="63323" spans="55:55" hidden="1" x14ac:dyDescent="0.2">
      <c r="BC63323" s="6"/>
    </row>
    <row r="63324" spans="55:55" hidden="1" x14ac:dyDescent="0.2">
      <c r="BC63324" s="6"/>
    </row>
    <row r="63325" spans="55:55" hidden="1" x14ac:dyDescent="0.2">
      <c r="BC63325" s="6"/>
    </row>
    <row r="63326" spans="55:55" hidden="1" x14ac:dyDescent="0.2">
      <c r="BC63326" s="6"/>
    </row>
    <row r="63327" spans="55:55" hidden="1" x14ac:dyDescent="0.2">
      <c r="BC63327" s="6"/>
    </row>
    <row r="63328" spans="55:55" hidden="1" x14ac:dyDescent="0.2">
      <c r="BC63328" s="6"/>
    </row>
    <row r="63329" spans="55:55" hidden="1" x14ac:dyDescent="0.2">
      <c r="BC63329" s="6"/>
    </row>
    <row r="63330" spans="55:55" hidden="1" x14ac:dyDescent="0.2">
      <c r="BC63330" s="6"/>
    </row>
    <row r="63331" spans="55:55" hidden="1" x14ac:dyDescent="0.2">
      <c r="BC63331" s="6"/>
    </row>
    <row r="63332" spans="55:55" hidden="1" x14ac:dyDescent="0.2">
      <c r="BC63332" s="6"/>
    </row>
    <row r="63333" spans="55:55" hidden="1" x14ac:dyDescent="0.2">
      <c r="BC63333" s="6"/>
    </row>
    <row r="63334" spans="55:55" hidden="1" x14ac:dyDescent="0.2">
      <c r="BC63334" s="6"/>
    </row>
    <row r="63335" spans="55:55" hidden="1" x14ac:dyDescent="0.2">
      <c r="BC63335" s="6"/>
    </row>
    <row r="63336" spans="55:55" hidden="1" x14ac:dyDescent="0.2">
      <c r="BC63336" s="6"/>
    </row>
    <row r="63337" spans="55:55" hidden="1" x14ac:dyDescent="0.2">
      <c r="BC63337" s="6"/>
    </row>
    <row r="63338" spans="55:55" hidden="1" x14ac:dyDescent="0.2">
      <c r="BC63338" s="6"/>
    </row>
    <row r="63339" spans="55:55" hidden="1" x14ac:dyDescent="0.2">
      <c r="BC63339" s="6"/>
    </row>
    <row r="63340" spans="55:55" hidden="1" x14ac:dyDescent="0.2">
      <c r="BC63340" s="6"/>
    </row>
    <row r="63341" spans="55:55" hidden="1" x14ac:dyDescent="0.2">
      <c r="BC63341" s="6"/>
    </row>
    <row r="63342" spans="55:55" hidden="1" x14ac:dyDescent="0.2">
      <c r="BC63342" s="6"/>
    </row>
    <row r="63343" spans="55:55" hidden="1" x14ac:dyDescent="0.2">
      <c r="BC63343" s="6"/>
    </row>
    <row r="63344" spans="55:55" hidden="1" x14ac:dyDescent="0.2">
      <c r="BC63344" s="6"/>
    </row>
    <row r="63345" spans="55:55" hidden="1" x14ac:dyDescent="0.2">
      <c r="BC63345" s="6"/>
    </row>
    <row r="63346" spans="55:55" hidden="1" x14ac:dyDescent="0.2">
      <c r="BC63346" s="6"/>
    </row>
    <row r="63347" spans="55:55" hidden="1" x14ac:dyDescent="0.2">
      <c r="BC63347" s="6"/>
    </row>
    <row r="63348" spans="55:55" hidden="1" x14ac:dyDescent="0.2">
      <c r="BC63348" s="6"/>
    </row>
    <row r="63349" spans="55:55" hidden="1" x14ac:dyDescent="0.2">
      <c r="BC63349" s="6"/>
    </row>
    <row r="63350" spans="55:55" hidden="1" x14ac:dyDescent="0.2">
      <c r="BC63350" s="6"/>
    </row>
    <row r="63351" spans="55:55" hidden="1" x14ac:dyDescent="0.2">
      <c r="BC63351" s="6"/>
    </row>
    <row r="63352" spans="55:55" hidden="1" x14ac:dyDescent="0.2">
      <c r="BC63352" s="6"/>
    </row>
    <row r="63353" spans="55:55" hidden="1" x14ac:dyDescent="0.2">
      <c r="BC63353" s="6"/>
    </row>
    <row r="63354" spans="55:55" hidden="1" x14ac:dyDescent="0.2">
      <c r="BC63354" s="6"/>
    </row>
    <row r="63355" spans="55:55" hidden="1" x14ac:dyDescent="0.2">
      <c r="BC63355" s="6"/>
    </row>
    <row r="63356" spans="55:55" hidden="1" x14ac:dyDescent="0.2">
      <c r="BC63356" s="6"/>
    </row>
    <row r="63357" spans="55:55" hidden="1" x14ac:dyDescent="0.2">
      <c r="BC63357" s="6"/>
    </row>
    <row r="63358" spans="55:55" hidden="1" x14ac:dyDescent="0.2">
      <c r="BC63358" s="6"/>
    </row>
    <row r="63359" spans="55:55" hidden="1" x14ac:dyDescent="0.2">
      <c r="BC63359" s="6"/>
    </row>
    <row r="63360" spans="55:55" hidden="1" x14ac:dyDescent="0.2">
      <c r="BC63360" s="6"/>
    </row>
    <row r="63361" spans="55:55" hidden="1" x14ac:dyDescent="0.2">
      <c r="BC63361" s="6"/>
    </row>
    <row r="63362" spans="55:55" hidden="1" x14ac:dyDescent="0.2">
      <c r="BC63362" s="6"/>
    </row>
    <row r="63363" spans="55:55" hidden="1" x14ac:dyDescent="0.2">
      <c r="BC63363" s="6"/>
    </row>
    <row r="63364" spans="55:55" hidden="1" x14ac:dyDescent="0.2">
      <c r="BC63364" s="6"/>
    </row>
    <row r="63365" spans="55:55" hidden="1" x14ac:dyDescent="0.2">
      <c r="BC63365" s="6"/>
    </row>
    <row r="63366" spans="55:55" hidden="1" x14ac:dyDescent="0.2">
      <c r="BC63366" s="6"/>
    </row>
    <row r="63367" spans="55:55" hidden="1" x14ac:dyDescent="0.2">
      <c r="BC63367" s="6"/>
    </row>
    <row r="63368" spans="55:55" hidden="1" x14ac:dyDescent="0.2">
      <c r="BC63368" s="6"/>
    </row>
    <row r="63369" spans="55:55" hidden="1" x14ac:dyDescent="0.2">
      <c r="BC63369" s="6"/>
    </row>
    <row r="63370" spans="55:55" hidden="1" x14ac:dyDescent="0.2">
      <c r="BC63370" s="6"/>
    </row>
    <row r="63371" spans="55:55" hidden="1" x14ac:dyDescent="0.2">
      <c r="BC63371" s="6"/>
    </row>
    <row r="63372" spans="55:55" hidden="1" x14ac:dyDescent="0.2">
      <c r="BC63372" s="6"/>
    </row>
    <row r="63373" spans="55:55" hidden="1" x14ac:dyDescent="0.2">
      <c r="BC63373" s="6"/>
    </row>
    <row r="63374" spans="55:55" hidden="1" x14ac:dyDescent="0.2">
      <c r="BC63374" s="6"/>
    </row>
    <row r="63375" spans="55:55" hidden="1" x14ac:dyDescent="0.2">
      <c r="BC63375" s="6"/>
    </row>
    <row r="63376" spans="55:55" hidden="1" x14ac:dyDescent="0.2">
      <c r="BC63376" s="6"/>
    </row>
    <row r="63377" spans="55:55" hidden="1" x14ac:dyDescent="0.2">
      <c r="BC63377" s="6"/>
    </row>
    <row r="63378" spans="55:55" hidden="1" x14ac:dyDescent="0.2">
      <c r="BC63378" s="6"/>
    </row>
    <row r="63379" spans="55:55" hidden="1" x14ac:dyDescent="0.2">
      <c r="BC63379" s="6"/>
    </row>
    <row r="63380" spans="55:55" hidden="1" x14ac:dyDescent="0.2">
      <c r="BC63380" s="6"/>
    </row>
    <row r="63381" spans="55:55" hidden="1" x14ac:dyDescent="0.2">
      <c r="BC63381" s="6"/>
    </row>
    <row r="63382" spans="55:55" hidden="1" x14ac:dyDescent="0.2">
      <c r="BC63382" s="6"/>
    </row>
    <row r="63383" spans="55:55" hidden="1" x14ac:dyDescent="0.2">
      <c r="BC63383" s="6"/>
    </row>
    <row r="63384" spans="55:55" hidden="1" x14ac:dyDescent="0.2">
      <c r="BC63384" s="6"/>
    </row>
    <row r="63385" spans="55:55" hidden="1" x14ac:dyDescent="0.2">
      <c r="BC63385" s="6"/>
    </row>
    <row r="63386" spans="55:55" hidden="1" x14ac:dyDescent="0.2">
      <c r="BC63386" s="6"/>
    </row>
    <row r="63387" spans="55:55" hidden="1" x14ac:dyDescent="0.2">
      <c r="BC63387" s="6"/>
    </row>
    <row r="63388" spans="55:55" hidden="1" x14ac:dyDescent="0.2">
      <c r="BC63388" s="6"/>
    </row>
    <row r="63389" spans="55:55" hidden="1" x14ac:dyDescent="0.2">
      <c r="BC63389" s="6"/>
    </row>
    <row r="63390" spans="55:55" hidden="1" x14ac:dyDescent="0.2">
      <c r="BC63390" s="6"/>
    </row>
    <row r="63391" spans="55:55" hidden="1" x14ac:dyDescent="0.2">
      <c r="BC63391" s="6"/>
    </row>
    <row r="63392" spans="55:55" hidden="1" x14ac:dyDescent="0.2">
      <c r="BC63392" s="6"/>
    </row>
    <row r="63393" spans="55:55" hidden="1" x14ac:dyDescent="0.2">
      <c r="BC63393" s="6"/>
    </row>
    <row r="63394" spans="55:55" hidden="1" x14ac:dyDescent="0.2">
      <c r="BC63394" s="6"/>
    </row>
    <row r="63395" spans="55:55" hidden="1" x14ac:dyDescent="0.2">
      <c r="BC63395" s="6"/>
    </row>
    <row r="63396" spans="55:55" hidden="1" x14ac:dyDescent="0.2">
      <c r="BC63396" s="6"/>
    </row>
    <row r="63397" spans="55:55" hidden="1" x14ac:dyDescent="0.2">
      <c r="BC63397" s="6"/>
    </row>
    <row r="63398" spans="55:55" hidden="1" x14ac:dyDescent="0.2">
      <c r="BC63398" s="6"/>
    </row>
    <row r="63399" spans="55:55" hidden="1" x14ac:dyDescent="0.2">
      <c r="BC63399" s="6"/>
    </row>
    <row r="63400" spans="55:55" hidden="1" x14ac:dyDescent="0.2">
      <c r="BC63400" s="6"/>
    </row>
    <row r="63401" spans="55:55" hidden="1" x14ac:dyDescent="0.2">
      <c r="BC63401" s="6"/>
    </row>
    <row r="63402" spans="55:55" hidden="1" x14ac:dyDescent="0.2">
      <c r="BC63402" s="6"/>
    </row>
    <row r="63403" spans="55:55" hidden="1" x14ac:dyDescent="0.2">
      <c r="BC63403" s="6"/>
    </row>
    <row r="63404" spans="55:55" hidden="1" x14ac:dyDescent="0.2">
      <c r="BC63404" s="6"/>
    </row>
    <row r="63405" spans="55:55" hidden="1" x14ac:dyDescent="0.2">
      <c r="BC63405" s="6"/>
    </row>
    <row r="63406" spans="55:55" hidden="1" x14ac:dyDescent="0.2">
      <c r="BC63406" s="6"/>
    </row>
    <row r="63407" spans="55:55" hidden="1" x14ac:dyDescent="0.2">
      <c r="BC63407" s="6"/>
    </row>
    <row r="63408" spans="55:55" hidden="1" x14ac:dyDescent="0.2">
      <c r="BC63408" s="6"/>
    </row>
    <row r="63409" spans="55:55" hidden="1" x14ac:dyDescent="0.2">
      <c r="BC63409" s="6"/>
    </row>
    <row r="63410" spans="55:55" hidden="1" x14ac:dyDescent="0.2">
      <c r="BC63410" s="6"/>
    </row>
    <row r="63411" spans="55:55" hidden="1" x14ac:dyDescent="0.2">
      <c r="BC63411" s="6"/>
    </row>
    <row r="63412" spans="55:55" hidden="1" x14ac:dyDescent="0.2">
      <c r="BC63412" s="6"/>
    </row>
    <row r="63413" spans="55:55" hidden="1" x14ac:dyDescent="0.2">
      <c r="BC63413" s="6"/>
    </row>
    <row r="63414" spans="55:55" hidden="1" x14ac:dyDescent="0.2">
      <c r="BC63414" s="6"/>
    </row>
    <row r="63415" spans="55:55" hidden="1" x14ac:dyDescent="0.2">
      <c r="BC63415" s="6"/>
    </row>
    <row r="63416" spans="55:55" hidden="1" x14ac:dyDescent="0.2">
      <c r="BC63416" s="6"/>
    </row>
    <row r="63417" spans="55:55" hidden="1" x14ac:dyDescent="0.2">
      <c r="BC63417" s="6"/>
    </row>
    <row r="63418" spans="55:55" hidden="1" x14ac:dyDescent="0.2">
      <c r="BC63418" s="6"/>
    </row>
    <row r="63419" spans="55:55" hidden="1" x14ac:dyDescent="0.2">
      <c r="BC63419" s="6"/>
    </row>
    <row r="63420" spans="55:55" hidden="1" x14ac:dyDescent="0.2">
      <c r="BC63420" s="6"/>
    </row>
    <row r="63421" spans="55:55" hidden="1" x14ac:dyDescent="0.2">
      <c r="BC63421" s="6"/>
    </row>
    <row r="63422" spans="55:55" hidden="1" x14ac:dyDescent="0.2">
      <c r="BC63422" s="6"/>
    </row>
    <row r="63423" spans="55:55" hidden="1" x14ac:dyDescent="0.2">
      <c r="BC63423" s="6"/>
    </row>
    <row r="63424" spans="55:55" hidden="1" x14ac:dyDescent="0.2">
      <c r="BC63424" s="6"/>
    </row>
    <row r="63425" spans="55:55" hidden="1" x14ac:dyDescent="0.2">
      <c r="BC63425" s="6"/>
    </row>
    <row r="63426" spans="55:55" hidden="1" x14ac:dyDescent="0.2">
      <c r="BC63426" s="6"/>
    </row>
    <row r="63427" spans="55:55" hidden="1" x14ac:dyDescent="0.2">
      <c r="BC63427" s="6"/>
    </row>
    <row r="63428" spans="55:55" hidden="1" x14ac:dyDescent="0.2">
      <c r="BC63428" s="6"/>
    </row>
    <row r="63429" spans="55:55" hidden="1" x14ac:dyDescent="0.2">
      <c r="BC63429" s="6"/>
    </row>
    <row r="63430" spans="55:55" hidden="1" x14ac:dyDescent="0.2">
      <c r="BC63430" s="6"/>
    </row>
    <row r="63431" spans="55:55" hidden="1" x14ac:dyDescent="0.2">
      <c r="BC63431" s="6"/>
    </row>
    <row r="63432" spans="55:55" hidden="1" x14ac:dyDescent="0.2">
      <c r="BC63432" s="6"/>
    </row>
    <row r="63433" spans="55:55" hidden="1" x14ac:dyDescent="0.2">
      <c r="BC63433" s="6"/>
    </row>
    <row r="63434" spans="55:55" hidden="1" x14ac:dyDescent="0.2">
      <c r="BC63434" s="6"/>
    </row>
    <row r="63435" spans="55:55" hidden="1" x14ac:dyDescent="0.2">
      <c r="BC63435" s="6"/>
    </row>
    <row r="63436" spans="55:55" hidden="1" x14ac:dyDescent="0.2">
      <c r="BC63436" s="6"/>
    </row>
    <row r="63437" spans="55:55" hidden="1" x14ac:dyDescent="0.2">
      <c r="BC63437" s="6"/>
    </row>
    <row r="63438" spans="55:55" hidden="1" x14ac:dyDescent="0.2">
      <c r="BC63438" s="6"/>
    </row>
    <row r="63439" spans="55:55" hidden="1" x14ac:dyDescent="0.2">
      <c r="BC63439" s="6"/>
    </row>
    <row r="63440" spans="55:55" hidden="1" x14ac:dyDescent="0.2">
      <c r="BC63440" s="6"/>
    </row>
    <row r="63441" spans="55:55" hidden="1" x14ac:dyDescent="0.2">
      <c r="BC63441" s="6"/>
    </row>
    <row r="63442" spans="55:55" hidden="1" x14ac:dyDescent="0.2">
      <c r="BC63442" s="6"/>
    </row>
    <row r="63443" spans="55:55" hidden="1" x14ac:dyDescent="0.2">
      <c r="BC63443" s="6"/>
    </row>
    <row r="63444" spans="55:55" hidden="1" x14ac:dyDescent="0.2">
      <c r="BC63444" s="6"/>
    </row>
    <row r="63445" spans="55:55" hidden="1" x14ac:dyDescent="0.2">
      <c r="BC63445" s="6"/>
    </row>
    <row r="63446" spans="55:55" hidden="1" x14ac:dyDescent="0.2">
      <c r="BC63446" s="6"/>
    </row>
    <row r="63447" spans="55:55" hidden="1" x14ac:dyDescent="0.2">
      <c r="BC63447" s="6"/>
    </row>
    <row r="63448" spans="55:55" hidden="1" x14ac:dyDescent="0.2">
      <c r="BC63448" s="6"/>
    </row>
    <row r="63449" spans="55:55" hidden="1" x14ac:dyDescent="0.2">
      <c r="BC63449" s="6"/>
    </row>
    <row r="63450" spans="55:55" hidden="1" x14ac:dyDescent="0.2">
      <c r="BC63450" s="6"/>
    </row>
    <row r="63451" spans="55:55" hidden="1" x14ac:dyDescent="0.2">
      <c r="BC63451" s="6"/>
    </row>
    <row r="63452" spans="55:55" hidden="1" x14ac:dyDescent="0.2">
      <c r="BC63452" s="6"/>
    </row>
    <row r="63453" spans="55:55" hidden="1" x14ac:dyDescent="0.2">
      <c r="BC63453" s="6"/>
    </row>
    <row r="63454" spans="55:55" hidden="1" x14ac:dyDescent="0.2">
      <c r="BC63454" s="6"/>
    </row>
    <row r="63455" spans="55:55" hidden="1" x14ac:dyDescent="0.2">
      <c r="BC63455" s="6"/>
    </row>
    <row r="63456" spans="55:55" hidden="1" x14ac:dyDescent="0.2">
      <c r="BC63456" s="6"/>
    </row>
    <row r="63457" spans="55:55" hidden="1" x14ac:dyDescent="0.2">
      <c r="BC63457" s="6"/>
    </row>
    <row r="63458" spans="55:55" hidden="1" x14ac:dyDescent="0.2">
      <c r="BC63458" s="6"/>
    </row>
    <row r="63459" spans="55:55" hidden="1" x14ac:dyDescent="0.2">
      <c r="BC63459" s="6"/>
    </row>
    <row r="63460" spans="55:55" hidden="1" x14ac:dyDescent="0.2">
      <c r="BC63460" s="6"/>
    </row>
    <row r="63461" spans="55:55" hidden="1" x14ac:dyDescent="0.2">
      <c r="BC63461" s="6"/>
    </row>
    <row r="63462" spans="55:55" hidden="1" x14ac:dyDescent="0.2">
      <c r="BC63462" s="6"/>
    </row>
    <row r="63463" spans="55:55" hidden="1" x14ac:dyDescent="0.2">
      <c r="BC63463" s="6"/>
    </row>
    <row r="63464" spans="55:55" hidden="1" x14ac:dyDescent="0.2">
      <c r="BC63464" s="6"/>
    </row>
    <row r="63465" spans="55:55" hidden="1" x14ac:dyDescent="0.2">
      <c r="BC63465" s="6"/>
    </row>
    <row r="63466" spans="55:55" hidden="1" x14ac:dyDescent="0.2">
      <c r="BC63466" s="6"/>
    </row>
    <row r="63467" spans="55:55" hidden="1" x14ac:dyDescent="0.2">
      <c r="BC63467" s="6"/>
    </row>
    <row r="63468" spans="55:55" hidden="1" x14ac:dyDescent="0.2">
      <c r="BC63468" s="6"/>
    </row>
    <row r="63469" spans="55:55" hidden="1" x14ac:dyDescent="0.2">
      <c r="BC63469" s="6"/>
    </row>
    <row r="63470" spans="55:55" hidden="1" x14ac:dyDescent="0.2">
      <c r="BC63470" s="6"/>
    </row>
    <row r="63471" spans="55:55" hidden="1" x14ac:dyDescent="0.2">
      <c r="BC63471" s="6"/>
    </row>
    <row r="63472" spans="55:55" hidden="1" x14ac:dyDescent="0.2">
      <c r="BC63472" s="6"/>
    </row>
    <row r="63473" spans="55:55" hidden="1" x14ac:dyDescent="0.2">
      <c r="BC63473" s="6"/>
    </row>
    <row r="63474" spans="55:55" hidden="1" x14ac:dyDescent="0.2">
      <c r="BC63474" s="6"/>
    </row>
    <row r="63475" spans="55:55" hidden="1" x14ac:dyDescent="0.2">
      <c r="BC63475" s="6"/>
    </row>
    <row r="63476" spans="55:55" hidden="1" x14ac:dyDescent="0.2">
      <c r="BC63476" s="6"/>
    </row>
    <row r="63477" spans="55:55" hidden="1" x14ac:dyDescent="0.2">
      <c r="BC63477" s="6"/>
    </row>
    <row r="63478" spans="55:55" hidden="1" x14ac:dyDescent="0.2">
      <c r="BC63478" s="6"/>
    </row>
    <row r="63479" spans="55:55" hidden="1" x14ac:dyDescent="0.2">
      <c r="BC63479" s="6"/>
    </row>
    <row r="63480" spans="55:55" hidden="1" x14ac:dyDescent="0.2">
      <c r="BC63480" s="6"/>
    </row>
    <row r="63481" spans="55:55" hidden="1" x14ac:dyDescent="0.2">
      <c r="BC63481" s="6"/>
    </row>
    <row r="63482" spans="55:55" hidden="1" x14ac:dyDescent="0.2">
      <c r="BC63482" s="6"/>
    </row>
    <row r="63483" spans="55:55" hidden="1" x14ac:dyDescent="0.2">
      <c r="BC63483" s="6"/>
    </row>
    <row r="63484" spans="55:55" hidden="1" x14ac:dyDescent="0.2">
      <c r="BC63484" s="6"/>
    </row>
    <row r="63485" spans="55:55" hidden="1" x14ac:dyDescent="0.2">
      <c r="BC63485" s="6"/>
    </row>
    <row r="63486" spans="55:55" hidden="1" x14ac:dyDescent="0.2">
      <c r="BC63486" s="6"/>
    </row>
    <row r="63487" spans="55:55" hidden="1" x14ac:dyDescent="0.2">
      <c r="BC63487" s="6"/>
    </row>
    <row r="63488" spans="55:55" hidden="1" x14ac:dyDescent="0.2">
      <c r="BC63488" s="6"/>
    </row>
    <row r="63489" spans="55:55" hidden="1" x14ac:dyDescent="0.2">
      <c r="BC63489" s="6"/>
    </row>
    <row r="63490" spans="55:55" hidden="1" x14ac:dyDescent="0.2">
      <c r="BC63490" s="6"/>
    </row>
    <row r="63491" spans="55:55" hidden="1" x14ac:dyDescent="0.2">
      <c r="BC63491" s="6"/>
    </row>
    <row r="63492" spans="55:55" hidden="1" x14ac:dyDescent="0.2">
      <c r="BC63492" s="6"/>
    </row>
    <row r="63493" spans="55:55" hidden="1" x14ac:dyDescent="0.2">
      <c r="BC63493" s="6"/>
    </row>
    <row r="63494" spans="55:55" hidden="1" x14ac:dyDescent="0.2">
      <c r="BC63494" s="6"/>
    </row>
    <row r="63495" spans="55:55" hidden="1" x14ac:dyDescent="0.2">
      <c r="BC63495" s="6"/>
    </row>
    <row r="63496" spans="55:55" hidden="1" x14ac:dyDescent="0.2">
      <c r="BC63496" s="6"/>
    </row>
    <row r="63497" spans="55:55" hidden="1" x14ac:dyDescent="0.2">
      <c r="BC63497" s="6"/>
    </row>
    <row r="63498" spans="55:55" hidden="1" x14ac:dyDescent="0.2">
      <c r="BC63498" s="6"/>
    </row>
    <row r="63499" spans="55:55" hidden="1" x14ac:dyDescent="0.2">
      <c r="BC63499" s="6"/>
    </row>
    <row r="63500" spans="55:55" hidden="1" x14ac:dyDescent="0.2">
      <c r="BC63500" s="6"/>
    </row>
    <row r="63501" spans="55:55" hidden="1" x14ac:dyDescent="0.2">
      <c r="BC63501" s="6"/>
    </row>
    <row r="63502" spans="55:55" hidden="1" x14ac:dyDescent="0.2">
      <c r="BC63502" s="6"/>
    </row>
    <row r="63503" spans="55:55" hidden="1" x14ac:dyDescent="0.2">
      <c r="BC63503" s="6"/>
    </row>
    <row r="63504" spans="55:55" hidden="1" x14ac:dyDescent="0.2">
      <c r="BC63504" s="6"/>
    </row>
    <row r="63505" spans="55:55" hidden="1" x14ac:dyDescent="0.2">
      <c r="BC63505" s="6"/>
    </row>
    <row r="63506" spans="55:55" hidden="1" x14ac:dyDescent="0.2">
      <c r="BC63506" s="6"/>
    </row>
    <row r="63507" spans="55:55" hidden="1" x14ac:dyDescent="0.2">
      <c r="BC63507" s="6"/>
    </row>
    <row r="63508" spans="55:55" hidden="1" x14ac:dyDescent="0.2">
      <c r="BC63508" s="6"/>
    </row>
    <row r="63509" spans="55:55" hidden="1" x14ac:dyDescent="0.2">
      <c r="BC63509" s="6"/>
    </row>
    <row r="63510" spans="55:55" hidden="1" x14ac:dyDescent="0.2">
      <c r="BC63510" s="6"/>
    </row>
    <row r="63511" spans="55:55" hidden="1" x14ac:dyDescent="0.2">
      <c r="BC63511" s="6"/>
    </row>
    <row r="63512" spans="55:55" hidden="1" x14ac:dyDescent="0.2">
      <c r="BC63512" s="6"/>
    </row>
    <row r="63513" spans="55:55" hidden="1" x14ac:dyDescent="0.2">
      <c r="BC63513" s="6"/>
    </row>
    <row r="63514" spans="55:55" hidden="1" x14ac:dyDescent="0.2">
      <c r="BC63514" s="6"/>
    </row>
    <row r="63515" spans="55:55" hidden="1" x14ac:dyDescent="0.2">
      <c r="BC63515" s="6"/>
    </row>
    <row r="63516" spans="55:55" hidden="1" x14ac:dyDescent="0.2">
      <c r="BC63516" s="6"/>
    </row>
    <row r="63517" spans="55:55" hidden="1" x14ac:dyDescent="0.2">
      <c r="BC63517" s="6"/>
    </row>
    <row r="63518" spans="55:55" hidden="1" x14ac:dyDescent="0.2">
      <c r="BC63518" s="6"/>
    </row>
    <row r="63519" spans="55:55" hidden="1" x14ac:dyDescent="0.2">
      <c r="BC63519" s="6"/>
    </row>
    <row r="63520" spans="55:55" hidden="1" x14ac:dyDescent="0.2">
      <c r="BC63520" s="6"/>
    </row>
    <row r="63521" spans="55:55" hidden="1" x14ac:dyDescent="0.2">
      <c r="BC63521" s="6"/>
    </row>
    <row r="63522" spans="55:55" hidden="1" x14ac:dyDescent="0.2">
      <c r="BC63522" s="6"/>
    </row>
    <row r="63523" spans="55:55" hidden="1" x14ac:dyDescent="0.2">
      <c r="BC63523" s="6"/>
    </row>
    <row r="63524" spans="55:55" hidden="1" x14ac:dyDescent="0.2">
      <c r="BC63524" s="6"/>
    </row>
    <row r="63525" spans="55:55" hidden="1" x14ac:dyDescent="0.2">
      <c r="BC63525" s="6"/>
    </row>
    <row r="63526" spans="55:55" hidden="1" x14ac:dyDescent="0.2">
      <c r="BC63526" s="6"/>
    </row>
    <row r="63527" spans="55:55" hidden="1" x14ac:dyDescent="0.2">
      <c r="BC63527" s="6"/>
    </row>
    <row r="63528" spans="55:55" hidden="1" x14ac:dyDescent="0.2">
      <c r="BC63528" s="6"/>
    </row>
    <row r="63529" spans="55:55" hidden="1" x14ac:dyDescent="0.2">
      <c r="BC63529" s="6"/>
    </row>
    <row r="63530" spans="55:55" hidden="1" x14ac:dyDescent="0.2">
      <c r="BC63530" s="6"/>
    </row>
    <row r="63531" spans="55:55" hidden="1" x14ac:dyDescent="0.2">
      <c r="BC63531" s="6"/>
    </row>
    <row r="63532" spans="55:55" hidden="1" x14ac:dyDescent="0.2">
      <c r="BC63532" s="6"/>
    </row>
    <row r="63533" spans="55:55" hidden="1" x14ac:dyDescent="0.2">
      <c r="BC63533" s="6"/>
    </row>
    <row r="63534" spans="55:55" hidden="1" x14ac:dyDescent="0.2">
      <c r="BC63534" s="6"/>
    </row>
    <row r="63535" spans="55:55" hidden="1" x14ac:dyDescent="0.2">
      <c r="BC63535" s="6"/>
    </row>
    <row r="63536" spans="55:55" hidden="1" x14ac:dyDescent="0.2">
      <c r="BC63536" s="6"/>
    </row>
    <row r="63537" spans="55:55" hidden="1" x14ac:dyDescent="0.2">
      <c r="BC63537" s="6"/>
    </row>
    <row r="63538" spans="55:55" hidden="1" x14ac:dyDescent="0.2">
      <c r="BC63538" s="6"/>
    </row>
    <row r="63539" spans="55:55" hidden="1" x14ac:dyDescent="0.2">
      <c r="BC63539" s="6"/>
    </row>
    <row r="63540" spans="55:55" hidden="1" x14ac:dyDescent="0.2">
      <c r="BC63540" s="6"/>
    </row>
    <row r="63541" spans="55:55" hidden="1" x14ac:dyDescent="0.2">
      <c r="BC63541" s="6"/>
    </row>
    <row r="63542" spans="55:55" hidden="1" x14ac:dyDescent="0.2">
      <c r="BC63542" s="6"/>
    </row>
    <row r="63543" spans="55:55" hidden="1" x14ac:dyDescent="0.2">
      <c r="BC63543" s="6"/>
    </row>
    <row r="63544" spans="55:55" hidden="1" x14ac:dyDescent="0.2">
      <c r="BC63544" s="6"/>
    </row>
    <row r="63545" spans="55:55" hidden="1" x14ac:dyDescent="0.2">
      <c r="BC63545" s="6"/>
    </row>
    <row r="63546" spans="55:55" hidden="1" x14ac:dyDescent="0.2">
      <c r="BC63546" s="6"/>
    </row>
    <row r="63547" spans="55:55" hidden="1" x14ac:dyDescent="0.2">
      <c r="BC63547" s="6"/>
    </row>
    <row r="63548" spans="55:55" hidden="1" x14ac:dyDescent="0.2">
      <c r="BC63548" s="6"/>
    </row>
    <row r="63549" spans="55:55" hidden="1" x14ac:dyDescent="0.2">
      <c r="BC63549" s="6"/>
    </row>
    <row r="63550" spans="55:55" hidden="1" x14ac:dyDescent="0.2">
      <c r="BC63550" s="6"/>
    </row>
    <row r="63551" spans="55:55" hidden="1" x14ac:dyDescent="0.2">
      <c r="BC63551" s="6"/>
    </row>
    <row r="63552" spans="55:55" hidden="1" x14ac:dyDescent="0.2">
      <c r="BC63552" s="6"/>
    </row>
    <row r="63553" spans="55:55" hidden="1" x14ac:dyDescent="0.2">
      <c r="BC63553" s="6"/>
    </row>
    <row r="63554" spans="55:55" hidden="1" x14ac:dyDescent="0.2">
      <c r="BC63554" s="6"/>
    </row>
    <row r="63555" spans="55:55" hidden="1" x14ac:dyDescent="0.2">
      <c r="BC63555" s="6"/>
    </row>
    <row r="63556" spans="55:55" hidden="1" x14ac:dyDescent="0.2">
      <c r="BC63556" s="6"/>
    </row>
    <row r="63557" spans="55:55" hidden="1" x14ac:dyDescent="0.2">
      <c r="BC63557" s="6"/>
    </row>
    <row r="63558" spans="55:55" hidden="1" x14ac:dyDescent="0.2">
      <c r="BC63558" s="6"/>
    </row>
    <row r="63559" spans="55:55" hidden="1" x14ac:dyDescent="0.2">
      <c r="BC63559" s="6"/>
    </row>
    <row r="63560" spans="55:55" hidden="1" x14ac:dyDescent="0.2">
      <c r="BC63560" s="6"/>
    </row>
    <row r="63561" spans="55:55" hidden="1" x14ac:dyDescent="0.2">
      <c r="BC63561" s="6"/>
    </row>
    <row r="63562" spans="55:55" hidden="1" x14ac:dyDescent="0.2">
      <c r="BC63562" s="6"/>
    </row>
    <row r="63563" spans="55:55" hidden="1" x14ac:dyDescent="0.2">
      <c r="BC63563" s="6"/>
    </row>
    <row r="63564" spans="55:55" hidden="1" x14ac:dyDescent="0.2">
      <c r="BC63564" s="6"/>
    </row>
    <row r="63565" spans="55:55" hidden="1" x14ac:dyDescent="0.2">
      <c r="BC63565" s="6"/>
    </row>
    <row r="63566" spans="55:55" hidden="1" x14ac:dyDescent="0.2">
      <c r="BC63566" s="6"/>
    </row>
    <row r="63567" spans="55:55" hidden="1" x14ac:dyDescent="0.2">
      <c r="BC63567" s="6"/>
    </row>
    <row r="63568" spans="55:55" hidden="1" x14ac:dyDescent="0.2">
      <c r="BC63568" s="6"/>
    </row>
    <row r="63569" spans="55:55" hidden="1" x14ac:dyDescent="0.2">
      <c r="BC63569" s="6"/>
    </row>
    <row r="63570" spans="55:55" hidden="1" x14ac:dyDescent="0.2">
      <c r="BC63570" s="6"/>
    </row>
    <row r="63571" spans="55:55" hidden="1" x14ac:dyDescent="0.2">
      <c r="BC63571" s="6"/>
    </row>
    <row r="63572" spans="55:55" hidden="1" x14ac:dyDescent="0.2">
      <c r="BC63572" s="6"/>
    </row>
    <row r="63573" spans="55:55" hidden="1" x14ac:dyDescent="0.2">
      <c r="BC63573" s="6"/>
    </row>
    <row r="63574" spans="55:55" hidden="1" x14ac:dyDescent="0.2">
      <c r="BC63574" s="6"/>
    </row>
    <row r="63575" spans="55:55" hidden="1" x14ac:dyDescent="0.2">
      <c r="BC63575" s="6"/>
    </row>
    <row r="63576" spans="55:55" hidden="1" x14ac:dyDescent="0.2">
      <c r="BC63576" s="6"/>
    </row>
    <row r="63577" spans="55:55" hidden="1" x14ac:dyDescent="0.2">
      <c r="BC63577" s="6"/>
    </row>
    <row r="63578" spans="55:55" hidden="1" x14ac:dyDescent="0.2">
      <c r="BC63578" s="6"/>
    </row>
    <row r="63579" spans="55:55" hidden="1" x14ac:dyDescent="0.2">
      <c r="BC63579" s="6"/>
    </row>
    <row r="63580" spans="55:55" hidden="1" x14ac:dyDescent="0.2">
      <c r="BC63580" s="6"/>
    </row>
    <row r="63581" spans="55:55" hidden="1" x14ac:dyDescent="0.2">
      <c r="BC63581" s="6"/>
    </row>
    <row r="63582" spans="55:55" hidden="1" x14ac:dyDescent="0.2">
      <c r="BC63582" s="6"/>
    </row>
    <row r="63583" spans="55:55" hidden="1" x14ac:dyDescent="0.2">
      <c r="BC63583" s="6"/>
    </row>
    <row r="63584" spans="55:55" hidden="1" x14ac:dyDescent="0.2">
      <c r="BC63584" s="6"/>
    </row>
    <row r="63585" spans="55:55" hidden="1" x14ac:dyDescent="0.2">
      <c r="BC63585" s="6"/>
    </row>
    <row r="63586" spans="55:55" hidden="1" x14ac:dyDescent="0.2">
      <c r="BC63586" s="6"/>
    </row>
    <row r="63587" spans="55:55" hidden="1" x14ac:dyDescent="0.2">
      <c r="BC63587" s="6"/>
    </row>
    <row r="63588" spans="55:55" hidden="1" x14ac:dyDescent="0.2">
      <c r="BC63588" s="6"/>
    </row>
    <row r="63589" spans="55:55" hidden="1" x14ac:dyDescent="0.2">
      <c r="BC63589" s="6"/>
    </row>
    <row r="63590" spans="55:55" hidden="1" x14ac:dyDescent="0.2">
      <c r="BC63590" s="6"/>
    </row>
    <row r="63591" spans="55:55" hidden="1" x14ac:dyDescent="0.2">
      <c r="BC63591" s="6"/>
    </row>
    <row r="63592" spans="55:55" hidden="1" x14ac:dyDescent="0.2">
      <c r="BC63592" s="6"/>
    </row>
    <row r="63593" spans="55:55" hidden="1" x14ac:dyDescent="0.2">
      <c r="BC63593" s="6"/>
    </row>
    <row r="63594" spans="55:55" hidden="1" x14ac:dyDescent="0.2">
      <c r="BC63594" s="6"/>
    </row>
    <row r="63595" spans="55:55" hidden="1" x14ac:dyDescent="0.2">
      <c r="BC63595" s="6"/>
    </row>
    <row r="63596" spans="55:55" hidden="1" x14ac:dyDescent="0.2">
      <c r="BC63596" s="6"/>
    </row>
    <row r="63597" spans="55:55" hidden="1" x14ac:dyDescent="0.2">
      <c r="BC63597" s="6"/>
    </row>
    <row r="63598" spans="55:55" hidden="1" x14ac:dyDescent="0.2">
      <c r="BC63598" s="6"/>
    </row>
    <row r="63599" spans="55:55" hidden="1" x14ac:dyDescent="0.2">
      <c r="BC63599" s="6"/>
    </row>
    <row r="63600" spans="55:55" hidden="1" x14ac:dyDescent="0.2">
      <c r="BC63600" s="6"/>
    </row>
    <row r="63601" spans="55:55" hidden="1" x14ac:dyDescent="0.2">
      <c r="BC63601" s="6"/>
    </row>
    <row r="63602" spans="55:55" hidden="1" x14ac:dyDescent="0.2">
      <c r="BC63602" s="6"/>
    </row>
    <row r="63603" spans="55:55" hidden="1" x14ac:dyDescent="0.2">
      <c r="BC63603" s="6"/>
    </row>
    <row r="63604" spans="55:55" hidden="1" x14ac:dyDescent="0.2">
      <c r="BC63604" s="6"/>
    </row>
    <row r="63605" spans="55:55" hidden="1" x14ac:dyDescent="0.2">
      <c r="BC63605" s="6"/>
    </row>
    <row r="63606" spans="55:55" hidden="1" x14ac:dyDescent="0.2">
      <c r="BC63606" s="6"/>
    </row>
    <row r="63607" spans="55:55" hidden="1" x14ac:dyDescent="0.2">
      <c r="BC63607" s="6"/>
    </row>
    <row r="63608" spans="55:55" hidden="1" x14ac:dyDescent="0.2">
      <c r="BC63608" s="6"/>
    </row>
    <row r="63609" spans="55:55" hidden="1" x14ac:dyDescent="0.2">
      <c r="BC63609" s="6"/>
    </row>
    <row r="63610" spans="55:55" hidden="1" x14ac:dyDescent="0.2">
      <c r="BC63610" s="6"/>
    </row>
    <row r="63611" spans="55:55" hidden="1" x14ac:dyDescent="0.2">
      <c r="BC63611" s="6"/>
    </row>
    <row r="63612" spans="55:55" hidden="1" x14ac:dyDescent="0.2">
      <c r="BC63612" s="6"/>
    </row>
    <row r="63613" spans="55:55" hidden="1" x14ac:dyDescent="0.2">
      <c r="BC63613" s="6"/>
    </row>
    <row r="63614" spans="55:55" hidden="1" x14ac:dyDescent="0.2">
      <c r="BC63614" s="6"/>
    </row>
    <row r="63615" spans="55:55" hidden="1" x14ac:dyDescent="0.2">
      <c r="BC63615" s="6"/>
    </row>
    <row r="63616" spans="55:55" hidden="1" x14ac:dyDescent="0.2">
      <c r="BC63616" s="6"/>
    </row>
    <row r="63617" spans="55:55" hidden="1" x14ac:dyDescent="0.2">
      <c r="BC63617" s="6"/>
    </row>
    <row r="63618" spans="55:55" hidden="1" x14ac:dyDescent="0.2">
      <c r="BC63618" s="6"/>
    </row>
    <row r="63619" spans="55:55" hidden="1" x14ac:dyDescent="0.2">
      <c r="BC63619" s="6"/>
    </row>
    <row r="63620" spans="55:55" hidden="1" x14ac:dyDescent="0.2">
      <c r="BC63620" s="6"/>
    </row>
    <row r="63621" spans="55:55" hidden="1" x14ac:dyDescent="0.2">
      <c r="BC63621" s="6"/>
    </row>
    <row r="63622" spans="55:55" hidden="1" x14ac:dyDescent="0.2">
      <c r="BC63622" s="6"/>
    </row>
    <row r="63623" spans="55:55" hidden="1" x14ac:dyDescent="0.2">
      <c r="BC63623" s="6"/>
    </row>
    <row r="63624" spans="55:55" hidden="1" x14ac:dyDescent="0.2">
      <c r="BC63624" s="6"/>
    </row>
    <row r="63625" spans="55:55" hidden="1" x14ac:dyDescent="0.2">
      <c r="BC63625" s="6"/>
    </row>
    <row r="63626" spans="55:55" hidden="1" x14ac:dyDescent="0.2">
      <c r="BC63626" s="6"/>
    </row>
    <row r="63627" spans="55:55" hidden="1" x14ac:dyDescent="0.2">
      <c r="BC63627" s="6"/>
    </row>
    <row r="63628" spans="55:55" hidden="1" x14ac:dyDescent="0.2">
      <c r="BC63628" s="6"/>
    </row>
    <row r="63629" spans="55:55" hidden="1" x14ac:dyDescent="0.2">
      <c r="BC63629" s="6"/>
    </row>
    <row r="63630" spans="55:55" hidden="1" x14ac:dyDescent="0.2">
      <c r="BC63630" s="6"/>
    </row>
    <row r="63631" spans="55:55" hidden="1" x14ac:dyDescent="0.2">
      <c r="BC63631" s="6"/>
    </row>
    <row r="63632" spans="55:55" hidden="1" x14ac:dyDescent="0.2">
      <c r="BC63632" s="6"/>
    </row>
    <row r="63633" spans="55:55" hidden="1" x14ac:dyDescent="0.2">
      <c r="BC63633" s="6"/>
    </row>
    <row r="63634" spans="55:55" hidden="1" x14ac:dyDescent="0.2">
      <c r="BC63634" s="6"/>
    </row>
    <row r="63635" spans="55:55" hidden="1" x14ac:dyDescent="0.2">
      <c r="BC63635" s="6"/>
    </row>
    <row r="63636" spans="55:55" hidden="1" x14ac:dyDescent="0.2">
      <c r="BC63636" s="6"/>
    </row>
    <row r="63637" spans="55:55" hidden="1" x14ac:dyDescent="0.2">
      <c r="BC63637" s="6"/>
    </row>
    <row r="63638" spans="55:55" hidden="1" x14ac:dyDescent="0.2">
      <c r="BC63638" s="6"/>
    </row>
    <row r="63639" spans="55:55" hidden="1" x14ac:dyDescent="0.2">
      <c r="BC63639" s="6"/>
    </row>
    <row r="63640" spans="55:55" hidden="1" x14ac:dyDescent="0.2">
      <c r="BC63640" s="6"/>
    </row>
    <row r="63641" spans="55:55" hidden="1" x14ac:dyDescent="0.2">
      <c r="BC63641" s="6"/>
    </row>
    <row r="63642" spans="55:55" hidden="1" x14ac:dyDescent="0.2">
      <c r="BC63642" s="6"/>
    </row>
    <row r="63643" spans="55:55" hidden="1" x14ac:dyDescent="0.2">
      <c r="BC63643" s="6"/>
    </row>
    <row r="63644" spans="55:55" hidden="1" x14ac:dyDescent="0.2">
      <c r="BC63644" s="6"/>
    </row>
    <row r="63645" spans="55:55" hidden="1" x14ac:dyDescent="0.2">
      <c r="BC63645" s="6"/>
    </row>
    <row r="63646" spans="55:55" hidden="1" x14ac:dyDescent="0.2">
      <c r="BC63646" s="6"/>
    </row>
    <row r="63647" spans="55:55" hidden="1" x14ac:dyDescent="0.2">
      <c r="BC63647" s="6"/>
    </row>
    <row r="63648" spans="55:55" hidden="1" x14ac:dyDescent="0.2">
      <c r="BC63648" s="6"/>
    </row>
    <row r="63649" spans="55:55" hidden="1" x14ac:dyDescent="0.2">
      <c r="BC63649" s="6"/>
    </row>
    <row r="63650" spans="55:55" hidden="1" x14ac:dyDescent="0.2">
      <c r="BC63650" s="6"/>
    </row>
    <row r="63651" spans="55:55" hidden="1" x14ac:dyDescent="0.2">
      <c r="BC63651" s="6"/>
    </row>
    <row r="63652" spans="55:55" hidden="1" x14ac:dyDescent="0.2">
      <c r="BC63652" s="6"/>
    </row>
    <row r="63653" spans="55:55" hidden="1" x14ac:dyDescent="0.2">
      <c r="BC63653" s="6"/>
    </row>
    <row r="63654" spans="55:55" hidden="1" x14ac:dyDescent="0.2">
      <c r="BC63654" s="6"/>
    </row>
    <row r="63655" spans="55:55" hidden="1" x14ac:dyDescent="0.2">
      <c r="BC63655" s="6"/>
    </row>
    <row r="63656" spans="55:55" hidden="1" x14ac:dyDescent="0.2">
      <c r="BC63656" s="6"/>
    </row>
    <row r="63657" spans="55:55" hidden="1" x14ac:dyDescent="0.2">
      <c r="BC63657" s="6"/>
    </row>
    <row r="63658" spans="55:55" hidden="1" x14ac:dyDescent="0.2">
      <c r="BC63658" s="6"/>
    </row>
    <row r="63659" spans="55:55" hidden="1" x14ac:dyDescent="0.2">
      <c r="BC63659" s="6"/>
    </row>
    <row r="63660" spans="55:55" hidden="1" x14ac:dyDescent="0.2">
      <c r="BC63660" s="6"/>
    </row>
    <row r="63661" spans="55:55" hidden="1" x14ac:dyDescent="0.2">
      <c r="BC63661" s="6"/>
    </row>
    <row r="63662" spans="55:55" hidden="1" x14ac:dyDescent="0.2">
      <c r="BC63662" s="6"/>
    </row>
    <row r="63663" spans="55:55" hidden="1" x14ac:dyDescent="0.2">
      <c r="BC63663" s="6"/>
    </row>
    <row r="63664" spans="55:55" hidden="1" x14ac:dyDescent="0.2">
      <c r="BC63664" s="6"/>
    </row>
    <row r="63665" spans="55:55" hidden="1" x14ac:dyDescent="0.2">
      <c r="BC63665" s="6"/>
    </row>
    <row r="63666" spans="55:55" hidden="1" x14ac:dyDescent="0.2">
      <c r="BC63666" s="6"/>
    </row>
    <row r="63667" spans="55:55" hidden="1" x14ac:dyDescent="0.2">
      <c r="BC63667" s="6"/>
    </row>
    <row r="63668" spans="55:55" hidden="1" x14ac:dyDescent="0.2">
      <c r="BC63668" s="6"/>
    </row>
    <row r="63669" spans="55:55" hidden="1" x14ac:dyDescent="0.2">
      <c r="BC63669" s="6"/>
    </row>
    <row r="63670" spans="55:55" hidden="1" x14ac:dyDescent="0.2">
      <c r="BC63670" s="6"/>
    </row>
    <row r="63671" spans="55:55" hidden="1" x14ac:dyDescent="0.2">
      <c r="BC63671" s="6"/>
    </row>
    <row r="63672" spans="55:55" hidden="1" x14ac:dyDescent="0.2">
      <c r="BC63672" s="6"/>
    </row>
    <row r="63673" spans="55:55" hidden="1" x14ac:dyDescent="0.2">
      <c r="BC63673" s="6"/>
    </row>
    <row r="63674" spans="55:55" hidden="1" x14ac:dyDescent="0.2">
      <c r="BC63674" s="6"/>
    </row>
    <row r="63675" spans="55:55" hidden="1" x14ac:dyDescent="0.2">
      <c r="BC63675" s="6"/>
    </row>
    <row r="63676" spans="55:55" hidden="1" x14ac:dyDescent="0.2">
      <c r="BC63676" s="6"/>
    </row>
    <row r="63677" spans="55:55" hidden="1" x14ac:dyDescent="0.2">
      <c r="BC63677" s="6"/>
    </row>
    <row r="63678" spans="55:55" hidden="1" x14ac:dyDescent="0.2">
      <c r="BC63678" s="6"/>
    </row>
    <row r="63679" spans="55:55" hidden="1" x14ac:dyDescent="0.2">
      <c r="BC63679" s="6"/>
    </row>
    <row r="63680" spans="55:55" hidden="1" x14ac:dyDescent="0.2">
      <c r="BC63680" s="6"/>
    </row>
    <row r="63681" spans="55:55" hidden="1" x14ac:dyDescent="0.2">
      <c r="BC63681" s="6"/>
    </row>
    <row r="63682" spans="55:55" hidden="1" x14ac:dyDescent="0.2">
      <c r="BC63682" s="6"/>
    </row>
    <row r="63683" spans="55:55" hidden="1" x14ac:dyDescent="0.2">
      <c r="BC63683" s="6"/>
    </row>
    <row r="63684" spans="55:55" hidden="1" x14ac:dyDescent="0.2">
      <c r="BC63684" s="6"/>
    </row>
    <row r="63685" spans="55:55" hidden="1" x14ac:dyDescent="0.2">
      <c r="BC63685" s="6"/>
    </row>
    <row r="63686" spans="55:55" hidden="1" x14ac:dyDescent="0.2">
      <c r="BC63686" s="6"/>
    </row>
    <row r="63687" spans="55:55" hidden="1" x14ac:dyDescent="0.2">
      <c r="BC63687" s="6"/>
    </row>
    <row r="63688" spans="55:55" hidden="1" x14ac:dyDescent="0.2">
      <c r="BC63688" s="6"/>
    </row>
    <row r="63689" spans="55:55" hidden="1" x14ac:dyDescent="0.2">
      <c r="BC63689" s="6"/>
    </row>
    <row r="63690" spans="55:55" hidden="1" x14ac:dyDescent="0.2">
      <c r="BC63690" s="6"/>
    </row>
    <row r="63691" spans="55:55" hidden="1" x14ac:dyDescent="0.2">
      <c r="BC63691" s="6"/>
    </row>
    <row r="63692" spans="55:55" hidden="1" x14ac:dyDescent="0.2">
      <c r="BC63692" s="6"/>
    </row>
    <row r="63693" spans="55:55" hidden="1" x14ac:dyDescent="0.2">
      <c r="BC63693" s="6"/>
    </row>
    <row r="63694" spans="55:55" hidden="1" x14ac:dyDescent="0.2">
      <c r="BC63694" s="6"/>
    </row>
    <row r="63695" spans="55:55" hidden="1" x14ac:dyDescent="0.2">
      <c r="BC63695" s="6"/>
    </row>
    <row r="63696" spans="55:55" hidden="1" x14ac:dyDescent="0.2">
      <c r="BC63696" s="6"/>
    </row>
    <row r="63697" spans="55:55" hidden="1" x14ac:dyDescent="0.2">
      <c r="BC63697" s="6"/>
    </row>
    <row r="63698" spans="55:55" hidden="1" x14ac:dyDescent="0.2">
      <c r="BC63698" s="6"/>
    </row>
    <row r="63699" spans="55:55" hidden="1" x14ac:dyDescent="0.2">
      <c r="BC63699" s="6"/>
    </row>
    <row r="63700" spans="55:55" hidden="1" x14ac:dyDescent="0.2">
      <c r="BC63700" s="6"/>
    </row>
    <row r="63701" spans="55:55" hidden="1" x14ac:dyDescent="0.2">
      <c r="BC63701" s="6"/>
    </row>
    <row r="63702" spans="55:55" hidden="1" x14ac:dyDescent="0.2">
      <c r="BC63702" s="6"/>
    </row>
    <row r="63703" spans="55:55" hidden="1" x14ac:dyDescent="0.2">
      <c r="BC63703" s="6"/>
    </row>
    <row r="63704" spans="55:55" hidden="1" x14ac:dyDescent="0.2">
      <c r="BC63704" s="6"/>
    </row>
    <row r="63705" spans="55:55" hidden="1" x14ac:dyDescent="0.2">
      <c r="BC63705" s="6"/>
    </row>
    <row r="63706" spans="55:55" hidden="1" x14ac:dyDescent="0.2">
      <c r="BC63706" s="6"/>
    </row>
    <row r="63707" spans="55:55" hidden="1" x14ac:dyDescent="0.2">
      <c r="BC63707" s="6"/>
    </row>
    <row r="63708" spans="55:55" hidden="1" x14ac:dyDescent="0.2">
      <c r="BC63708" s="6"/>
    </row>
    <row r="63709" spans="55:55" hidden="1" x14ac:dyDescent="0.2">
      <c r="BC63709" s="6"/>
    </row>
    <row r="63710" spans="55:55" hidden="1" x14ac:dyDescent="0.2">
      <c r="BC63710" s="6"/>
    </row>
    <row r="63711" spans="55:55" hidden="1" x14ac:dyDescent="0.2">
      <c r="BC63711" s="6"/>
    </row>
    <row r="63712" spans="55:55" hidden="1" x14ac:dyDescent="0.2">
      <c r="BC63712" s="6"/>
    </row>
    <row r="63713" spans="55:55" hidden="1" x14ac:dyDescent="0.2">
      <c r="BC63713" s="6"/>
    </row>
    <row r="63714" spans="55:55" hidden="1" x14ac:dyDescent="0.2">
      <c r="BC63714" s="6"/>
    </row>
    <row r="63715" spans="55:55" hidden="1" x14ac:dyDescent="0.2">
      <c r="BC63715" s="6"/>
    </row>
    <row r="63716" spans="55:55" hidden="1" x14ac:dyDescent="0.2">
      <c r="BC63716" s="6"/>
    </row>
    <row r="63717" spans="55:55" hidden="1" x14ac:dyDescent="0.2">
      <c r="BC63717" s="6"/>
    </row>
    <row r="63718" spans="55:55" hidden="1" x14ac:dyDescent="0.2">
      <c r="BC63718" s="6"/>
    </row>
    <row r="63719" spans="55:55" hidden="1" x14ac:dyDescent="0.2">
      <c r="BC63719" s="6"/>
    </row>
    <row r="63720" spans="55:55" hidden="1" x14ac:dyDescent="0.2">
      <c r="BC63720" s="6"/>
    </row>
    <row r="63721" spans="55:55" hidden="1" x14ac:dyDescent="0.2">
      <c r="BC63721" s="6"/>
    </row>
    <row r="63722" spans="55:55" hidden="1" x14ac:dyDescent="0.2">
      <c r="BC63722" s="6"/>
    </row>
    <row r="63723" spans="55:55" hidden="1" x14ac:dyDescent="0.2">
      <c r="BC63723" s="6"/>
    </row>
    <row r="63724" spans="55:55" hidden="1" x14ac:dyDescent="0.2">
      <c r="BC63724" s="6"/>
    </row>
    <row r="63725" spans="55:55" hidden="1" x14ac:dyDescent="0.2">
      <c r="BC63725" s="6"/>
    </row>
    <row r="63726" spans="55:55" hidden="1" x14ac:dyDescent="0.2">
      <c r="BC63726" s="6"/>
    </row>
    <row r="63727" spans="55:55" hidden="1" x14ac:dyDescent="0.2">
      <c r="BC63727" s="6"/>
    </row>
    <row r="63728" spans="55:55" hidden="1" x14ac:dyDescent="0.2">
      <c r="BC63728" s="6"/>
    </row>
    <row r="63729" spans="55:55" hidden="1" x14ac:dyDescent="0.2">
      <c r="BC63729" s="6"/>
    </row>
    <row r="63730" spans="55:55" hidden="1" x14ac:dyDescent="0.2">
      <c r="BC63730" s="6"/>
    </row>
    <row r="63731" spans="55:55" hidden="1" x14ac:dyDescent="0.2">
      <c r="BC63731" s="6"/>
    </row>
    <row r="63732" spans="55:55" hidden="1" x14ac:dyDescent="0.2">
      <c r="BC63732" s="6"/>
    </row>
    <row r="63733" spans="55:55" hidden="1" x14ac:dyDescent="0.2">
      <c r="BC63733" s="6"/>
    </row>
    <row r="63734" spans="55:55" hidden="1" x14ac:dyDescent="0.2">
      <c r="BC63734" s="6"/>
    </row>
    <row r="63735" spans="55:55" hidden="1" x14ac:dyDescent="0.2">
      <c r="BC63735" s="6"/>
    </row>
    <row r="63736" spans="55:55" hidden="1" x14ac:dyDescent="0.2">
      <c r="BC63736" s="6"/>
    </row>
    <row r="63737" spans="55:55" hidden="1" x14ac:dyDescent="0.2">
      <c r="BC63737" s="6"/>
    </row>
    <row r="63738" spans="55:55" hidden="1" x14ac:dyDescent="0.2">
      <c r="BC63738" s="6"/>
    </row>
    <row r="63739" spans="55:55" hidden="1" x14ac:dyDescent="0.2">
      <c r="BC63739" s="6"/>
    </row>
    <row r="63740" spans="55:55" hidden="1" x14ac:dyDescent="0.2">
      <c r="BC63740" s="6"/>
    </row>
    <row r="63741" spans="55:55" hidden="1" x14ac:dyDescent="0.2">
      <c r="BC63741" s="6"/>
    </row>
    <row r="63742" spans="55:55" hidden="1" x14ac:dyDescent="0.2">
      <c r="BC63742" s="6"/>
    </row>
    <row r="63743" spans="55:55" hidden="1" x14ac:dyDescent="0.2">
      <c r="BC63743" s="6"/>
    </row>
    <row r="63744" spans="55:55" hidden="1" x14ac:dyDescent="0.2">
      <c r="BC63744" s="6"/>
    </row>
    <row r="63745" spans="55:55" hidden="1" x14ac:dyDescent="0.2">
      <c r="BC63745" s="6"/>
    </row>
    <row r="63746" spans="55:55" hidden="1" x14ac:dyDescent="0.2">
      <c r="BC63746" s="6"/>
    </row>
    <row r="63747" spans="55:55" hidden="1" x14ac:dyDescent="0.2">
      <c r="BC63747" s="6"/>
    </row>
    <row r="63748" spans="55:55" hidden="1" x14ac:dyDescent="0.2">
      <c r="BC63748" s="6"/>
    </row>
    <row r="63749" spans="55:55" hidden="1" x14ac:dyDescent="0.2">
      <c r="BC63749" s="6"/>
    </row>
    <row r="63750" spans="55:55" hidden="1" x14ac:dyDescent="0.2">
      <c r="BC63750" s="6"/>
    </row>
    <row r="63751" spans="55:55" hidden="1" x14ac:dyDescent="0.2">
      <c r="BC63751" s="6"/>
    </row>
    <row r="63752" spans="55:55" hidden="1" x14ac:dyDescent="0.2">
      <c r="BC63752" s="6"/>
    </row>
    <row r="63753" spans="55:55" hidden="1" x14ac:dyDescent="0.2">
      <c r="BC63753" s="6"/>
    </row>
    <row r="63754" spans="55:55" hidden="1" x14ac:dyDescent="0.2">
      <c r="BC63754" s="6"/>
    </row>
    <row r="63755" spans="55:55" hidden="1" x14ac:dyDescent="0.2">
      <c r="BC63755" s="6"/>
    </row>
    <row r="63756" spans="55:55" hidden="1" x14ac:dyDescent="0.2">
      <c r="BC63756" s="6"/>
    </row>
    <row r="63757" spans="55:55" hidden="1" x14ac:dyDescent="0.2">
      <c r="BC63757" s="6"/>
    </row>
    <row r="63758" spans="55:55" hidden="1" x14ac:dyDescent="0.2">
      <c r="BC63758" s="6"/>
    </row>
    <row r="63759" spans="55:55" hidden="1" x14ac:dyDescent="0.2">
      <c r="BC63759" s="6"/>
    </row>
    <row r="63760" spans="55:55" hidden="1" x14ac:dyDescent="0.2">
      <c r="BC63760" s="6"/>
    </row>
    <row r="63761" spans="55:55" hidden="1" x14ac:dyDescent="0.2">
      <c r="BC63761" s="6"/>
    </row>
    <row r="63762" spans="55:55" hidden="1" x14ac:dyDescent="0.2">
      <c r="BC63762" s="6"/>
    </row>
    <row r="63763" spans="55:55" hidden="1" x14ac:dyDescent="0.2">
      <c r="BC63763" s="6"/>
    </row>
    <row r="63764" spans="55:55" hidden="1" x14ac:dyDescent="0.2">
      <c r="BC63764" s="6"/>
    </row>
    <row r="63765" spans="55:55" hidden="1" x14ac:dyDescent="0.2">
      <c r="BC63765" s="6"/>
    </row>
    <row r="63766" spans="55:55" hidden="1" x14ac:dyDescent="0.2">
      <c r="BC63766" s="6"/>
    </row>
    <row r="63767" spans="55:55" hidden="1" x14ac:dyDescent="0.2">
      <c r="BC63767" s="6"/>
    </row>
    <row r="63768" spans="55:55" hidden="1" x14ac:dyDescent="0.2">
      <c r="BC63768" s="6"/>
    </row>
    <row r="63769" spans="55:55" hidden="1" x14ac:dyDescent="0.2">
      <c r="BC63769" s="6"/>
    </row>
    <row r="63770" spans="55:55" hidden="1" x14ac:dyDescent="0.2">
      <c r="BC63770" s="6"/>
    </row>
    <row r="63771" spans="55:55" hidden="1" x14ac:dyDescent="0.2">
      <c r="BC63771" s="6"/>
    </row>
    <row r="63772" spans="55:55" hidden="1" x14ac:dyDescent="0.2">
      <c r="BC63772" s="6"/>
    </row>
    <row r="63773" spans="55:55" hidden="1" x14ac:dyDescent="0.2">
      <c r="BC63773" s="6"/>
    </row>
    <row r="63774" spans="55:55" hidden="1" x14ac:dyDescent="0.2">
      <c r="BC63774" s="6"/>
    </row>
    <row r="63775" spans="55:55" hidden="1" x14ac:dyDescent="0.2">
      <c r="BC63775" s="6"/>
    </row>
    <row r="63776" spans="55:55" hidden="1" x14ac:dyDescent="0.2">
      <c r="BC63776" s="6"/>
    </row>
    <row r="63777" spans="55:55" hidden="1" x14ac:dyDescent="0.2">
      <c r="BC63777" s="6"/>
    </row>
    <row r="63778" spans="55:55" hidden="1" x14ac:dyDescent="0.2">
      <c r="BC63778" s="6"/>
    </row>
    <row r="63779" spans="55:55" hidden="1" x14ac:dyDescent="0.2">
      <c r="BC63779" s="6"/>
    </row>
    <row r="63780" spans="55:55" hidden="1" x14ac:dyDescent="0.2">
      <c r="BC63780" s="6"/>
    </row>
    <row r="63781" spans="55:55" hidden="1" x14ac:dyDescent="0.2">
      <c r="BC63781" s="6"/>
    </row>
    <row r="63782" spans="55:55" hidden="1" x14ac:dyDescent="0.2">
      <c r="BC63782" s="6"/>
    </row>
    <row r="63783" spans="55:55" hidden="1" x14ac:dyDescent="0.2">
      <c r="BC63783" s="6"/>
    </row>
    <row r="63784" spans="55:55" hidden="1" x14ac:dyDescent="0.2">
      <c r="BC63784" s="6"/>
    </row>
    <row r="63785" spans="55:55" hidden="1" x14ac:dyDescent="0.2">
      <c r="BC63785" s="6"/>
    </row>
    <row r="63786" spans="55:55" hidden="1" x14ac:dyDescent="0.2">
      <c r="BC63786" s="6"/>
    </row>
    <row r="63787" spans="55:55" hidden="1" x14ac:dyDescent="0.2">
      <c r="BC63787" s="6"/>
    </row>
    <row r="63788" spans="55:55" hidden="1" x14ac:dyDescent="0.2">
      <c r="BC63788" s="6"/>
    </row>
    <row r="63789" spans="55:55" hidden="1" x14ac:dyDescent="0.2">
      <c r="BC63789" s="6"/>
    </row>
    <row r="63790" spans="55:55" hidden="1" x14ac:dyDescent="0.2">
      <c r="BC63790" s="6"/>
    </row>
    <row r="63791" spans="55:55" hidden="1" x14ac:dyDescent="0.2">
      <c r="BC63791" s="6"/>
    </row>
    <row r="63792" spans="55:55" hidden="1" x14ac:dyDescent="0.2">
      <c r="BC63792" s="6"/>
    </row>
    <row r="63793" spans="55:55" hidden="1" x14ac:dyDescent="0.2">
      <c r="BC63793" s="6"/>
    </row>
    <row r="63794" spans="55:55" hidden="1" x14ac:dyDescent="0.2">
      <c r="BC63794" s="6"/>
    </row>
    <row r="63795" spans="55:55" hidden="1" x14ac:dyDescent="0.2">
      <c r="BC63795" s="6"/>
    </row>
    <row r="63796" spans="55:55" hidden="1" x14ac:dyDescent="0.2">
      <c r="BC63796" s="6"/>
    </row>
    <row r="63797" spans="55:55" hidden="1" x14ac:dyDescent="0.2">
      <c r="BC63797" s="6"/>
    </row>
    <row r="63798" spans="55:55" hidden="1" x14ac:dyDescent="0.2">
      <c r="BC63798" s="6"/>
    </row>
    <row r="63799" spans="55:55" hidden="1" x14ac:dyDescent="0.2">
      <c r="BC63799" s="6"/>
    </row>
    <row r="63800" spans="55:55" hidden="1" x14ac:dyDescent="0.2">
      <c r="BC63800" s="6"/>
    </row>
    <row r="63801" spans="55:55" hidden="1" x14ac:dyDescent="0.2">
      <c r="BC63801" s="6"/>
    </row>
    <row r="63802" spans="55:55" hidden="1" x14ac:dyDescent="0.2">
      <c r="BC63802" s="6"/>
    </row>
    <row r="63803" spans="55:55" hidden="1" x14ac:dyDescent="0.2">
      <c r="BC63803" s="6"/>
    </row>
    <row r="63804" spans="55:55" hidden="1" x14ac:dyDescent="0.2">
      <c r="BC63804" s="6"/>
    </row>
    <row r="63805" spans="55:55" hidden="1" x14ac:dyDescent="0.2">
      <c r="BC63805" s="6"/>
    </row>
    <row r="63806" spans="55:55" hidden="1" x14ac:dyDescent="0.2">
      <c r="BC63806" s="6"/>
    </row>
    <row r="63807" spans="55:55" hidden="1" x14ac:dyDescent="0.2">
      <c r="BC63807" s="6"/>
    </row>
    <row r="63808" spans="55:55" hidden="1" x14ac:dyDescent="0.2">
      <c r="BC63808" s="6"/>
    </row>
    <row r="63809" spans="55:55" hidden="1" x14ac:dyDescent="0.2">
      <c r="BC63809" s="6"/>
    </row>
    <row r="63810" spans="55:55" hidden="1" x14ac:dyDescent="0.2">
      <c r="BC63810" s="6"/>
    </row>
    <row r="63811" spans="55:55" hidden="1" x14ac:dyDescent="0.2">
      <c r="BC63811" s="6"/>
    </row>
    <row r="63812" spans="55:55" hidden="1" x14ac:dyDescent="0.2">
      <c r="BC63812" s="6"/>
    </row>
    <row r="63813" spans="55:55" hidden="1" x14ac:dyDescent="0.2">
      <c r="BC63813" s="6"/>
    </row>
    <row r="63814" spans="55:55" hidden="1" x14ac:dyDescent="0.2">
      <c r="BC63814" s="6"/>
    </row>
    <row r="63815" spans="55:55" hidden="1" x14ac:dyDescent="0.2">
      <c r="BC63815" s="6"/>
    </row>
    <row r="63816" spans="55:55" hidden="1" x14ac:dyDescent="0.2">
      <c r="BC63816" s="6"/>
    </row>
    <row r="63817" spans="55:55" hidden="1" x14ac:dyDescent="0.2">
      <c r="BC63817" s="6"/>
    </row>
    <row r="63818" spans="55:55" hidden="1" x14ac:dyDescent="0.2">
      <c r="BC63818" s="6"/>
    </row>
    <row r="63819" spans="55:55" hidden="1" x14ac:dyDescent="0.2">
      <c r="BC63819" s="6"/>
    </row>
    <row r="63820" spans="55:55" hidden="1" x14ac:dyDescent="0.2">
      <c r="BC63820" s="6"/>
    </row>
    <row r="63821" spans="55:55" hidden="1" x14ac:dyDescent="0.2">
      <c r="BC63821" s="6"/>
    </row>
    <row r="63822" spans="55:55" hidden="1" x14ac:dyDescent="0.2">
      <c r="BC63822" s="6"/>
    </row>
    <row r="63823" spans="55:55" hidden="1" x14ac:dyDescent="0.2">
      <c r="BC63823" s="6"/>
    </row>
    <row r="63824" spans="55:55" hidden="1" x14ac:dyDescent="0.2">
      <c r="BC63824" s="6"/>
    </row>
    <row r="63825" spans="55:55" hidden="1" x14ac:dyDescent="0.2">
      <c r="BC63825" s="6"/>
    </row>
    <row r="63826" spans="55:55" hidden="1" x14ac:dyDescent="0.2">
      <c r="BC63826" s="6"/>
    </row>
    <row r="63827" spans="55:55" hidden="1" x14ac:dyDescent="0.2">
      <c r="BC63827" s="6"/>
    </row>
    <row r="63828" spans="55:55" hidden="1" x14ac:dyDescent="0.2">
      <c r="BC63828" s="6"/>
    </row>
    <row r="63829" spans="55:55" hidden="1" x14ac:dyDescent="0.2">
      <c r="BC63829" s="6"/>
    </row>
    <row r="63830" spans="55:55" hidden="1" x14ac:dyDescent="0.2">
      <c r="BC63830" s="6"/>
    </row>
    <row r="63831" spans="55:55" hidden="1" x14ac:dyDescent="0.2">
      <c r="BC63831" s="6"/>
    </row>
    <row r="63832" spans="55:55" hidden="1" x14ac:dyDescent="0.2">
      <c r="BC63832" s="6"/>
    </row>
    <row r="63833" spans="55:55" hidden="1" x14ac:dyDescent="0.2">
      <c r="BC63833" s="6"/>
    </row>
    <row r="63834" spans="55:55" hidden="1" x14ac:dyDescent="0.2">
      <c r="BC63834" s="6"/>
    </row>
    <row r="63835" spans="55:55" hidden="1" x14ac:dyDescent="0.2">
      <c r="BC63835" s="6"/>
    </row>
    <row r="63836" spans="55:55" hidden="1" x14ac:dyDescent="0.2">
      <c r="BC63836" s="6"/>
    </row>
    <row r="63837" spans="55:55" hidden="1" x14ac:dyDescent="0.2">
      <c r="BC63837" s="6"/>
    </row>
    <row r="63838" spans="55:55" hidden="1" x14ac:dyDescent="0.2">
      <c r="BC63838" s="6"/>
    </row>
    <row r="63839" spans="55:55" hidden="1" x14ac:dyDescent="0.2">
      <c r="BC63839" s="6"/>
    </row>
    <row r="63840" spans="55:55" hidden="1" x14ac:dyDescent="0.2">
      <c r="BC63840" s="6"/>
    </row>
    <row r="63841" spans="55:55" hidden="1" x14ac:dyDescent="0.2">
      <c r="BC63841" s="6"/>
    </row>
    <row r="63842" spans="55:55" hidden="1" x14ac:dyDescent="0.2">
      <c r="BC63842" s="6"/>
    </row>
    <row r="63843" spans="55:55" hidden="1" x14ac:dyDescent="0.2">
      <c r="BC63843" s="6"/>
    </row>
    <row r="63844" spans="55:55" hidden="1" x14ac:dyDescent="0.2">
      <c r="BC63844" s="6"/>
    </row>
    <row r="63845" spans="55:55" hidden="1" x14ac:dyDescent="0.2">
      <c r="BC63845" s="6"/>
    </row>
    <row r="63846" spans="55:55" hidden="1" x14ac:dyDescent="0.2">
      <c r="BC63846" s="6"/>
    </row>
    <row r="63847" spans="55:55" hidden="1" x14ac:dyDescent="0.2">
      <c r="BC63847" s="6"/>
    </row>
    <row r="63848" spans="55:55" hidden="1" x14ac:dyDescent="0.2">
      <c r="BC63848" s="6"/>
    </row>
    <row r="63849" spans="55:55" hidden="1" x14ac:dyDescent="0.2">
      <c r="BC63849" s="6"/>
    </row>
    <row r="63850" spans="55:55" hidden="1" x14ac:dyDescent="0.2">
      <c r="BC63850" s="6"/>
    </row>
    <row r="63851" spans="55:55" hidden="1" x14ac:dyDescent="0.2">
      <c r="BC63851" s="6"/>
    </row>
    <row r="63852" spans="55:55" hidden="1" x14ac:dyDescent="0.2">
      <c r="BC63852" s="6"/>
    </row>
    <row r="63853" spans="55:55" hidden="1" x14ac:dyDescent="0.2">
      <c r="BC63853" s="6"/>
    </row>
    <row r="63854" spans="55:55" hidden="1" x14ac:dyDescent="0.2">
      <c r="BC63854" s="6"/>
    </row>
    <row r="63855" spans="55:55" hidden="1" x14ac:dyDescent="0.2">
      <c r="BC63855" s="6"/>
    </row>
    <row r="63856" spans="55:55" hidden="1" x14ac:dyDescent="0.2">
      <c r="BC63856" s="6"/>
    </row>
    <row r="63857" spans="55:55" hidden="1" x14ac:dyDescent="0.2">
      <c r="BC63857" s="6"/>
    </row>
    <row r="63858" spans="55:55" hidden="1" x14ac:dyDescent="0.2">
      <c r="BC63858" s="6"/>
    </row>
    <row r="63859" spans="55:55" hidden="1" x14ac:dyDescent="0.2">
      <c r="BC63859" s="6"/>
    </row>
    <row r="63860" spans="55:55" hidden="1" x14ac:dyDescent="0.2">
      <c r="BC63860" s="6"/>
    </row>
    <row r="63861" spans="55:55" hidden="1" x14ac:dyDescent="0.2">
      <c r="BC63861" s="6"/>
    </row>
    <row r="63862" spans="55:55" hidden="1" x14ac:dyDescent="0.2">
      <c r="BC63862" s="6"/>
    </row>
    <row r="63863" spans="55:55" hidden="1" x14ac:dyDescent="0.2">
      <c r="BC63863" s="6"/>
    </row>
    <row r="63864" spans="55:55" hidden="1" x14ac:dyDescent="0.2">
      <c r="BC63864" s="6"/>
    </row>
    <row r="63865" spans="55:55" hidden="1" x14ac:dyDescent="0.2">
      <c r="BC63865" s="6"/>
    </row>
    <row r="63866" spans="55:55" hidden="1" x14ac:dyDescent="0.2">
      <c r="BC63866" s="6"/>
    </row>
    <row r="63867" spans="55:55" hidden="1" x14ac:dyDescent="0.2">
      <c r="BC63867" s="6"/>
    </row>
    <row r="63868" spans="55:55" hidden="1" x14ac:dyDescent="0.2">
      <c r="BC63868" s="6"/>
    </row>
    <row r="63869" spans="55:55" hidden="1" x14ac:dyDescent="0.2">
      <c r="BC63869" s="6"/>
    </row>
    <row r="63870" spans="55:55" hidden="1" x14ac:dyDescent="0.2">
      <c r="BC63870" s="6"/>
    </row>
    <row r="63871" spans="55:55" hidden="1" x14ac:dyDescent="0.2">
      <c r="BC63871" s="6"/>
    </row>
    <row r="63872" spans="55:55" hidden="1" x14ac:dyDescent="0.2">
      <c r="BC63872" s="6"/>
    </row>
    <row r="63873" spans="55:55" hidden="1" x14ac:dyDescent="0.2">
      <c r="BC63873" s="6"/>
    </row>
    <row r="63874" spans="55:55" hidden="1" x14ac:dyDescent="0.2">
      <c r="BC63874" s="6"/>
    </row>
    <row r="63875" spans="55:55" hidden="1" x14ac:dyDescent="0.2">
      <c r="BC63875" s="6"/>
    </row>
    <row r="63876" spans="55:55" hidden="1" x14ac:dyDescent="0.2">
      <c r="BC63876" s="6"/>
    </row>
    <row r="63877" spans="55:55" hidden="1" x14ac:dyDescent="0.2">
      <c r="BC63877" s="6"/>
    </row>
    <row r="63878" spans="55:55" hidden="1" x14ac:dyDescent="0.2">
      <c r="BC63878" s="6"/>
    </row>
    <row r="63879" spans="55:55" hidden="1" x14ac:dyDescent="0.2">
      <c r="BC63879" s="6"/>
    </row>
    <row r="63880" spans="55:55" hidden="1" x14ac:dyDescent="0.2">
      <c r="BC63880" s="6"/>
    </row>
    <row r="63881" spans="55:55" hidden="1" x14ac:dyDescent="0.2">
      <c r="BC63881" s="6"/>
    </row>
    <row r="63882" spans="55:55" hidden="1" x14ac:dyDescent="0.2">
      <c r="BC63882" s="6"/>
    </row>
    <row r="63883" spans="55:55" hidden="1" x14ac:dyDescent="0.2">
      <c r="BC63883" s="6"/>
    </row>
    <row r="63884" spans="55:55" hidden="1" x14ac:dyDescent="0.2">
      <c r="BC63884" s="6"/>
    </row>
    <row r="63885" spans="55:55" hidden="1" x14ac:dyDescent="0.2">
      <c r="BC63885" s="6"/>
    </row>
    <row r="63886" spans="55:55" hidden="1" x14ac:dyDescent="0.2">
      <c r="BC63886" s="6"/>
    </row>
    <row r="63887" spans="55:55" hidden="1" x14ac:dyDescent="0.2">
      <c r="BC63887" s="6"/>
    </row>
    <row r="63888" spans="55:55" hidden="1" x14ac:dyDescent="0.2">
      <c r="BC63888" s="6"/>
    </row>
    <row r="63889" spans="55:55" hidden="1" x14ac:dyDescent="0.2">
      <c r="BC63889" s="6"/>
    </row>
    <row r="63890" spans="55:55" hidden="1" x14ac:dyDescent="0.2">
      <c r="BC63890" s="6"/>
    </row>
    <row r="63891" spans="55:55" hidden="1" x14ac:dyDescent="0.2">
      <c r="BC63891" s="6"/>
    </row>
    <row r="63892" spans="55:55" hidden="1" x14ac:dyDescent="0.2">
      <c r="BC63892" s="6"/>
    </row>
    <row r="63893" spans="55:55" hidden="1" x14ac:dyDescent="0.2">
      <c r="BC63893" s="6"/>
    </row>
    <row r="63894" spans="55:55" hidden="1" x14ac:dyDescent="0.2">
      <c r="BC63894" s="6"/>
    </row>
    <row r="63895" spans="55:55" hidden="1" x14ac:dyDescent="0.2">
      <c r="BC63895" s="6"/>
    </row>
    <row r="63896" spans="55:55" hidden="1" x14ac:dyDescent="0.2">
      <c r="BC63896" s="6"/>
    </row>
    <row r="63897" spans="55:55" hidden="1" x14ac:dyDescent="0.2">
      <c r="BC63897" s="6"/>
    </row>
    <row r="63898" spans="55:55" hidden="1" x14ac:dyDescent="0.2">
      <c r="BC63898" s="6"/>
    </row>
    <row r="63899" spans="55:55" hidden="1" x14ac:dyDescent="0.2">
      <c r="BC63899" s="6"/>
    </row>
    <row r="63900" spans="55:55" hidden="1" x14ac:dyDescent="0.2">
      <c r="BC63900" s="6"/>
    </row>
    <row r="63901" spans="55:55" hidden="1" x14ac:dyDescent="0.2">
      <c r="BC63901" s="6"/>
    </row>
    <row r="63902" spans="55:55" hidden="1" x14ac:dyDescent="0.2">
      <c r="BC63902" s="6"/>
    </row>
    <row r="63903" spans="55:55" hidden="1" x14ac:dyDescent="0.2">
      <c r="BC63903" s="6"/>
    </row>
    <row r="63904" spans="55:55" hidden="1" x14ac:dyDescent="0.2">
      <c r="BC63904" s="6"/>
    </row>
    <row r="63905" spans="55:55" hidden="1" x14ac:dyDescent="0.2">
      <c r="BC63905" s="6"/>
    </row>
    <row r="63906" spans="55:55" hidden="1" x14ac:dyDescent="0.2">
      <c r="BC63906" s="6"/>
    </row>
    <row r="63907" spans="55:55" hidden="1" x14ac:dyDescent="0.2">
      <c r="BC63907" s="6"/>
    </row>
    <row r="63908" spans="55:55" hidden="1" x14ac:dyDescent="0.2">
      <c r="BC63908" s="6"/>
    </row>
    <row r="63909" spans="55:55" hidden="1" x14ac:dyDescent="0.2">
      <c r="BC63909" s="6"/>
    </row>
    <row r="63910" spans="55:55" hidden="1" x14ac:dyDescent="0.2">
      <c r="BC63910" s="6"/>
    </row>
    <row r="63911" spans="55:55" hidden="1" x14ac:dyDescent="0.2">
      <c r="BC63911" s="6"/>
    </row>
    <row r="63912" spans="55:55" hidden="1" x14ac:dyDescent="0.2">
      <c r="BC63912" s="6"/>
    </row>
    <row r="63913" spans="55:55" hidden="1" x14ac:dyDescent="0.2">
      <c r="BC63913" s="6"/>
    </row>
    <row r="63914" spans="55:55" hidden="1" x14ac:dyDescent="0.2">
      <c r="BC63914" s="6"/>
    </row>
    <row r="63915" spans="55:55" hidden="1" x14ac:dyDescent="0.2">
      <c r="BC63915" s="6"/>
    </row>
    <row r="63916" spans="55:55" hidden="1" x14ac:dyDescent="0.2">
      <c r="BC63916" s="6"/>
    </row>
    <row r="63917" spans="55:55" hidden="1" x14ac:dyDescent="0.2">
      <c r="BC63917" s="6"/>
    </row>
    <row r="63918" spans="55:55" hidden="1" x14ac:dyDescent="0.2">
      <c r="BC63918" s="6"/>
    </row>
    <row r="63919" spans="55:55" hidden="1" x14ac:dyDescent="0.2">
      <c r="BC63919" s="6"/>
    </row>
    <row r="63920" spans="55:55" hidden="1" x14ac:dyDescent="0.2">
      <c r="BC63920" s="6"/>
    </row>
    <row r="63921" spans="55:55" hidden="1" x14ac:dyDescent="0.2">
      <c r="BC63921" s="6"/>
    </row>
    <row r="63922" spans="55:55" hidden="1" x14ac:dyDescent="0.2">
      <c r="BC63922" s="6"/>
    </row>
    <row r="63923" spans="55:55" hidden="1" x14ac:dyDescent="0.2">
      <c r="BC63923" s="6"/>
    </row>
    <row r="63924" spans="55:55" hidden="1" x14ac:dyDescent="0.2">
      <c r="BC63924" s="6"/>
    </row>
    <row r="63925" spans="55:55" hidden="1" x14ac:dyDescent="0.2">
      <c r="BC63925" s="6"/>
    </row>
    <row r="63926" spans="55:55" hidden="1" x14ac:dyDescent="0.2">
      <c r="BC63926" s="6"/>
    </row>
    <row r="63927" spans="55:55" hidden="1" x14ac:dyDescent="0.2">
      <c r="BC63927" s="6"/>
    </row>
    <row r="63928" spans="55:55" hidden="1" x14ac:dyDescent="0.2">
      <c r="BC63928" s="6"/>
    </row>
    <row r="63929" spans="55:55" hidden="1" x14ac:dyDescent="0.2">
      <c r="BC63929" s="6"/>
    </row>
    <row r="63930" spans="55:55" hidden="1" x14ac:dyDescent="0.2">
      <c r="BC63930" s="6"/>
    </row>
    <row r="63931" spans="55:55" hidden="1" x14ac:dyDescent="0.2">
      <c r="BC63931" s="6"/>
    </row>
    <row r="63932" spans="55:55" hidden="1" x14ac:dyDescent="0.2">
      <c r="BC63932" s="6"/>
    </row>
    <row r="63933" spans="55:55" hidden="1" x14ac:dyDescent="0.2">
      <c r="BC63933" s="6"/>
    </row>
    <row r="63934" spans="55:55" hidden="1" x14ac:dyDescent="0.2">
      <c r="BC63934" s="6"/>
    </row>
    <row r="63935" spans="55:55" hidden="1" x14ac:dyDescent="0.2">
      <c r="BC63935" s="6"/>
    </row>
    <row r="63936" spans="55:55" hidden="1" x14ac:dyDescent="0.2">
      <c r="BC63936" s="6"/>
    </row>
    <row r="63937" spans="55:55" hidden="1" x14ac:dyDescent="0.2">
      <c r="BC63937" s="6"/>
    </row>
    <row r="63938" spans="55:55" hidden="1" x14ac:dyDescent="0.2">
      <c r="BC63938" s="6"/>
    </row>
    <row r="63939" spans="55:55" hidden="1" x14ac:dyDescent="0.2">
      <c r="BC63939" s="6"/>
    </row>
    <row r="63940" spans="55:55" hidden="1" x14ac:dyDescent="0.2">
      <c r="BC63940" s="6"/>
    </row>
    <row r="63941" spans="55:55" hidden="1" x14ac:dyDescent="0.2">
      <c r="BC63941" s="6"/>
    </row>
    <row r="63942" spans="55:55" hidden="1" x14ac:dyDescent="0.2">
      <c r="BC63942" s="6"/>
    </row>
    <row r="63943" spans="55:55" hidden="1" x14ac:dyDescent="0.2">
      <c r="BC63943" s="6"/>
    </row>
    <row r="63944" spans="55:55" hidden="1" x14ac:dyDescent="0.2">
      <c r="BC63944" s="6"/>
    </row>
    <row r="63945" spans="55:55" hidden="1" x14ac:dyDescent="0.2">
      <c r="BC63945" s="6"/>
    </row>
    <row r="63946" spans="55:55" hidden="1" x14ac:dyDescent="0.2">
      <c r="BC63946" s="6"/>
    </row>
    <row r="63947" spans="55:55" hidden="1" x14ac:dyDescent="0.2">
      <c r="BC63947" s="6"/>
    </row>
    <row r="63948" spans="55:55" hidden="1" x14ac:dyDescent="0.2">
      <c r="BC63948" s="6"/>
    </row>
    <row r="63949" spans="55:55" hidden="1" x14ac:dyDescent="0.2">
      <c r="BC63949" s="6"/>
    </row>
    <row r="63950" spans="55:55" hidden="1" x14ac:dyDescent="0.2">
      <c r="BC63950" s="6"/>
    </row>
    <row r="63951" spans="55:55" hidden="1" x14ac:dyDescent="0.2">
      <c r="BC63951" s="6"/>
    </row>
    <row r="63952" spans="55:55" hidden="1" x14ac:dyDescent="0.2">
      <c r="BC63952" s="6"/>
    </row>
    <row r="63953" spans="55:55" hidden="1" x14ac:dyDescent="0.2">
      <c r="BC63953" s="6"/>
    </row>
    <row r="63954" spans="55:55" hidden="1" x14ac:dyDescent="0.2">
      <c r="BC63954" s="6"/>
    </row>
    <row r="63955" spans="55:55" hidden="1" x14ac:dyDescent="0.2">
      <c r="BC63955" s="6"/>
    </row>
    <row r="63956" spans="55:55" hidden="1" x14ac:dyDescent="0.2">
      <c r="BC63956" s="6"/>
    </row>
    <row r="63957" spans="55:55" hidden="1" x14ac:dyDescent="0.2">
      <c r="BC63957" s="6"/>
    </row>
    <row r="63958" spans="55:55" hidden="1" x14ac:dyDescent="0.2">
      <c r="BC63958" s="6"/>
    </row>
    <row r="63959" spans="55:55" hidden="1" x14ac:dyDescent="0.2">
      <c r="BC63959" s="6"/>
    </row>
    <row r="63960" spans="55:55" hidden="1" x14ac:dyDescent="0.2">
      <c r="BC63960" s="6"/>
    </row>
    <row r="63961" spans="55:55" hidden="1" x14ac:dyDescent="0.2">
      <c r="BC63961" s="6"/>
    </row>
    <row r="63962" spans="55:55" hidden="1" x14ac:dyDescent="0.2">
      <c r="BC63962" s="6"/>
    </row>
    <row r="63963" spans="55:55" hidden="1" x14ac:dyDescent="0.2">
      <c r="BC63963" s="6"/>
    </row>
    <row r="63964" spans="55:55" hidden="1" x14ac:dyDescent="0.2">
      <c r="BC63964" s="6"/>
    </row>
    <row r="63965" spans="55:55" hidden="1" x14ac:dyDescent="0.2">
      <c r="BC63965" s="6"/>
    </row>
    <row r="63966" spans="55:55" hidden="1" x14ac:dyDescent="0.2">
      <c r="BC63966" s="6"/>
    </row>
    <row r="63967" spans="55:55" hidden="1" x14ac:dyDescent="0.2">
      <c r="BC63967" s="6"/>
    </row>
    <row r="63968" spans="55:55" hidden="1" x14ac:dyDescent="0.2">
      <c r="BC63968" s="6"/>
    </row>
    <row r="63969" spans="55:55" hidden="1" x14ac:dyDescent="0.2">
      <c r="BC63969" s="6"/>
    </row>
    <row r="63970" spans="55:55" hidden="1" x14ac:dyDescent="0.2">
      <c r="BC63970" s="6"/>
    </row>
    <row r="63971" spans="55:55" hidden="1" x14ac:dyDescent="0.2">
      <c r="BC63971" s="6"/>
    </row>
    <row r="63972" spans="55:55" hidden="1" x14ac:dyDescent="0.2">
      <c r="BC63972" s="6"/>
    </row>
    <row r="63973" spans="55:55" hidden="1" x14ac:dyDescent="0.2">
      <c r="BC63973" s="6"/>
    </row>
    <row r="63974" spans="55:55" hidden="1" x14ac:dyDescent="0.2">
      <c r="BC63974" s="6"/>
    </row>
    <row r="63975" spans="55:55" hidden="1" x14ac:dyDescent="0.2">
      <c r="BC63975" s="6"/>
    </row>
    <row r="63976" spans="55:55" hidden="1" x14ac:dyDescent="0.2">
      <c r="BC63976" s="6"/>
    </row>
    <row r="63977" spans="55:55" hidden="1" x14ac:dyDescent="0.2">
      <c r="BC63977" s="6"/>
    </row>
    <row r="63978" spans="55:55" hidden="1" x14ac:dyDescent="0.2">
      <c r="BC63978" s="6"/>
    </row>
    <row r="63979" spans="55:55" hidden="1" x14ac:dyDescent="0.2">
      <c r="BC63979" s="6"/>
    </row>
    <row r="63980" spans="55:55" hidden="1" x14ac:dyDescent="0.2">
      <c r="BC63980" s="6"/>
    </row>
    <row r="63981" spans="55:55" hidden="1" x14ac:dyDescent="0.2">
      <c r="BC63981" s="6"/>
    </row>
    <row r="63982" spans="55:55" hidden="1" x14ac:dyDescent="0.2">
      <c r="BC63982" s="6"/>
    </row>
    <row r="63983" spans="55:55" hidden="1" x14ac:dyDescent="0.2">
      <c r="BC63983" s="6"/>
    </row>
    <row r="63984" spans="55:55" hidden="1" x14ac:dyDescent="0.2">
      <c r="BC63984" s="6"/>
    </row>
    <row r="63985" spans="55:55" hidden="1" x14ac:dyDescent="0.2">
      <c r="BC63985" s="6"/>
    </row>
    <row r="63986" spans="55:55" hidden="1" x14ac:dyDescent="0.2">
      <c r="BC63986" s="6"/>
    </row>
    <row r="63987" spans="55:55" hidden="1" x14ac:dyDescent="0.2">
      <c r="BC63987" s="6"/>
    </row>
    <row r="63988" spans="55:55" hidden="1" x14ac:dyDescent="0.2">
      <c r="BC63988" s="6"/>
    </row>
    <row r="63989" spans="55:55" hidden="1" x14ac:dyDescent="0.2">
      <c r="BC63989" s="6"/>
    </row>
    <row r="63990" spans="55:55" hidden="1" x14ac:dyDescent="0.2">
      <c r="BC63990" s="6"/>
    </row>
    <row r="63991" spans="55:55" hidden="1" x14ac:dyDescent="0.2">
      <c r="BC63991" s="6"/>
    </row>
    <row r="63992" spans="55:55" hidden="1" x14ac:dyDescent="0.2">
      <c r="BC63992" s="6"/>
    </row>
    <row r="63993" spans="55:55" hidden="1" x14ac:dyDescent="0.2">
      <c r="BC63993" s="6"/>
    </row>
    <row r="63994" spans="55:55" hidden="1" x14ac:dyDescent="0.2">
      <c r="BC63994" s="6"/>
    </row>
    <row r="63995" spans="55:55" hidden="1" x14ac:dyDescent="0.2">
      <c r="BC63995" s="6"/>
    </row>
    <row r="63996" spans="55:55" hidden="1" x14ac:dyDescent="0.2">
      <c r="BC63996" s="6"/>
    </row>
    <row r="63997" spans="55:55" hidden="1" x14ac:dyDescent="0.2">
      <c r="BC63997" s="6"/>
    </row>
    <row r="63998" spans="55:55" hidden="1" x14ac:dyDescent="0.2">
      <c r="BC63998" s="6"/>
    </row>
    <row r="63999" spans="55:55" hidden="1" x14ac:dyDescent="0.2">
      <c r="BC63999" s="6"/>
    </row>
    <row r="64000" spans="55:55" hidden="1" x14ac:dyDescent="0.2">
      <c r="BC64000" s="6"/>
    </row>
    <row r="64001" spans="55:55" hidden="1" x14ac:dyDescent="0.2">
      <c r="BC64001" s="6"/>
    </row>
    <row r="64002" spans="55:55" hidden="1" x14ac:dyDescent="0.2">
      <c r="BC64002" s="6"/>
    </row>
    <row r="64003" spans="55:55" hidden="1" x14ac:dyDescent="0.2">
      <c r="BC64003" s="6"/>
    </row>
    <row r="64004" spans="55:55" hidden="1" x14ac:dyDescent="0.2">
      <c r="BC64004" s="6"/>
    </row>
    <row r="64005" spans="55:55" hidden="1" x14ac:dyDescent="0.2">
      <c r="BC64005" s="6"/>
    </row>
    <row r="64006" spans="55:55" hidden="1" x14ac:dyDescent="0.2">
      <c r="BC64006" s="6"/>
    </row>
    <row r="64007" spans="55:55" hidden="1" x14ac:dyDescent="0.2">
      <c r="BC64007" s="6"/>
    </row>
    <row r="64008" spans="55:55" hidden="1" x14ac:dyDescent="0.2">
      <c r="BC64008" s="6"/>
    </row>
    <row r="64009" spans="55:55" hidden="1" x14ac:dyDescent="0.2">
      <c r="BC64009" s="6"/>
    </row>
    <row r="64010" spans="55:55" hidden="1" x14ac:dyDescent="0.2">
      <c r="BC64010" s="6"/>
    </row>
    <row r="64011" spans="55:55" hidden="1" x14ac:dyDescent="0.2">
      <c r="BC64011" s="6"/>
    </row>
    <row r="64012" spans="55:55" hidden="1" x14ac:dyDescent="0.2">
      <c r="BC64012" s="6"/>
    </row>
    <row r="64013" spans="55:55" hidden="1" x14ac:dyDescent="0.2">
      <c r="BC64013" s="6"/>
    </row>
    <row r="64014" spans="55:55" hidden="1" x14ac:dyDescent="0.2">
      <c r="BC64014" s="6"/>
    </row>
    <row r="64015" spans="55:55" hidden="1" x14ac:dyDescent="0.2">
      <c r="BC64015" s="6"/>
    </row>
    <row r="64016" spans="55:55" hidden="1" x14ac:dyDescent="0.2">
      <c r="BC64016" s="6"/>
    </row>
    <row r="64017" spans="55:55" hidden="1" x14ac:dyDescent="0.2">
      <c r="BC64017" s="6"/>
    </row>
    <row r="64018" spans="55:55" hidden="1" x14ac:dyDescent="0.2">
      <c r="BC64018" s="6"/>
    </row>
    <row r="64019" spans="55:55" hidden="1" x14ac:dyDescent="0.2">
      <c r="BC64019" s="6"/>
    </row>
    <row r="64020" spans="55:55" hidden="1" x14ac:dyDescent="0.2">
      <c r="BC64020" s="6"/>
    </row>
    <row r="64021" spans="55:55" hidden="1" x14ac:dyDescent="0.2">
      <c r="BC64021" s="6"/>
    </row>
    <row r="64022" spans="55:55" hidden="1" x14ac:dyDescent="0.2">
      <c r="BC64022" s="6"/>
    </row>
    <row r="64023" spans="55:55" hidden="1" x14ac:dyDescent="0.2">
      <c r="BC64023" s="6"/>
    </row>
    <row r="64024" spans="55:55" hidden="1" x14ac:dyDescent="0.2">
      <c r="BC64024" s="6"/>
    </row>
    <row r="64025" spans="55:55" hidden="1" x14ac:dyDescent="0.2">
      <c r="BC64025" s="6"/>
    </row>
    <row r="64026" spans="55:55" hidden="1" x14ac:dyDescent="0.2">
      <c r="BC64026" s="6"/>
    </row>
    <row r="64027" spans="55:55" hidden="1" x14ac:dyDescent="0.2">
      <c r="BC64027" s="6"/>
    </row>
    <row r="64028" spans="55:55" hidden="1" x14ac:dyDescent="0.2">
      <c r="BC64028" s="6"/>
    </row>
    <row r="64029" spans="55:55" hidden="1" x14ac:dyDescent="0.2">
      <c r="BC64029" s="6"/>
    </row>
    <row r="64030" spans="55:55" hidden="1" x14ac:dyDescent="0.2">
      <c r="BC64030" s="6"/>
    </row>
    <row r="64031" spans="55:55" hidden="1" x14ac:dyDescent="0.2">
      <c r="BC64031" s="6"/>
    </row>
    <row r="64032" spans="55:55" hidden="1" x14ac:dyDescent="0.2">
      <c r="BC64032" s="6"/>
    </row>
    <row r="64033" spans="55:55" hidden="1" x14ac:dyDescent="0.2">
      <c r="BC64033" s="6"/>
    </row>
    <row r="64034" spans="55:55" hidden="1" x14ac:dyDescent="0.2">
      <c r="BC64034" s="6"/>
    </row>
    <row r="64035" spans="55:55" hidden="1" x14ac:dyDescent="0.2">
      <c r="BC64035" s="6"/>
    </row>
    <row r="64036" spans="55:55" hidden="1" x14ac:dyDescent="0.2">
      <c r="BC64036" s="6"/>
    </row>
    <row r="64037" spans="55:55" hidden="1" x14ac:dyDescent="0.2">
      <c r="BC64037" s="6"/>
    </row>
    <row r="64038" spans="55:55" hidden="1" x14ac:dyDescent="0.2">
      <c r="BC64038" s="6"/>
    </row>
    <row r="64039" spans="55:55" hidden="1" x14ac:dyDescent="0.2">
      <c r="BC64039" s="6"/>
    </row>
    <row r="64040" spans="55:55" hidden="1" x14ac:dyDescent="0.2">
      <c r="BC64040" s="6"/>
    </row>
    <row r="64041" spans="55:55" hidden="1" x14ac:dyDescent="0.2">
      <c r="BC64041" s="6"/>
    </row>
    <row r="64042" spans="55:55" hidden="1" x14ac:dyDescent="0.2">
      <c r="BC64042" s="6"/>
    </row>
    <row r="64043" spans="55:55" hidden="1" x14ac:dyDescent="0.2">
      <c r="BC64043" s="6"/>
    </row>
    <row r="64044" spans="55:55" hidden="1" x14ac:dyDescent="0.2">
      <c r="BC64044" s="6"/>
    </row>
    <row r="64045" spans="55:55" hidden="1" x14ac:dyDescent="0.2">
      <c r="BC64045" s="6"/>
    </row>
    <row r="64046" spans="55:55" hidden="1" x14ac:dyDescent="0.2">
      <c r="BC64046" s="6"/>
    </row>
    <row r="64047" spans="55:55" hidden="1" x14ac:dyDescent="0.2">
      <c r="BC64047" s="6"/>
    </row>
    <row r="64048" spans="55:55" hidden="1" x14ac:dyDescent="0.2">
      <c r="BC64048" s="6"/>
    </row>
    <row r="64049" spans="55:55" hidden="1" x14ac:dyDescent="0.2">
      <c r="BC64049" s="6"/>
    </row>
    <row r="64050" spans="55:55" hidden="1" x14ac:dyDescent="0.2">
      <c r="BC64050" s="6"/>
    </row>
    <row r="64051" spans="55:55" hidden="1" x14ac:dyDescent="0.2">
      <c r="BC64051" s="6"/>
    </row>
    <row r="64052" spans="55:55" hidden="1" x14ac:dyDescent="0.2">
      <c r="BC64052" s="6"/>
    </row>
    <row r="64053" spans="55:55" hidden="1" x14ac:dyDescent="0.2">
      <c r="BC64053" s="6"/>
    </row>
    <row r="64054" spans="55:55" hidden="1" x14ac:dyDescent="0.2">
      <c r="BC64054" s="6"/>
    </row>
    <row r="64055" spans="55:55" hidden="1" x14ac:dyDescent="0.2">
      <c r="BC64055" s="6"/>
    </row>
    <row r="64056" spans="55:55" hidden="1" x14ac:dyDescent="0.2">
      <c r="BC64056" s="6"/>
    </row>
    <row r="64057" spans="55:55" hidden="1" x14ac:dyDescent="0.2">
      <c r="BC64057" s="6"/>
    </row>
    <row r="64058" spans="55:55" hidden="1" x14ac:dyDescent="0.2">
      <c r="BC64058" s="6"/>
    </row>
    <row r="64059" spans="55:55" hidden="1" x14ac:dyDescent="0.2">
      <c r="BC64059" s="6"/>
    </row>
    <row r="64060" spans="55:55" hidden="1" x14ac:dyDescent="0.2">
      <c r="BC64060" s="6"/>
    </row>
    <row r="64061" spans="55:55" hidden="1" x14ac:dyDescent="0.2">
      <c r="BC64061" s="6"/>
    </row>
    <row r="64062" spans="55:55" hidden="1" x14ac:dyDescent="0.2">
      <c r="BC64062" s="6"/>
    </row>
    <row r="64063" spans="55:55" hidden="1" x14ac:dyDescent="0.2">
      <c r="BC64063" s="6"/>
    </row>
    <row r="64064" spans="55:55" hidden="1" x14ac:dyDescent="0.2">
      <c r="BC64064" s="6"/>
    </row>
    <row r="64065" spans="55:55" hidden="1" x14ac:dyDescent="0.2">
      <c r="BC64065" s="6"/>
    </row>
    <row r="64066" spans="55:55" hidden="1" x14ac:dyDescent="0.2">
      <c r="BC64066" s="6"/>
    </row>
    <row r="64067" spans="55:55" hidden="1" x14ac:dyDescent="0.2">
      <c r="BC64067" s="6"/>
    </row>
    <row r="64068" spans="55:55" hidden="1" x14ac:dyDescent="0.2">
      <c r="BC64068" s="6"/>
    </row>
    <row r="64069" spans="55:55" hidden="1" x14ac:dyDescent="0.2">
      <c r="BC64069" s="6"/>
    </row>
    <row r="64070" spans="55:55" hidden="1" x14ac:dyDescent="0.2">
      <c r="BC64070" s="6"/>
    </row>
    <row r="64071" spans="55:55" hidden="1" x14ac:dyDescent="0.2">
      <c r="BC64071" s="6"/>
    </row>
    <row r="64072" spans="55:55" hidden="1" x14ac:dyDescent="0.2">
      <c r="BC64072" s="6"/>
    </row>
    <row r="64073" spans="55:55" hidden="1" x14ac:dyDescent="0.2">
      <c r="BC64073" s="6"/>
    </row>
    <row r="64074" spans="55:55" hidden="1" x14ac:dyDescent="0.2">
      <c r="BC64074" s="6"/>
    </row>
    <row r="64075" spans="55:55" hidden="1" x14ac:dyDescent="0.2">
      <c r="BC64075" s="6"/>
    </row>
    <row r="64076" spans="55:55" hidden="1" x14ac:dyDescent="0.2">
      <c r="BC64076" s="6"/>
    </row>
    <row r="64077" spans="55:55" hidden="1" x14ac:dyDescent="0.2">
      <c r="BC64077" s="6"/>
    </row>
    <row r="64078" spans="55:55" hidden="1" x14ac:dyDescent="0.2">
      <c r="BC64078" s="6"/>
    </row>
    <row r="64079" spans="55:55" hidden="1" x14ac:dyDescent="0.2">
      <c r="BC64079" s="6"/>
    </row>
    <row r="64080" spans="55:55" hidden="1" x14ac:dyDescent="0.2">
      <c r="BC64080" s="6"/>
    </row>
    <row r="64081" spans="55:55" hidden="1" x14ac:dyDescent="0.2">
      <c r="BC64081" s="6"/>
    </row>
    <row r="64082" spans="55:55" hidden="1" x14ac:dyDescent="0.2">
      <c r="BC64082" s="6"/>
    </row>
    <row r="64083" spans="55:55" hidden="1" x14ac:dyDescent="0.2">
      <c r="BC64083" s="6"/>
    </row>
    <row r="64084" spans="55:55" hidden="1" x14ac:dyDescent="0.2">
      <c r="BC64084" s="6"/>
    </row>
    <row r="64085" spans="55:55" hidden="1" x14ac:dyDescent="0.2">
      <c r="BC64085" s="6"/>
    </row>
    <row r="64086" spans="55:55" hidden="1" x14ac:dyDescent="0.2">
      <c r="BC64086" s="6"/>
    </row>
    <row r="64087" spans="55:55" hidden="1" x14ac:dyDescent="0.2">
      <c r="BC64087" s="6"/>
    </row>
    <row r="64088" spans="55:55" hidden="1" x14ac:dyDescent="0.2">
      <c r="BC64088" s="6"/>
    </row>
    <row r="64089" spans="55:55" hidden="1" x14ac:dyDescent="0.2">
      <c r="BC64089" s="6"/>
    </row>
    <row r="64090" spans="55:55" hidden="1" x14ac:dyDescent="0.2">
      <c r="BC64090" s="6"/>
    </row>
    <row r="64091" spans="55:55" hidden="1" x14ac:dyDescent="0.2">
      <c r="BC64091" s="6"/>
    </row>
    <row r="64092" spans="55:55" hidden="1" x14ac:dyDescent="0.2">
      <c r="BC64092" s="6"/>
    </row>
    <row r="64093" spans="55:55" hidden="1" x14ac:dyDescent="0.2">
      <c r="BC64093" s="6"/>
    </row>
    <row r="64094" spans="55:55" hidden="1" x14ac:dyDescent="0.2">
      <c r="BC64094" s="6"/>
    </row>
    <row r="64095" spans="55:55" hidden="1" x14ac:dyDescent="0.2">
      <c r="BC64095" s="6"/>
    </row>
    <row r="64096" spans="55:55" hidden="1" x14ac:dyDescent="0.2">
      <c r="BC64096" s="6"/>
    </row>
    <row r="64097" spans="55:55" hidden="1" x14ac:dyDescent="0.2">
      <c r="BC64097" s="6"/>
    </row>
    <row r="64098" spans="55:55" hidden="1" x14ac:dyDescent="0.2">
      <c r="BC64098" s="6"/>
    </row>
    <row r="64099" spans="55:55" hidden="1" x14ac:dyDescent="0.2">
      <c r="BC64099" s="6"/>
    </row>
    <row r="64100" spans="55:55" hidden="1" x14ac:dyDescent="0.2">
      <c r="BC64100" s="6"/>
    </row>
    <row r="64101" spans="55:55" hidden="1" x14ac:dyDescent="0.2">
      <c r="BC64101" s="6"/>
    </row>
    <row r="64102" spans="55:55" hidden="1" x14ac:dyDescent="0.2">
      <c r="BC64102" s="6"/>
    </row>
    <row r="64103" spans="55:55" hidden="1" x14ac:dyDescent="0.2">
      <c r="BC64103" s="6"/>
    </row>
    <row r="64104" spans="55:55" hidden="1" x14ac:dyDescent="0.2">
      <c r="BC64104" s="6"/>
    </row>
    <row r="64105" spans="55:55" hidden="1" x14ac:dyDescent="0.2">
      <c r="BC64105" s="6"/>
    </row>
    <row r="64106" spans="55:55" hidden="1" x14ac:dyDescent="0.2">
      <c r="BC64106" s="6"/>
    </row>
    <row r="64107" spans="55:55" hidden="1" x14ac:dyDescent="0.2">
      <c r="BC64107" s="6"/>
    </row>
    <row r="64108" spans="55:55" hidden="1" x14ac:dyDescent="0.2">
      <c r="BC64108" s="6"/>
    </row>
    <row r="64109" spans="55:55" hidden="1" x14ac:dyDescent="0.2">
      <c r="BC64109" s="6"/>
    </row>
    <row r="64110" spans="55:55" hidden="1" x14ac:dyDescent="0.2">
      <c r="BC64110" s="6"/>
    </row>
    <row r="64111" spans="55:55" hidden="1" x14ac:dyDescent="0.2">
      <c r="BC64111" s="6"/>
    </row>
    <row r="64112" spans="55:55" hidden="1" x14ac:dyDescent="0.2">
      <c r="BC64112" s="6"/>
    </row>
    <row r="64113" spans="55:55" hidden="1" x14ac:dyDescent="0.2">
      <c r="BC64113" s="6"/>
    </row>
    <row r="64114" spans="55:55" hidden="1" x14ac:dyDescent="0.2">
      <c r="BC64114" s="6"/>
    </row>
    <row r="64115" spans="55:55" hidden="1" x14ac:dyDescent="0.2">
      <c r="BC64115" s="6"/>
    </row>
    <row r="64116" spans="55:55" hidden="1" x14ac:dyDescent="0.2">
      <c r="BC64116" s="6"/>
    </row>
    <row r="64117" spans="55:55" hidden="1" x14ac:dyDescent="0.2">
      <c r="BC64117" s="6"/>
    </row>
    <row r="64118" spans="55:55" hidden="1" x14ac:dyDescent="0.2">
      <c r="BC64118" s="6"/>
    </row>
    <row r="64119" spans="55:55" hidden="1" x14ac:dyDescent="0.2">
      <c r="BC64119" s="6"/>
    </row>
    <row r="64120" spans="55:55" hidden="1" x14ac:dyDescent="0.2">
      <c r="BC64120" s="6"/>
    </row>
    <row r="64121" spans="55:55" hidden="1" x14ac:dyDescent="0.2">
      <c r="BC64121" s="6"/>
    </row>
    <row r="64122" spans="55:55" hidden="1" x14ac:dyDescent="0.2">
      <c r="BC64122" s="6"/>
    </row>
    <row r="64123" spans="55:55" hidden="1" x14ac:dyDescent="0.2">
      <c r="BC64123" s="6"/>
    </row>
    <row r="64124" spans="55:55" hidden="1" x14ac:dyDescent="0.2">
      <c r="BC64124" s="6"/>
    </row>
    <row r="64125" spans="55:55" hidden="1" x14ac:dyDescent="0.2">
      <c r="BC64125" s="6"/>
    </row>
    <row r="64126" spans="55:55" hidden="1" x14ac:dyDescent="0.2">
      <c r="BC64126" s="6"/>
    </row>
    <row r="64127" spans="55:55" hidden="1" x14ac:dyDescent="0.2">
      <c r="BC64127" s="6"/>
    </row>
    <row r="64128" spans="55:55" hidden="1" x14ac:dyDescent="0.2">
      <c r="BC64128" s="6"/>
    </row>
    <row r="64129" spans="55:55" hidden="1" x14ac:dyDescent="0.2">
      <c r="BC64129" s="6"/>
    </row>
    <row r="64130" spans="55:55" hidden="1" x14ac:dyDescent="0.2">
      <c r="BC64130" s="6"/>
    </row>
    <row r="64131" spans="55:55" hidden="1" x14ac:dyDescent="0.2">
      <c r="BC64131" s="6"/>
    </row>
    <row r="64132" spans="55:55" hidden="1" x14ac:dyDescent="0.2">
      <c r="BC64132" s="6"/>
    </row>
    <row r="64133" spans="55:55" hidden="1" x14ac:dyDescent="0.2">
      <c r="BC64133" s="6"/>
    </row>
    <row r="64134" spans="55:55" hidden="1" x14ac:dyDescent="0.2">
      <c r="BC64134" s="6"/>
    </row>
    <row r="64135" spans="55:55" hidden="1" x14ac:dyDescent="0.2">
      <c r="BC64135" s="6"/>
    </row>
    <row r="64136" spans="55:55" hidden="1" x14ac:dyDescent="0.2">
      <c r="BC64136" s="6"/>
    </row>
    <row r="64137" spans="55:55" hidden="1" x14ac:dyDescent="0.2">
      <c r="BC64137" s="6"/>
    </row>
    <row r="64138" spans="55:55" hidden="1" x14ac:dyDescent="0.2">
      <c r="BC64138" s="6"/>
    </row>
    <row r="64139" spans="55:55" hidden="1" x14ac:dyDescent="0.2">
      <c r="BC64139" s="6"/>
    </row>
    <row r="64140" spans="55:55" hidden="1" x14ac:dyDescent="0.2">
      <c r="BC64140" s="6"/>
    </row>
    <row r="64141" spans="55:55" hidden="1" x14ac:dyDescent="0.2">
      <c r="BC64141" s="6"/>
    </row>
    <row r="64142" spans="55:55" hidden="1" x14ac:dyDescent="0.2">
      <c r="BC64142" s="6"/>
    </row>
    <row r="64143" spans="55:55" hidden="1" x14ac:dyDescent="0.2">
      <c r="BC64143" s="6"/>
    </row>
    <row r="64144" spans="55:55" hidden="1" x14ac:dyDescent="0.2">
      <c r="BC64144" s="6"/>
    </row>
    <row r="64145" spans="55:55" hidden="1" x14ac:dyDescent="0.2">
      <c r="BC64145" s="6"/>
    </row>
    <row r="64146" spans="55:55" hidden="1" x14ac:dyDescent="0.2">
      <c r="BC64146" s="6"/>
    </row>
    <row r="64147" spans="55:55" hidden="1" x14ac:dyDescent="0.2">
      <c r="BC64147" s="6"/>
    </row>
    <row r="64148" spans="55:55" hidden="1" x14ac:dyDescent="0.2">
      <c r="BC64148" s="6"/>
    </row>
    <row r="64149" spans="55:55" hidden="1" x14ac:dyDescent="0.2">
      <c r="BC64149" s="6"/>
    </row>
    <row r="64150" spans="55:55" hidden="1" x14ac:dyDescent="0.2">
      <c r="BC64150" s="6"/>
    </row>
    <row r="64151" spans="55:55" hidden="1" x14ac:dyDescent="0.2">
      <c r="BC64151" s="6"/>
    </row>
    <row r="64152" spans="55:55" hidden="1" x14ac:dyDescent="0.2">
      <c r="BC64152" s="6"/>
    </row>
    <row r="64153" spans="55:55" hidden="1" x14ac:dyDescent="0.2">
      <c r="BC64153" s="6"/>
    </row>
    <row r="64154" spans="55:55" hidden="1" x14ac:dyDescent="0.2">
      <c r="BC64154" s="6"/>
    </row>
    <row r="64155" spans="55:55" hidden="1" x14ac:dyDescent="0.2">
      <c r="BC64155" s="6"/>
    </row>
    <row r="64156" spans="55:55" hidden="1" x14ac:dyDescent="0.2">
      <c r="BC64156" s="6"/>
    </row>
    <row r="64157" spans="55:55" hidden="1" x14ac:dyDescent="0.2">
      <c r="BC64157" s="6"/>
    </row>
    <row r="64158" spans="55:55" hidden="1" x14ac:dyDescent="0.2">
      <c r="BC64158" s="6"/>
    </row>
    <row r="64159" spans="55:55" hidden="1" x14ac:dyDescent="0.2">
      <c r="BC64159" s="6"/>
    </row>
    <row r="64160" spans="55:55" hidden="1" x14ac:dyDescent="0.2">
      <c r="BC64160" s="6"/>
    </row>
    <row r="64161" spans="55:55" hidden="1" x14ac:dyDescent="0.2">
      <c r="BC64161" s="6"/>
    </row>
    <row r="64162" spans="55:55" hidden="1" x14ac:dyDescent="0.2">
      <c r="BC64162" s="6"/>
    </row>
    <row r="64163" spans="55:55" hidden="1" x14ac:dyDescent="0.2">
      <c r="BC64163" s="6"/>
    </row>
    <row r="64164" spans="55:55" hidden="1" x14ac:dyDescent="0.2">
      <c r="BC64164" s="6"/>
    </row>
    <row r="64165" spans="55:55" hidden="1" x14ac:dyDescent="0.2">
      <c r="BC64165" s="6"/>
    </row>
    <row r="64166" spans="55:55" hidden="1" x14ac:dyDescent="0.2">
      <c r="BC64166" s="6"/>
    </row>
    <row r="64167" spans="55:55" hidden="1" x14ac:dyDescent="0.2">
      <c r="BC64167" s="6"/>
    </row>
    <row r="64168" spans="55:55" hidden="1" x14ac:dyDescent="0.2">
      <c r="BC64168" s="6"/>
    </row>
    <row r="64169" spans="55:55" hidden="1" x14ac:dyDescent="0.2">
      <c r="BC64169" s="6"/>
    </row>
    <row r="64170" spans="55:55" hidden="1" x14ac:dyDescent="0.2">
      <c r="BC64170" s="6"/>
    </row>
    <row r="64171" spans="55:55" hidden="1" x14ac:dyDescent="0.2">
      <c r="BC64171" s="6"/>
    </row>
    <row r="64172" spans="55:55" hidden="1" x14ac:dyDescent="0.2">
      <c r="BC64172" s="6"/>
    </row>
    <row r="64173" spans="55:55" hidden="1" x14ac:dyDescent="0.2">
      <c r="BC64173" s="6"/>
    </row>
    <row r="64174" spans="55:55" hidden="1" x14ac:dyDescent="0.2">
      <c r="BC64174" s="6"/>
    </row>
    <row r="64175" spans="55:55" hidden="1" x14ac:dyDescent="0.2">
      <c r="BC64175" s="6"/>
    </row>
    <row r="64176" spans="55:55" hidden="1" x14ac:dyDescent="0.2">
      <c r="BC64176" s="6"/>
    </row>
    <row r="64177" spans="55:55" hidden="1" x14ac:dyDescent="0.2">
      <c r="BC64177" s="6"/>
    </row>
    <row r="64178" spans="55:55" hidden="1" x14ac:dyDescent="0.2">
      <c r="BC64178" s="6"/>
    </row>
    <row r="64179" spans="55:55" hidden="1" x14ac:dyDescent="0.2">
      <c r="BC64179" s="6"/>
    </row>
    <row r="64180" spans="55:55" hidden="1" x14ac:dyDescent="0.2">
      <c r="BC64180" s="6"/>
    </row>
    <row r="64181" spans="55:55" hidden="1" x14ac:dyDescent="0.2">
      <c r="BC64181" s="6"/>
    </row>
    <row r="64182" spans="55:55" hidden="1" x14ac:dyDescent="0.2">
      <c r="BC64182" s="6"/>
    </row>
    <row r="64183" spans="55:55" hidden="1" x14ac:dyDescent="0.2">
      <c r="BC64183" s="6"/>
    </row>
    <row r="64184" spans="55:55" hidden="1" x14ac:dyDescent="0.2">
      <c r="BC64184" s="6"/>
    </row>
    <row r="64185" spans="55:55" hidden="1" x14ac:dyDescent="0.2">
      <c r="BC64185" s="6"/>
    </row>
    <row r="64186" spans="55:55" hidden="1" x14ac:dyDescent="0.2">
      <c r="BC64186" s="6"/>
    </row>
    <row r="64187" spans="55:55" hidden="1" x14ac:dyDescent="0.2">
      <c r="BC64187" s="6"/>
    </row>
    <row r="64188" spans="55:55" hidden="1" x14ac:dyDescent="0.2">
      <c r="BC64188" s="6"/>
    </row>
    <row r="64189" spans="55:55" hidden="1" x14ac:dyDescent="0.2">
      <c r="BC64189" s="6"/>
    </row>
    <row r="64190" spans="55:55" hidden="1" x14ac:dyDescent="0.2">
      <c r="BC64190" s="6"/>
    </row>
    <row r="64191" spans="55:55" hidden="1" x14ac:dyDescent="0.2">
      <c r="BC64191" s="6"/>
    </row>
    <row r="64192" spans="55:55" hidden="1" x14ac:dyDescent="0.2">
      <c r="BC64192" s="6"/>
    </row>
    <row r="64193" spans="55:55" hidden="1" x14ac:dyDescent="0.2">
      <c r="BC64193" s="6"/>
    </row>
    <row r="64194" spans="55:55" hidden="1" x14ac:dyDescent="0.2">
      <c r="BC64194" s="6"/>
    </row>
    <row r="64195" spans="55:55" hidden="1" x14ac:dyDescent="0.2">
      <c r="BC64195" s="6"/>
    </row>
    <row r="64196" spans="55:55" hidden="1" x14ac:dyDescent="0.2">
      <c r="BC64196" s="6"/>
    </row>
    <row r="64197" spans="55:55" hidden="1" x14ac:dyDescent="0.2">
      <c r="BC64197" s="6"/>
    </row>
    <row r="64198" spans="55:55" hidden="1" x14ac:dyDescent="0.2">
      <c r="BC64198" s="6"/>
    </row>
    <row r="64199" spans="55:55" hidden="1" x14ac:dyDescent="0.2">
      <c r="BC64199" s="6"/>
    </row>
    <row r="64200" spans="55:55" hidden="1" x14ac:dyDescent="0.2">
      <c r="BC64200" s="6"/>
    </row>
    <row r="64201" spans="55:55" hidden="1" x14ac:dyDescent="0.2">
      <c r="BC64201" s="6"/>
    </row>
    <row r="64202" spans="55:55" hidden="1" x14ac:dyDescent="0.2">
      <c r="BC64202" s="6"/>
    </row>
    <row r="64203" spans="55:55" hidden="1" x14ac:dyDescent="0.2">
      <c r="BC64203" s="6"/>
    </row>
    <row r="64204" spans="55:55" hidden="1" x14ac:dyDescent="0.2">
      <c r="BC64204" s="6"/>
    </row>
    <row r="64205" spans="55:55" hidden="1" x14ac:dyDescent="0.2">
      <c r="BC64205" s="6"/>
    </row>
    <row r="64206" spans="55:55" hidden="1" x14ac:dyDescent="0.2">
      <c r="BC64206" s="6"/>
    </row>
    <row r="64207" spans="55:55" hidden="1" x14ac:dyDescent="0.2">
      <c r="BC64207" s="6"/>
    </row>
    <row r="64208" spans="55:55" hidden="1" x14ac:dyDescent="0.2">
      <c r="BC64208" s="6"/>
    </row>
    <row r="64209" spans="55:55" hidden="1" x14ac:dyDescent="0.2">
      <c r="BC64209" s="6"/>
    </row>
    <row r="64210" spans="55:55" hidden="1" x14ac:dyDescent="0.2">
      <c r="BC64210" s="6"/>
    </row>
    <row r="64211" spans="55:55" hidden="1" x14ac:dyDescent="0.2">
      <c r="BC64211" s="6"/>
    </row>
    <row r="64212" spans="55:55" hidden="1" x14ac:dyDescent="0.2">
      <c r="BC64212" s="6"/>
    </row>
    <row r="64213" spans="55:55" hidden="1" x14ac:dyDescent="0.2">
      <c r="BC64213" s="6"/>
    </row>
    <row r="64214" spans="55:55" hidden="1" x14ac:dyDescent="0.2">
      <c r="BC64214" s="6"/>
    </row>
    <row r="64215" spans="55:55" hidden="1" x14ac:dyDescent="0.2">
      <c r="BC64215" s="6"/>
    </row>
    <row r="64216" spans="55:55" hidden="1" x14ac:dyDescent="0.2">
      <c r="BC64216" s="6"/>
    </row>
    <row r="64217" spans="55:55" hidden="1" x14ac:dyDescent="0.2">
      <c r="BC64217" s="6"/>
    </row>
    <row r="64218" spans="55:55" hidden="1" x14ac:dyDescent="0.2">
      <c r="BC64218" s="6"/>
    </row>
    <row r="64219" spans="55:55" hidden="1" x14ac:dyDescent="0.2">
      <c r="BC64219" s="6"/>
    </row>
    <row r="64220" spans="55:55" hidden="1" x14ac:dyDescent="0.2">
      <c r="BC64220" s="6"/>
    </row>
    <row r="64221" spans="55:55" hidden="1" x14ac:dyDescent="0.2">
      <c r="BC64221" s="6"/>
    </row>
    <row r="64222" spans="55:55" hidden="1" x14ac:dyDescent="0.2">
      <c r="BC64222" s="6"/>
    </row>
    <row r="64223" spans="55:55" hidden="1" x14ac:dyDescent="0.2">
      <c r="BC64223" s="6"/>
    </row>
    <row r="64224" spans="55:55" hidden="1" x14ac:dyDescent="0.2">
      <c r="BC64224" s="6"/>
    </row>
    <row r="64225" spans="55:55" hidden="1" x14ac:dyDescent="0.2">
      <c r="BC64225" s="6"/>
    </row>
    <row r="64226" spans="55:55" hidden="1" x14ac:dyDescent="0.2">
      <c r="BC64226" s="6"/>
    </row>
    <row r="64227" spans="55:55" hidden="1" x14ac:dyDescent="0.2">
      <c r="BC64227" s="6"/>
    </row>
    <row r="64228" spans="55:55" hidden="1" x14ac:dyDescent="0.2">
      <c r="BC64228" s="6"/>
    </row>
    <row r="64229" spans="55:55" hidden="1" x14ac:dyDescent="0.2">
      <c r="BC64229" s="6"/>
    </row>
    <row r="64230" spans="55:55" hidden="1" x14ac:dyDescent="0.2">
      <c r="BC64230" s="6"/>
    </row>
    <row r="64231" spans="55:55" hidden="1" x14ac:dyDescent="0.2">
      <c r="BC64231" s="6"/>
    </row>
    <row r="64232" spans="55:55" hidden="1" x14ac:dyDescent="0.2">
      <c r="BC64232" s="6"/>
    </row>
    <row r="64233" spans="55:55" hidden="1" x14ac:dyDescent="0.2">
      <c r="BC64233" s="6"/>
    </row>
    <row r="64234" spans="55:55" hidden="1" x14ac:dyDescent="0.2">
      <c r="BC64234" s="6"/>
    </row>
    <row r="64235" spans="55:55" hidden="1" x14ac:dyDescent="0.2">
      <c r="BC64235" s="6"/>
    </row>
    <row r="64236" spans="55:55" hidden="1" x14ac:dyDescent="0.2">
      <c r="BC64236" s="6"/>
    </row>
    <row r="64237" spans="55:55" hidden="1" x14ac:dyDescent="0.2">
      <c r="BC64237" s="6"/>
    </row>
    <row r="64238" spans="55:55" hidden="1" x14ac:dyDescent="0.2">
      <c r="BC64238" s="6"/>
    </row>
    <row r="64239" spans="55:55" hidden="1" x14ac:dyDescent="0.2">
      <c r="BC64239" s="6"/>
    </row>
    <row r="64240" spans="55:55" hidden="1" x14ac:dyDescent="0.2">
      <c r="BC64240" s="6"/>
    </row>
    <row r="64241" spans="55:55" hidden="1" x14ac:dyDescent="0.2">
      <c r="BC64241" s="6"/>
    </row>
    <row r="64242" spans="55:55" hidden="1" x14ac:dyDescent="0.2">
      <c r="BC64242" s="6"/>
    </row>
    <row r="64243" spans="55:55" hidden="1" x14ac:dyDescent="0.2">
      <c r="BC64243" s="6"/>
    </row>
    <row r="64244" spans="55:55" hidden="1" x14ac:dyDescent="0.2">
      <c r="BC64244" s="6"/>
    </row>
    <row r="64245" spans="55:55" hidden="1" x14ac:dyDescent="0.2">
      <c r="BC64245" s="6"/>
    </row>
    <row r="64246" spans="55:55" hidden="1" x14ac:dyDescent="0.2">
      <c r="BC64246" s="6"/>
    </row>
    <row r="64247" spans="55:55" hidden="1" x14ac:dyDescent="0.2">
      <c r="BC64247" s="6"/>
    </row>
    <row r="64248" spans="55:55" hidden="1" x14ac:dyDescent="0.2">
      <c r="BC64248" s="6"/>
    </row>
    <row r="64249" spans="55:55" hidden="1" x14ac:dyDescent="0.2">
      <c r="BC64249" s="6"/>
    </row>
    <row r="64250" spans="55:55" hidden="1" x14ac:dyDescent="0.2">
      <c r="BC64250" s="6"/>
    </row>
    <row r="64251" spans="55:55" hidden="1" x14ac:dyDescent="0.2">
      <c r="BC64251" s="6"/>
    </row>
    <row r="64252" spans="55:55" hidden="1" x14ac:dyDescent="0.2">
      <c r="BC64252" s="6"/>
    </row>
    <row r="64253" spans="55:55" hidden="1" x14ac:dyDescent="0.2">
      <c r="BC64253" s="6"/>
    </row>
    <row r="64254" spans="55:55" hidden="1" x14ac:dyDescent="0.2">
      <c r="BC64254" s="6"/>
    </row>
    <row r="64255" spans="55:55" hidden="1" x14ac:dyDescent="0.2">
      <c r="BC64255" s="6"/>
    </row>
    <row r="64256" spans="55:55" hidden="1" x14ac:dyDescent="0.2">
      <c r="BC64256" s="6"/>
    </row>
    <row r="64257" spans="55:55" hidden="1" x14ac:dyDescent="0.2">
      <c r="BC64257" s="6"/>
    </row>
    <row r="64258" spans="55:55" hidden="1" x14ac:dyDescent="0.2">
      <c r="BC64258" s="6"/>
    </row>
    <row r="64259" spans="55:55" hidden="1" x14ac:dyDescent="0.2">
      <c r="BC64259" s="6"/>
    </row>
    <row r="64260" spans="55:55" hidden="1" x14ac:dyDescent="0.2">
      <c r="BC64260" s="6"/>
    </row>
    <row r="64261" spans="55:55" hidden="1" x14ac:dyDescent="0.2">
      <c r="BC64261" s="6"/>
    </row>
    <row r="64262" spans="55:55" hidden="1" x14ac:dyDescent="0.2">
      <c r="BC64262" s="6"/>
    </row>
    <row r="64263" spans="55:55" hidden="1" x14ac:dyDescent="0.2">
      <c r="BC64263" s="6"/>
    </row>
    <row r="64264" spans="55:55" hidden="1" x14ac:dyDescent="0.2">
      <c r="BC64264" s="6"/>
    </row>
    <row r="64265" spans="55:55" hidden="1" x14ac:dyDescent="0.2">
      <c r="BC64265" s="6"/>
    </row>
    <row r="64266" spans="55:55" hidden="1" x14ac:dyDescent="0.2">
      <c r="BC64266" s="6"/>
    </row>
    <row r="64267" spans="55:55" hidden="1" x14ac:dyDescent="0.2">
      <c r="BC64267" s="6"/>
    </row>
    <row r="64268" spans="55:55" hidden="1" x14ac:dyDescent="0.2">
      <c r="BC64268" s="6"/>
    </row>
    <row r="64269" spans="55:55" hidden="1" x14ac:dyDescent="0.2">
      <c r="BC64269" s="6"/>
    </row>
    <row r="64270" spans="55:55" hidden="1" x14ac:dyDescent="0.2">
      <c r="BC64270" s="6"/>
    </row>
    <row r="64271" spans="55:55" hidden="1" x14ac:dyDescent="0.2">
      <c r="BC64271" s="6"/>
    </row>
    <row r="64272" spans="55:55" hidden="1" x14ac:dyDescent="0.2">
      <c r="BC64272" s="6"/>
    </row>
    <row r="64273" spans="55:55" hidden="1" x14ac:dyDescent="0.2">
      <c r="BC64273" s="6"/>
    </row>
    <row r="64274" spans="55:55" hidden="1" x14ac:dyDescent="0.2">
      <c r="BC64274" s="6"/>
    </row>
    <row r="64275" spans="55:55" hidden="1" x14ac:dyDescent="0.2">
      <c r="BC64275" s="6"/>
    </row>
    <row r="64276" spans="55:55" hidden="1" x14ac:dyDescent="0.2">
      <c r="BC64276" s="6"/>
    </row>
    <row r="64277" spans="55:55" hidden="1" x14ac:dyDescent="0.2">
      <c r="BC64277" s="6"/>
    </row>
    <row r="64278" spans="55:55" hidden="1" x14ac:dyDescent="0.2">
      <c r="BC64278" s="6"/>
    </row>
    <row r="64279" spans="55:55" hidden="1" x14ac:dyDescent="0.2">
      <c r="BC64279" s="6"/>
    </row>
    <row r="64280" spans="55:55" hidden="1" x14ac:dyDescent="0.2">
      <c r="BC64280" s="6"/>
    </row>
    <row r="64281" spans="55:55" hidden="1" x14ac:dyDescent="0.2">
      <c r="BC64281" s="6"/>
    </row>
    <row r="64282" spans="55:55" hidden="1" x14ac:dyDescent="0.2">
      <c r="BC64282" s="6"/>
    </row>
    <row r="64283" spans="55:55" hidden="1" x14ac:dyDescent="0.2">
      <c r="BC64283" s="6"/>
    </row>
    <row r="64284" spans="55:55" hidden="1" x14ac:dyDescent="0.2">
      <c r="BC64284" s="6"/>
    </row>
    <row r="64285" spans="55:55" hidden="1" x14ac:dyDescent="0.2">
      <c r="BC64285" s="6"/>
    </row>
    <row r="64286" spans="55:55" hidden="1" x14ac:dyDescent="0.2">
      <c r="BC64286" s="6"/>
    </row>
    <row r="64287" spans="55:55" hidden="1" x14ac:dyDescent="0.2">
      <c r="BC64287" s="6"/>
    </row>
    <row r="64288" spans="55:55" hidden="1" x14ac:dyDescent="0.2">
      <c r="BC64288" s="6"/>
    </row>
    <row r="64289" spans="55:55" hidden="1" x14ac:dyDescent="0.2">
      <c r="BC64289" s="6"/>
    </row>
    <row r="64290" spans="55:55" hidden="1" x14ac:dyDescent="0.2">
      <c r="BC64290" s="6"/>
    </row>
    <row r="64291" spans="55:55" hidden="1" x14ac:dyDescent="0.2">
      <c r="BC64291" s="6"/>
    </row>
    <row r="64292" spans="55:55" hidden="1" x14ac:dyDescent="0.2">
      <c r="BC64292" s="6"/>
    </row>
    <row r="64293" spans="55:55" hidden="1" x14ac:dyDescent="0.2">
      <c r="BC64293" s="6"/>
    </row>
    <row r="64294" spans="55:55" hidden="1" x14ac:dyDescent="0.2">
      <c r="BC64294" s="6"/>
    </row>
    <row r="64295" spans="55:55" hidden="1" x14ac:dyDescent="0.2">
      <c r="BC64295" s="6"/>
    </row>
    <row r="64296" spans="55:55" hidden="1" x14ac:dyDescent="0.2">
      <c r="BC64296" s="6"/>
    </row>
    <row r="64297" spans="55:55" hidden="1" x14ac:dyDescent="0.2">
      <c r="BC64297" s="6"/>
    </row>
    <row r="64298" spans="55:55" hidden="1" x14ac:dyDescent="0.2">
      <c r="BC64298" s="6"/>
    </row>
    <row r="64299" spans="55:55" hidden="1" x14ac:dyDescent="0.2">
      <c r="BC64299" s="6"/>
    </row>
    <row r="64300" spans="55:55" hidden="1" x14ac:dyDescent="0.2">
      <c r="BC64300" s="6"/>
    </row>
    <row r="64301" spans="55:55" hidden="1" x14ac:dyDescent="0.2">
      <c r="BC64301" s="6"/>
    </row>
    <row r="64302" spans="55:55" hidden="1" x14ac:dyDescent="0.2">
      <c r="BC64302" s="6"/>
    </row>
    <row r="64303" spans="55:55" hidden="1" x14ac:dyDescent="0.2">
      <c r="BC64303" s="6"/>
    </row>
    <row r="64304" spans="55:55" hidden="1" x14ac:dyDescent="0.2">
      <c r="BC64304" s="6"/>
    </row>
    <row r="64305" spans="55:55" hidden="1" x14ac:dyDescent="0.2">
      <c r="BC64305" s="6"/>
    </row>
    <row r="64306" spans="55:55" hidden="1" x14ac:dyDescent="0.2">
      <c r="BC64306" s="6"/>
    </row>
    <row r="64307" spans="55:55" hidden="1" x14ac:dyDescent="0.2">
      <c r="BC64307" s="6"/>
    </row>
    <row r="64308" spans="55:55" hidden="1" x14ac:dyDescent="0.2">
      <c r="BC64308" s="6"/>
    </row>
    <row r="64309" spans="55:55" hidden="1" x14ac:dyDescent="0.2">
      <c r="BC64309" s="6"/>
    </row>
    <row r="64310" spans="55:55" hidden="1" x14ac:dyDescent="0.2">
      <c r="BC64310" s="6"/>
    </row>
    <row r="64311" spans="55:55" hidden="1" x14ac:dyDescent="0.2">
      <c r="BC64311" s="6"/>
    </row>
    <row r="64312" spans="55:55" hidden="1" x14ac:dyDescent="0.2">
      <c r="BC64312" s="6"/>
    </row>
    <row r="64313" spans="55:55" hidden="1" x14ac:dyDescent="0.2">
      <c r="BC64313" s="6"/>
    </row>
    <row r="64314" spans="55:55" hidden="1" x14ac:dyDescent="0.2">
      <c r="BC64314" s="6"/>
    </row>
    <row r="64315" spans="55:55" hidden="1" x14ac:dyDescent="0.2">
      <c r="BC64315" s="6"/>
    </row>
    <row r="64316" spans="55:55" hidden="1" x14ac:dyDescent="0.2">
      <c r="BC64316" s="6"/>
    </row>
    <row r="64317" spans="55:55" hidden="1" x14ac:dyDescent="0.2">
      <c r="BC64317" s="6"/>
    </row>
    <row r="64318" spans="55:55" hidden="1" x14ac:dyDescent="0.2">
      <c r="BC64318" s="6"/>
    </row>
    <row r="64319" spans="55:55" hidden="1" x14ac:dyDescent="0.2">
      <c r="BC64319" s="6"/>
    </row>
    <row r="64320" spans="55:55" hidden="1" x14ac:dyDescent="0.2">
      <c r="BC64320" s="6"/>
    </row>
    <row r="64321" spans="55:55" hidden="1" x14ac:dyDescent="0.2">
      <c r="BC64321" s="6"/>
    </row>
    <row r="64322" spans="55:55" hidden="1" x14ac:dyDescent="0.2">
      <c r="BC64322" s="6"/>
    </row>
    <row r="64323" spans="55:55" hidden="1" x14ac:dyDescent="0.2">
      <c r="BC64323" s="6"/>
    </row>
    <row r="64324" spans="55:55" hidden="1" x14ac:dyDescent="0.2">
      <c r="BC64324" s="6"/>
    </row>
    <row r="64325" spans="55:55" hidden="1" x14ac:dyDescent="0.2">
      <c r="BC64325" s="6"/>
    </row>
    <row r="64326" spans="55:55" hidden="1" x14ac:dyDescent="0.2">
      <c r="BC64326" s="6"/>
    </row>
    <row r="64327" spans="55:55" hidden="1" x14ac:dyDescent="0.2">
      <c r="BC64327" s="6"/>
    </row>
    <row r="64328" spans="55:55" hidden="1" x14ac:dyDescent="0.2">
      <c r="BC64328" s="6"/>
    </row>
    <row r="64329" spans="55:55" hidden="1" x14ac:dyDescent="0.2">
      <c r="BC64329" s="6"/>
    </row>
    <row r="64330" spans="55:55" hidden="1" x14ac:dyDescent="0.2">
      <c r="BC64330" s="6"/>
    </row>
    <row r="64331" spans="55:55" hidden="1" x14ac:dyDescent="0.2">
      <c r="BC64331" s="6"/>
    </row>
    <row r="64332" spans="55:55" hidden="1" x14ac:dyDescent="0.2">
      <c r="BC64332" s="6"/>
    </row>
    <row r="64333" spans="55:55" hidden="1" x14ac:dyDescent="0.2">
      <c r="BC64333" s="6"/>
    </row>
    <row r="64334" spans="55:55" hidden="1" x14ac:dyDescent="0.2">
      <c r="BC64334" s="6"/>
    </row>
    <row r="64335" spans="55:55" hidden="1" x14ac:dyDescent="0.2">
      <c r="BC64335" s="6"/>
    </row>
    <row r="64336" spans="55:55" hidden="1" x14ac:dyDescent="0.2">
      <c r="BC64336" s="6"/>
    </row>
    <row r="64337" spans="55:55" hidden="1" x14ac:dyDescent="0.2">
      <c r="BC64337" s="6"/>
    </row>
    <row r="64338" spans="55:55" hidden="1" x14ac:dyDescent="0.2">
      <c r="BC64338" s="6"/>
    </row>
    <row r="64339" spans="55:55" hidden="1" x14ac:dyDescent="0.2">
      <c r="BC64339" s="6"/>
    </row>
    <row r="64340" spans="55:55" hidden="1" x14ac:dyDescent="0.2">
      <c r="BC64340" s="6"/>
    </row>
    <row r="64341" spans="55:55" hidden="1" x14ac:dyDescent="0.2">
      <c r="BC64341" s="6"/>
    </row>
    <row r="64342" spans="55:55" hidden="1" x14ac:dyDescent="0.2">
      <c r="BC64342" s="6"/>
    </row>
    <row r="64343" spans="55:55" hidden="1" x14ac:dyDescent="0.2">
      <c r="BC64343" s="6"/>
    </row>
    <row r="64344" spans="55:55" hidden="1" x14ac:dyDescent="0.2">
      <c r="BC64344" s="6"/>
    </row>
    <row r="64345" spans="55:55" hidden="1" x14ac:dyDescent="0.2">
      <c r="BC64345" s="6"/>
    </row>
    <row r="64346" spans="55:55" hidden="1" x14ac:dyDescent="0.2">
      <c r="BC64346" s="6"/>
    </row>
    <row r="64347" spans="55:55" hidden="1" x14ac:dyDescent="0.2">
      <c r="BC64347" s="6"/>
    </row>
    <row r="64348" spans="55:55" hidden="1" x14ac:dyDescent="0.2">
      <c r="BC64348" s="6"/>
    </row>
    <row r="64349" spans="55:55" hidden="1" x14ac:dyDescent="0.2">
      <c r="BC64349" s="6"/>
    </row>
    <row r="64350" spans="55:55" hidden="1" x14ac:dyDescent="0.2">
      <c r="BC64350" s="6"/>
    </row>
    <row r="64351" spans="55:55" hidden="1" x14ac:dyDescent="0.2">
      <c r="BC64351" s="6"/>
    </row>
    <row r="64352" spans="55:55" hidden="1" x14ac:dyDescent="0.2">
      <c r="BC64352" s="6"/>
    </row>
    <row r="64353" spans="55:55" hidden="1" x14ac:dyDescent="0.2">
      <c r="BC64353" s="6"/>
    </row>
    <row r="64354" spans="55:55" hidden="1" x14ac:dyDescent="0.2">
      <c r="BC64354" s="6"/>
    </row>
    <row r="64355" spans="55:55" hidden="1" x14ac:dyDescent="0.2">
      <c r="BC64355" s="6"/>
    </row>
    <row r="64356" spans="55:55" hidden="1" x14ac:dyDescent="0.2">
      <c r="BC64356" s="6"/>
    </row>
    <row r="64357" spans="55:55" hidden="1" x14ac:dyDescent="0.2">
      <c r="BC64357" s="6"/>
    </row>
    <row r="64358" spans="55:55" hidden="1" x14ac:dyDescent="0.2">
      <c r="BC64358" s="6"/>
    </row>
    <row r="64359" spans="55:55" hidden="1" x14ac:dyDescent="0.2">
      <c r="BC64359" s="6"/>
    </row>
    <row r="64360" spans="55:55" hidden="1" x14ac:dyDescent="0.2">
      <c r="BC64360" s="6"/>
    </row>
    <row r="64361" spans="55:55" hidden="1" x14ac:dyDescent="0.2">
      <c r="BC64361" s="6"/>
    </row>
    <row r="64362" spans="55:55" hidden="1" x14ac:dyDescent="0.2">
      <c r="BC64362" s="6"/>
    </row>
    <row r="64363" spans="55:55" hidden="1" x14ac:dyDescent="0.2">
      <c r="BC64363" s="6"/>
    </row>
    <row r="64364" spans="55:55" hidden="1" x14ac:dyDescent="0.2">
      <c r="BC64364" s="6"/>
    </row>
    <row r="64365" spans="55:55" hidden="1" x14ac:dyDescent="0.2">
      <c r="BC64365" s="6"/>
    </row>
    <row r="64366" spans="55:55" hidden="1" x14ac:dyDescent="0.2">
      <c r="BC64366" s="6"/>
    </row>
    <row r="64367" spans="55:55" hidden="1" x14ac:dyDescent="0.2">
      <c r="BC64367" s="6"/>
    </row>
    <row r="64368" spans="55:55" hidden="1" x14ac:dyDescent="0.2">
      <c r="BC64368" s="6"/>
    </row>
    <row r="64369" spans="55:55" hidden="1" x14ac:dyDescent="0.2">
      <c r="BC64369" s="6"/>
    </row>
    <row r="64370" spans="55:55" hidden="1" x14ac:dyDescent="0.2">
      <c r="BC64370" s="6"/>
    </row>
    <row r="64371" spans="55:55" hidden="1" x14ac:dyDescent="0.2">
      <c r="BC64371" s="6"/>
    </row>
    <row r="64372" spans="55:55" hidden="1" x14ac:dyDescent="0.2">
      <c r="BC64372" s="6"/>
    </row>
    <row r="64373" spans="55:55" hidden="1" x14ac:dyDescent="0.2">
      <c r="BC64373" s="6"/>
    </row>
    <row r="64374" spans="55:55" hidden="1" x14ac:dyDescent="0.2">
      <c r="BC64374" s="6"/>
    </row>
    <row r="64375" spans="55:55" hidden="1" x14ac:dyDescent="0.2">
      <c r="BC64375" s="6"/>
    </row>
    <row r="64376" spans="55:55" hidden="1" x14ac:dyDescent="0.2">
      <c r="BC64376" s="6"/>
    </row>
    <row r="64377" spans="55:55" hidden="1" x14ac:dyDescent="0.2">
      <c r="BC64377" s="6"/>
    </row>
    <row r="64378" spans="55:55" hidden="1" x14ac:dyDescent="0.2">
      <c r="BC64378" s="6"/>
    </row>
    <row r="64379" spans="55:55" hidden="1" x14ac:dyDescent="0.2">
      <c r="BC64379" s="6"/>
    </row>
    <row r="64380" spans="55:55" hidden="1" x14ac:dyDescent="0.2">
      <c r="BC64380" s="6"/>
    </row>
    <row r="64381" spans="55:55" hidden="1" x14ac:dyDescent="0.2">
      <c r="BC64381" s="6"/>
    </row>
    <row r="64382" spans="55:55" hidden="1" x14ac:dyDescent="0.2">
      <c r="BC64382" s="6"/>
    </row>
    <row r="64383" spans="55:55" hidden="1" x14ac:dyDescent="0.2">
      <c r="BC64383" s="6"/>
    </row>
    <row r="64384" spans="55:55" hidden="1" x14ac:dyDescent="0.2">
      <c r="BC64384" s="6"/>
    </row>
    <row r="64385" spans="55:55" hidden="1" x14ac:dyDescent="0.2">
      <c r="BC64385" s="6"/>
    </row>
    <row r="64386" spans="55:55" hidden="1" x14ac:dyDescent="0.2">
      <c r="BC64386" s="6"/>
    </row>
    <row r="64387" spans="55:55" hidden="1" x14ac:dyDescent="0.2">
      <c r="BC64387" s="6"/>
    </row>
    <row r="64388" spans="55:55" hidden="1" x14ac:dyDescent="0.2">
      <c r="BC64388" s="6"/>
    </row>
    <row r="64389" spans="55:55" hidden="1" x14ac:dyDescent="0.2">
      <c r="BC64389" s="6"/>
    </row>
    <row r="64390" spans="55:55" hidden="1" x14ac:dyDescent="0.2">
      <c r="BC64390" s="6"/>
    </row>
    <row r="64391" spans="55:55" hidden="1" x14ac:dyDescent="0.2">
      <c r="BC64391" s="6"/>
    </row>
    <row r="64392" spans="55:55" hidden="1" x14ac:dyDescent="0.2">
      <c r="BC64392" s="6"/>
    </row>
    <row r="64393" spans="55:55" hidden="1" x14ac:dyDescent="0.2">
      <c r="BC64393" s="6"/>
    </row>
    <row r="64394" spans="55:55" hidden="1" x14ac:dyDescent="0.2">
      <c r="BC64394" s="6"/>
    </row>
    <row r="64395" spans="55:55" hidden="1" x14ac:dyDescent="0.2">
      <c r="BC64395" s="6"/>
    </row>
    <row r="64396" spans="55:55" hidden="1" x14ac:dyDescent="0.2">
      <c r="BC64396" s="6"/>
    </row>
    <row r="64397" spans="55:55" hidden="1" x14ac:dyDescent="0.2">
      <c r="BC64397" s="6"/>
    </row>
    <row r="64398" spans="55:55" hidden="1" x14ac:dyDescent="0.2">
      <c r="BC64398" s="6"/>
    </row>
    <row r="64399" spans="55:55" hidden="1" x14ac:dyDescent="0.2">
      <c r="BC64399" s="6"/>
    </row>
    <row r="64400" spans="55:55" hidden="1" x14ac:dyDescent="0.2">
      <c r="BC64400" s="6"/>
    </row>
    <row r="64401" spans="55:55" hidden="1" x14ac:dyDescent="0.2">
      <c r="BC64401" s="6"/>
    </row>
    <row r="64402" spans="55:55" hidden="1" x14ac:dyDescent="0.2">
      <c r="BC64402" s="6"/>
    </row>
    <row r="64403" spans="55:55" hidden="1" x14ac:dyDescent="0.2">
      <c r="BC64403" s="6"/>
    </row>
    <row r="64404" spans="55:55" hidden="1" x14ac:dyDescent="0.2">
      <c r="BC64404" s="6"/>
    </row>
    <row r="64405" spans="55:55" hidden="1" x14ac:dyDescent="0.2">
      <c r="BC64405" s="6"/>
    </row>
    <row r="64406" spans="55:55" hidden="1" x14ac:dyDescent="0.2">
      <c r="BC64406" s="6"/>
    </row>
    <row r="64407" spans="55:55" hidden="1" x14ac:dyDescent="0.2">
      <c r="BC64407" s="6"/>
    </row>
    <row r="64408" spans="55:55" hidden="1" x14ac:dyDescent="0.2">
      <c r="BC64408" s="6"/>
    </row>
    <row r="64409" spans="55:55" hidden="1" x14ac:dyDescent="0.2">
      <c r="BC64409" s="6"/>
    </row>
    <row r="64410" spans="55:55" hidden="1" x14ac:dyDescent="0.2">
      <c r="BC64410" s="6"/>
    </row>
    <row r="64411" spans="55:55" hidden="1" x14ac:dyDescent="0.2">
      <c r="BC64411" s="6"/>
    </row>
    <row r="64412" spans="55:55" hidden="1" x14ac:dyDescent="0.2">
      <c r="BC64412" s="6"/>
    </row>
    <row r="64413" spans="55:55" hidden="1" x14ac:dyDescent="0.2">
      <c r="BC64413" s="6"/>
    </row>
    <row r="64414" spans="55:55" hidden="1" x14ac:dyDescent="0.2">
      <c r="BC64414" s="6"/>
    </row>
    <row r="64415" spans="55:55" hidden="1" x14ac:dyDescent="0.2">
      <c r="BC64415" s="6"/>
    </row>
    <row r="64416" spans="55:55" hidden="1" x14ac:dyDescent="0.2">
      <c r="BC64416" s="6"/>
    </row>
    <row r="64417" spans="55:55" hidden="1" x14ac:dyDescent="0.2">
      <c r="BC64417" s="6"/>
    </row>
    <row r="64418" spans="55:55" hidden="1" x14ac:dyDescent="0.2">
      <c r="BC64418" s="6"/>
    </row>
    <row r="64419" spans="55:55" hidden="1" x14ac:dyDescent="0.2">
      <c r="BC64419" s="6"/>
    </row>
    <row r="64420" spans="55:55" hidden="1" x14ac:dyDescent="0.2">
      <c r="BC64420" s="6"/>
    </row>
    <row r="64421" spans="55:55" hidden="1" x14ac:dyDescent="0.2">
      <c r="BC64421" s="6"/>
    </row>
    <row r="64422" spans="55:55" hidden="1" x14ac:dyDescent="0.2">
      <c r="BC64422" s="6"/>
    </row>
    <row r="64423" spans="55:55" hidden="1" x14ac:dyDescent="0.2">
      <c r="BC64423" s="6"/>
    </row>
    <row r="64424" spans="55:55" hidden="1" x14ac:dyDescent="0.2">
      <c r="BC64424" s="6"/>
    </row>
    <row r="64425" spans="55:55" hidden="1" x14ac:dyDescent="0.2">
      <c r="BC64425" s="6"/>
    </row>
    <row r="64426" spans="55:55" hidden="1" x14ac:dyDescent="0.2">
      <c r="BC64426" s="6"/>
    </row>
    <row r="64427" spans="55:55" hidden="1" x14ac:dyDescent="0.2">
      <c r="BC64427" s="6"/>
    </row>
    <row r="64428" spans="55:55" hidden="1" x14ac:dyDescent="0.2">
      <c r="BC64428" s="6"/>
    </row>
    <row r="64429" spans="55:55" hidden="1" x14ac:dyDescent="0.2">
      <c r="BC64429" s="6"/>
    </row>
    <row r="64430" spans="55:55" hidden="1" x14ac:dyDescent="0.2">
      <c r="BC64430" s="6"/>
    </row>
    <row r="64431" spans="55:55" hidden="1" x14ac:dyDescent="0.2">
      <c r="BC64431" s="6"/>
    </row>
    <row r="64432" spans="55:55" hidden="1" x14ac:dyDescent="0.2">
      <c r="BC64432" s="6"/>
    </row>
    <row r="64433" spans="55:55" hidden="1" x14ac:dyDescent="0.2">
      <c r="BC64433" s="6"/>
    </row>
    <row r="64434" spans="55:55" hidden="1" x14ac:dyDescent="0.2">
      <c r="BC64434" s="6"/>
    </row>
    <row r="64435" spans="55:55" hidden="1" x14ac:dyDescent="0.2">
      <c r="BC64435" s="6"/>
    </row>
    <row r="64436" spans="55:55" hidden="1" x14ac:dyDescent="0.2">
      <c r="BC64436" s="6"/>
    </row>
    <row r="64437" spans="55:55" hidden="1" x14ac:dyDescent="0.2">
      <c r="BC64437" s="6"/>
    </row>
    <row r="64438" spans="55:55" hidden="1" x14ac:dyDescent="0.2">
      <c r="BC64438" s="6"/>
    </row>
    <row r="64439" spans="55:55" hidden="1" x14ac:dyDescent="0.2">
      <c r="BC64439" s="6"/>
    </row>
    <row r="64440" spans="55:55" hidden="1" x14ac:dyDescent="0.2">
      <c r="BC64440" s="6"/>
    </row>
    <row r="64441" spans="55:55" hidden="1" x14ac:dyDescent="0.2">
      <c r="BC64441" s="6"/>
    </row>
    <row r="64442" spans="55:55" hidden="1" x14ac:dyDescent="0.2">
      <c r="BC64442" s="6"/>
    </row>
    <row r="64443" spans="55:55" hidden="1" x14ac:dyDescent="0.2">
      <c r="BC64443" s="6"/>
    </row>
    <row r="64444" spans="55:55" hidden="1" x14ac:dyDescent="0.2">
      <c r="BC64444" s="6"/>
    </row>
    <row r="64445" spans="55:55" hidden="1" x14ac:dyDescent="0.2">
      <c r="BC64445" s="6"/>
    </row>
    <row r="64446" spans="55:55" hidden="1" x14ac:dyDescent="0.2">
      <c r="BC64446" s="6"/>
    </row>
    <row r="64447" spans="55:55" hidden="1" x14ac:dyDescent="0.2">
      <c r="BC64447" s="6"/>
    </row>
    <row r="64448" spans="55:55" hidden="1" x14ac:dyDescent="0.2">
      <c r="BC64448" s="6"/>
    </row>
    <row r="64449" spans="55:55" hidden="1" x14ac:dyDescent="0.2">
      <c r="BC64449" s="6"/>
    </row>
    <row r="64450" spans="55:55" hidden="1" x14ac:dyDescent="0.2">
      <c r="BC64450" s="6"/>
    </row>
    <row r="64451" spans="55:55" hidden="1" x14ac:dyDescent="0.2">
      <c r="BC64451" s="6"/>
    </row>
    <row r="64452" spans="55:55" hidden="1" x14ac:dyDescent="0.2">
      <c r="BC64452" s="6"/>
    </row>
    <row r="64453" spans="55:55" hidden="1" x14ac:dyDescent="0.2">
      <c r="BC64453" s="6"/>
    </row>
    <row r="64454" spans="55:55" hidden="1" x14ac:dyDescent="0.2">
      <c r="BC64454" s="6"/>
    </row>
    <row r="64455" spans="55:55" hidden="1" x14ac:dyDescent="0.2">
      <c r="BC64455" s="6"/>
    </row>
    <row r="64456" spans="55:55" hidden="1" x14ac:dyDescent="0.2">
      <c r="BC64456" s="6"/>
    </row>
    <row r="64457" spans="55:55" hidden="1" x14ac:dyDescent="0.2">
      <c r="BC64457" s="6"/>
    </row>
    <row r="64458" spans="55:55" hidden="1" x14ac:dyDescent="0.2">
      <c r="BC64458" s="6"/>
    </row>
    <row r="64459" spans="55:55" hidden="1" x14ac:dyDescent="0.2">
      <c r="BC64459" s="6"/>
    </row>
    <row r="64460" spans="55:55" hidden="1" x14ac:dyDescent="0.2">
      <c r="BC64460" s="6"/>
    </row>
    <row r="64461" spans="55:55" hidden="1" x14ac:dyDescent="0.2">
      <c r="BC64461" s="6"/>
    </row>
    <row r="64462" spans="55:55" hidden="1" x14ac:dyDescent="0.2">
      <c r="BC64462" s="6"/>
    </row>
    <row r="64463" spans="55:55" hidden="1" x14ac:dyDescent="0.2">
      <c r="BC64463" s="6"/>
    </row>
    <row r="64464" spans="55:55" hidden="1" x14ac:dyDescent="0.2">
      <c r="BC64464" s="6"/>
    </row>
    <row r="64465" spans="55:55" hidden="1" x14ac:dyDescent="0.2">
      <c r="BC64465" s="6"/>
    </row>
    <row r="64466" spans="55:55" hidden="1" x14ac:dyDescent="0.2">
      <c r="BC64466" s="6"/>
    </row>
    <row r="64467" spans="55:55" hidden="1" x14ac:dyDescent="0.2">
      <c r="BC64467" s="6"/>
    </row>
    <row r="64468" spans="55:55" hidden="1" x14ac:dyDescent="0.2">
      <c r="BC64468" s="6"/>
    </row>
    <row r="64469" spans="55:55" hidden="1" x14ac:dyDescent="0.2">
      <c r="BC64469" s="6"/>
    </row>
    <row r="64470" spans="55:55" hidden="1" x14ac:dyDescent="0.2">
      <c r="BC64470" s="6"/>
    </row>
    <row r="64471" spans="55:55" hidden="1" x14ac:dyDescent="0.2">
      <c r="BC64471" s="6"/>
    </row>
    <row r="64472" spans="55:55" hidden="1" x14ac:dyDescent="0.2">
      <c r="BC64472" s="6"/>
    </row>
    <row r="64473" spans="55:55" hidden="1" x14ac:dyDescent="0.2">
      <c r="BC64473" s="6"/>
    </row>
    <row r="64474" spans="55:55" hidden="1" x14ac:dyDescent="0.2">
      <c r="BC64474" s="6"/>
    </row>
    <row r="64475" spans="55:55" hidden="1" x14ac:dyDescent="0.2">
      <c r="BC64475" s="6"/>
    </row>
    <row r="64476" spans="55:55" hidden="1" x14ac:dyDescent="0.2">
      <c r="BC64476" s="6"/>
    </row>
    <row r="64477" spans="55:55" hidden="1" x14ac:dyDescent="0.2">
      <c r="BC64477" s="6"/>
    </row>
    <row r="64478" spans="55:55" hidden="1" x14ac:dyDescent="0.2">
      <c r="BC64478" s="6"/>
    </row>
    <row r="64479" spans="55:55" hidden="1" x14ac:dyDescent="0.2">
      <c r="BC64479" s="6"/>
    </row>
    <row r="64480" spans="55:55" hidden="1" x14ac:dyDescent="0.2">
      <c r="BC64480" s="6"/>
    </row>
    <row r="64481" spans="55:55" hidden="1" x14ac:dyDescent="0.2">
      <c r="BC64481" s="6"/>
    </row>
    <row r="64482" spans="55:55" hidden="1" x14ac:dyDescent="0.2">
      <c r="BC64482" s="6"/>
    </row>
    <row r="64483" spans="55:55" hidden="1" x14ac:dyDescent="0.2">
      <c r="BC64483" s="6"/>
    </row>
    <row r="64484" spans="55:55" hidden="1" x14ac:dyDescent="0.2">
      <c r="BC64484" s="6"/>
    </row>
    <row r="64485" spans="55:55" hidden="1" x14ac:dyDescent="0.2">
      <c r="BC64485" s="6"/>
    </row>
    <row r="64486" spans="55:55" hidden="1" x14ac:dyDescent="0.2">
      <c r="BC64486" s="6"/>
    </row>
    <row r="64487" spans="55:55" hidden="1" x14ac:dyDescent="0.2">
      <c r="BC64487" s="6"/>
    </row>
    <row r="64488" spans="55:55" hidden="1" x14ac:dyDescent="0.2">
      <c r="BC64488" s="6"/>
    </row>
    <row r="64489" spans="55:55" hidden="1" x14ac:dyDescent="0.2">
      <c r="BC64489" s="6"/>
    </row>
    <row r="64490" spans="55:55" hidden="1" x14ac:dyDescent="0.2">
      <c r="BC64490" s="6"/>
    </row>
    <row r="64491" spans="55:55" hidden="1" x14ac:dyDescent="0.2">
      <c r="BC64491" s="6"/>
    </row>
    <row r="64492" spans="55:55" hidden="1" x14ac:dyDescent="0.2">
      <c r="BC64492" s="6"/>
    </row>
    <row r="64493" spans="55:55" hidden="1" x14ac:dyDescent="0.2">
      <c r="BC64493" s="6"/>
    </row>
    <row r="64494" spans="55:55" hidden="1" x14ac:dyDescent="0.2">
      <c r="BC64494" s="6"/>
    </row>
    <row r="64495" spans="55:55" hidden="1" x14ac:dyDescent="0.2">
      <c r="BC64495" s="6"/>
    </row>
    <row r="64496" spans="55:55" hidden="1" x14ac:dyDescent="0.2">
      <c r="BC64496" s="6"/>
    </row>
    <row r="64497" spans="55:55" hidden="1" x14ac:dyDescent="0.2">
      <c r="BC64497" s="6"/>
    </row>
    <row r="64498" spans="55:55" hidden="1" x14ac:dyDescent="0.2">
      <c r="BC64498" s="6"/>
    </row>
    <row r="64499" spans="55:55" hidden="1" x14ac:dyDescent="0.2">
      <c r="BC64499" s="6"/>
    </row>
    <row r="64500" spans="55:55" hidden="1" x14ac:dyDescent="0.2">
      <c r="BC64500" s="6"/>
    </row>
    <row r="64501" spans="55:55" hidden="1" x14ac:dyDescent="0.2">
      <c r="BC64501" s="6"/>
    </row>
    <row r="64502" spans="55:55" hidden="1" x14ac:dyDescent="0.2">
      <c r="BC64502" s="6"/>
    </row>
    <row r="64503" spans="55:55" hidden="1" x14ac:dyDescent="0.2">
      <c r="BC64503" s="6"/>
    </row>
    <row r="64504" spans="55:55" hidden="1" x14ac:dyDescent="0.2">
      <c r="BC64504" s="6"/>
    </row>
    <row r="64505" spans="55:55" hidden="1" x14ac:dyDescent="0.2">
      <c r="BC64505" s="6"/>
    </row>
    <row r="64506" spans="55:55" hidden="1" x14ac:dyDescent="0.2">
      <c r="BC64506" s="6"/>
    </row>
    <row r="64507" spans="55:55" hidden="1" x14ac:dyDescent="0.2">
      <c r="BC64507" s="6"/>
    </row>
    <row r="64508" spans="55:55" hidden="1" x14ac:dyDescent="0.2">
      <c r="BC64508" s="6"/>
    </row>
    <row r="64509" spans="55:55" hidden="1" x14ac:dyDescent="0.2">
      <c r="BC64509" s="6"/>
    </row>
    <row r="64510" spans="55:55" hidden="1" x14ac:dyDescent="0.2">
      <c r="BC64510" s="6"/>
    </row>
    <row r="64511" spans="55:55" hidden="1" x14ac:dyDescent="0.2">
      <c r="BC64511" s="6"/>
    </row>
    <row r="64512" spans="55:55" hidden="1" x14ac:dyDescent="0.2">
      <c r="BC64512" s="6"/>
    </row>
    <row r="64513" spans="55:55" hidden="1" x14ac:dyDescent="0.2">
      <c r="BC64513" s="6"/>
    </row>
    <row r="64514" spans="55:55" hidden="1" x14ac:dyDescent="0.2">
      <c r="BC64514" s="6"/>
    </row>
    <row r="64515" spans="55:55" hidden="1" x14ac:dyDescent="0.2">
      <c r="BC64515" s="6"/>
    </row>
    <row r="64516" spans="55:55" hidden="1" x14ac:dyDescent="0.2">
      <c r="BC64516" s="6"/>
    </row>
    <row r="64517" spans="55:55" hidden="1" x14ac:dyDescent="0.2">
      <c r="BC64517" s="6"/>
    </row>
    <row r="64518" spans="55:55" hidden="1" x14ac:dyDescent="0.2">
      <c r="BC64518" s="6"/>
    </row>
    <row r="64519" spans="55:55" hidden="1" x14ac:dyDescent="0.2">
      <c r="BC64519" s="6"/>
    </row>
    <row r="64520" spans="55:55" hidden="1" x14ac:dyDescent="0.2">
      <c r="BC64520" s="6"/>
    </row>
    <row r="64521" spans="55:55" hidden="1" x14ac:dyDescent="0.2">
      <c r="BC64521" s="6"/>
    </row>
    <row r="64522" spans="55:55" hidden="1" x14ac:dyDescent="0.2">
      <c r="BC64522" s="6"/>
    </row>
    <row r="64523" spans="55:55" hidden="1" x14ac:dyDescent="0.2">
      <c r="BC64523" s="6"/>
    </row>
    <row r="64524" spans="55:55" hidden="1" x14ac:dyDescent="0.2">
      <c r="BC64524" s="6"/>
    </row>
    <row r="64525" spans="55:55" hidden="1" x14ac:dyDescent="0.2">
      <c r="BC64525" s="6"/>
    </row>
    <row r="64526" spans="55:55" hidden="1" x14ac:dyDescent="0.2">
      <c r="BC64526" s="6"/>
    </row>
    <row r="64527" spans="55:55" hidden="1" x14ac:dyDescent="0.2">
      <c r="BC64527" s="6"/>
    </row>
    <row r="64528" spans="55:55" hidden="1" x14ac:dyDescent="0.2">
      <c r="BC64528" s="6"/>
    </row>
    <row r="64529" spans="55:55" hidden="1" x14ac:dyDescent="0.2">
      <c r="BC64529" s="6"/>
    </row>
    <row r="64530" spans="55:55" hidden="1" x14ac:dyDescent="0.2">
      <c r="BC64530" s="6"/>
    </row>
    <row r="64531" spans="55:55" hidden="1" x14ac:dyDescent="0.2">
      <c r="BC64531" s="6"/>
    </row>
    <row r="64532" spans="55:55" hidden="1" x14ac:dyDescent="0.2">
      <c r="BC64532" s="6"/>
    </row>
    <row r="64533" spans="55:55" hidden="1" x14ac:dyDescent="0.2">
      <c r="BC64533" s="6"/>
    </row>
    <row r="64534" spans="55:55" hidden="1" x14ac:dyDescent="0.2">
      <c r="BC64534" s="6"/>
    </row>
    <row r="64535" spans="55:55" hidden="1" x14ac:dyDescent="0.2">
      <c r="BC64535" s="6"/>
    </row>
    <row r="64536" spans="55:55" hidden="1" x14ac:dyDescent="0.2">
      <c r="BC64536" s="6"/>
    </row>
    <row r="64537" spans="55:55" hidden="1" x14ac:dyDescent="0.2">
      <c r="BC64537" s="6"/>
    </row>
    <row r="64538" spans="55:55" hidden="1" x14ac:dyDescent="0.2">
      <c r="BC64538" s="6"/>
    </row>
    <row r="64539" spans="55:55" hidden="1" x14ac:dyDescent="0.2">
      <c r="BC64539" s="6"/>
    </row>
    <row r="64540" spans="55:55" hidden="1" x14ac:dyDescent="0.2">
      <c r="BC64540" s="6"/>
    </row>
    <row r="64541" spans="55:55" hidden="1" x14ac:dyDescent="0.2">
      <c r="BC64541" s="6"/>
    </row>
    <row r="64542" spans="55:55" hidden="1" x14ac:dyDescent="0.2">
      <c r="BC64542" s="6"/>
    </row>
    <row r="64543" spans="55:55" hidden="1" x14ac:dyDescent="0.2">
      <c r="BC64543" s="6"/>
    </row>
    <row r="64544" spans="55:55" hidden="1" x14ac:dyDescent="0.2">
      <c r="BC64544" s="6"/>
    </row>
    <row r="64545" spans="55:55" hidden="1" x14ac:dyDescent="0.2">
      <c r="BC64545" s="6"/>
    </row>
    <row r="64546" spans="55:55" hidden="1" x14ac:dyDescent="0.2">
      <c r="BC64546" s="6"/>
    </row>
    <row r="64547" spans="55:55" hidden="1" x14ac:dyDescent="0.2">
      <c r="BC64547" s="6"/>
    </row>
    <row r="64548" spans="55:55" hidden="1" x14ac:dyDescent="0.2">
      <c r="BC64548" s="6"/>
    </row>
    <row r="64549" spans="55:55" hidden="1" x14ac:dyDescent="0.2">
      <c r="BC64549" s="6"/>
    </row>
    <row r="64550" spans="55:55" hidden="1" x14ac:dyDescent="0.2">
      <c r="BC64550" s="6"/>
    </row>
    <row r="64551" spans="55:55" hidden="1" x14ac:dyDescent="0.2">
      <c r="BC64551" s="6"/>
    </row>
    <row r="64552" spans="55:55" hidden="1" x14ac:dyDescent="0.2">
      <c r="BC64552" s="6"/>
    </row>
    <row r="64553" spans="55:55" hidden="1" x14ac:dyDescent="0.2">
      <c r="BC64553" s="6"/>
    </row>
    <row r="64554" spans="55:55" hidden="1" x14ac:dyDescent="0.2">
      <c r="BC64554" s="6"/>
    </row>
    <row r="64555" spans="55:55" hidden="1" x14ac:dyDescent="0.2">
      <c r="BC64555" s="6"/>
    </row>
    <row r="64556" spans="55:55" hidden="1" x14ac:dyDescent="0.2">
      <c r="BC64556" s="6"/>
    </row>
    <row r="64557" spans="55:55" hidden="1" x14ac:dyDescent="0.2">
      <c r="BC64557" s="6"/>
    </row>
    <row r="64558" spans="55:55" hidden="1" x14ac:dyDescent="0.2">
      <c r="BC64558" s="6"/>
    </row>
    <row r="64559" spans="55:55" hidden="1" x14ac:dyDescent="0.2">
      <c r="BC64559" s="6"/>
    </row>
    <row r="64560" spans="55:55" hidden="1" x14ac:dyDescent="0.2">
      <c r="BC64560" s="6"/>
    </row>
    <row r="64561" spans="55:55" hidden="1" x14ac:dyDescent="0.2">
      <c r="BC64561" s="6"/>
    </row>
    <row r="64562" spans="55:55" hidden="1" x14ac:dyDescent="0.2">
      <c r="BC64562" s="6"/>
    </row>
    <row r="64563" spans="55:55" hidden="1" x14ac:dyDescent="0.2">
      <c r="BC64563" s="6"/>
    </row>
    <row r="64564" spans="55:55" hidden="1" x14ac:dyDescent="0.2">
      <c r="BC64564" s="6"/>
    </row>
    <row r="64565" spans="55:55" hidden="1" x14ac:dyDescent="0.2">
      <c r="BC64565" s="6"/>
    </row>
    <row r="64566" spans="55:55" hidden="1" x14ac:dyDescent="0.2">
      <c r="BC64566" s="6"/>
    </row>
    <row r="64567" spans="55:55" hidden="1" x14ac:dyDescent="0.2">
      <c r="BC64567" s="6"/>
    </row>
    <row r="64568" spans="55:55" hidden="1" x14ac:dyDescent="0.2">
      <c r="BC64568" s="6"/>
    </row>
    <row r="64569" spans="55:55" hidden="1" x14ac:dyDescent="0.2">
      <c r="BC64569" s="6"/>
    </row>
    <row r="64570" spans="55:55" hidden="1" x14ac:dyDescent="0.2">
      <c r="BC64570" s="6"/>
    </row>
    <row r="64571" spans="55:55" hidden="1" x14ac:dyDescent="0.2">
      <c r="BC64571" s="6"/>
    </row>
    <row r="64572" spans="55:55" hidden="1" x14ac:dyDescent="0.2">
      <c r="BC64572" s="6"/>
    </row>
    <row r="64573" spans="55:55" hidden="1" x14ac:dyDescent="0.2">
      <c r="BC64573" s="6"/>
    </row>
    <row r="64574" spans="55:55" hidden="1" x14ac:dyDescent="0.2">
      <c r="BC64574" s="6"/>
    </row>
    <row r="64575" spans="55:55" hidden="1" x14ac:dyDescent="0.2">
      <c r="BC64575" s="6"/>
    </row>
    <row r="64576" spans="55:55" hidden="1" x14ac:dyDescent="0.2">
      <c r="BC64576" s="6"/>
    </row>
    <row r="64577" spans="55:55" hidden="1" x14ac:dyDescent="0.2">
      <c r="BC64577" s="6"/>
    </row>
    <row r="64578" spans="55:55" hidden="1" x14ac:dyDescent="0.2">
      <c r="BC64578" s="6"/>
    </row>
    <row r="64579" spans="55:55" hidden="1" x14ac:dyDescent="0.2">
      <c r="BC64579" s="6"/>
    </row>
    <row r="64580" spans="55:55" hidden="1" x14ac:dyDescent="0.2">
      <c r="BC64580" s="6"/>
    </row>
    <row r="64581" spans="55:55" hidden="1" x14ac:dyDescent="0.2">
      <c r="BC64581" s="6"/>
    </row>
    <row r="64582" spans="55:55" hidden="1" x14ac:dyDescent="0.2">
      <c r="BC64582" s="6"/>
    </row>
    <row r="64583" spans="55:55" hidden="1" x14ac:dyDescent="0.2">
      <c r="BC64583" s="6"/>
    </row>
    <row r="64584" spans="55:55" hidden="1" x14ac:dyDescent="0.2">
      <c r="BC64584" s="6"/>
    </row>
    <row r="64585" spans="55:55" hidden="1" x14ac:dyDescent="0.2">
      <c r="BC64585" s="6"/>
    </row>
    <row r="64586" spans="55:55" hidden="1" x14ac:dyDescent="0.2">
      <c r="BC64586" s="6"/>
    </row>
    <row r="64587" spans="55:55" hidden="1" x14ac:dyDescent="0.2">
      <c r="BC64587" s="6"/>
    </row>
    <row r="64588" spans="55:55" hidden="1" x14ac:dyDescent="0.2">
      <c r="BC64588" s="6"/>
    </row>
    <row r="64589" spans="55:55" hidden="1" x14ac:dyDescent="0.2">
      <c r="BC64589" s="6"/>
    </row>
    <row r="64590" spans="55:55" hidden="1" x14ac:dyDescent="0.2">
      <c r="BC64590" s="6"/>
    </row>
    <row r="64591" spans="55:55" hidden="1" x14ac:dyDescent="0.2">
      <c r="BC64591" s="6"/>
    </row>
    <row r="64592" spans="55:55" hidden="1" x14ac:dyDescent="0.2">
      <c r="BC64592" s="6"/>
    </row>
    <row r="64593" spans="55:55" hidden="1" x14ac:dyDescent="0.2">
      <c r="BC64593" s="6"/>
    </row>
    <row r="64594" spans="55:55" hidden="1" x14ac:dyDescent="0.2">
      <c r="BC64594" s="6"/>
    </row>
    <row r="64595" spans="55:55" hidden="1" x14ac:dyDescent="0.2">
      <c r="BC64595" s="6"/>
    </row>
    <row r="64596" spans="55:55" hidden="1" x14ac:dyDescent="0.2">
      <c r="BC64596" s="6"/>
    </row>
    <row r="64597" spans="55:55" hidden="1" x14ac:dyDescent="0.2">
      <c r="BC64597" s="6"/>
    </row>
    <row r="64598" spans="55:55" hidden="1" x14ac:dyDescent="0.2">
      <c r="BC64598" s="6"/>
    </row>
    <row r="64599" spans="55:55" hidden="1" x14ac:dyDescent="0.2">
      <c r="BC64599" s="6"/>
    </row>
    <row r="64600" spans="55:55" hidden="1" x14ac:dyDescent="0.2">
      <c r="BC64600" s="6"/>
    </row>
    <row r="64601" spans="55:55" hidden="1" x14ac:dyDescent="0.2">
      <c r="BC64601" s="6"/>
    </row>
    <row r="64602" spans="55:55" hidden="1" x14ac:dyDescent="0.2">
      <c r="BC64602" s="6"/>
    </row>
    <row r="64603" spans="55:55" hidden="1" x14ac:dyDescent="0.2">
      <c r="BC64603" s="6"/>
    </row>
    <row r="64604" spans="55:55" hidden="1" x14ac:dyDescent="0.2">
      <c r="BC64604" s="6"/>
    </row>
    <row r="64605" spans="55:55" hidden="1" x14ac:dyDescent="0.2">
      <c r="BC64605" s="6"/>
    </row>
    <row r="64606" spans="55:55" hidden="1" x14ac:dyDescent="0.2">
      <c r="BC64606" s="6"/>
    </row>
    <row r="64607" spans="55:55" hidden="1" x14ac:dyDescent="0.2">
      <c r="BC64607" s="6"/>
    </row>
    <row r="64608" spans="55:55" hidden="1" x14ac:dyDescent="0.2">
      <c r="BC64608" s="6"/>
    </row>
    <row r="64609" spans="55:55" hidden="1" x14ac:dyDescent="0.2">
      <c r="BC64609" s="6"/>
    </row>
    <row r="64610" spans="55:55" hidden="1" x14ac:dyDescent="0.2">
      <c r="BC64610" s="6"/>
    </row>
    <row r="64611" spans="55:55" hidden="1" x14ac:dyDescent="0.2">
      <c r="BC64611" s="6"/>
    </row>
    <row r="64612" spans="55:55" hidden="1" x14ac:dyDescent="0.2">
      <c r="BC64612" s="6"/>
    </row>
    <row r="64613" spans="55:55" hidden="1" x14ac:dyDescent="0.2">
      <c r="BC64613" s="6"/>
    </row>
    <row r="64614" spans="55:55" hidden="1" x14ac:dyDescent="0.2">
      <c r="BC64614" s="6"/>
    </row>
    <row r="64615" spans="55:55" hidden="1" x14ac:dyDescent="0.2">
      <c r="BC64615" s="6"/>
    </row>
    <row r="64616" spans="55:55" hidden="1" x14ac:dyDescent="0.2">
      <c r="BC64616" s="6"/>
    </row>
    <row r="64617" spans="55:55" hidden="1" x14ac:dyDescent="0.2">
      <c r="BC64617" s="6"/>
    </row>
    <row r="64618" spans="55:55" hidden="1" x14ac:dyDescent="0.2">
      <c r="BC64618" s="6"/>
    </row>
    <row r="64619" spans="55:55" hidden="1" x14ac:dyDescent="0.2">
      <c r="BC64619" s="6"/>
    </row>
    <row r="64620" spans="55:55" hidden="1" x14ac:dyDescent="0.2">
      <c r="BC64620" s="6"/>
    </row>
    <row r="64621" spans="55:55" hidden="1" x14ac:dyDescent="0.2">
      <c r="BC64621" s="6"/>
    </row>
    <row r="64622" spans="55:55" hidden="1" x14ac:dyDescent="0.2">
      <c r="BC64622" s="6"/>
    </row>
    <row r="64623" spans="55:55" hidden="1" x14ac:dyDescent="0.2">
      <c r="BC64623" s="6"/>
    </row>
    <row r="64624" spans="55:55" hidden="1" x14ac:dyDescent="0.2">
      <c r="BC64624" s="6"/>
    </row>
    <row r="64625" spans="55:55" hidden="1" x14ac:dyDescent="0.2">
      <c r="BC64625" s="6"/>
    </row>
    <row r="64626" spans="55:55" hidden="1" x14ac:dyDescent="0.2">
      <c r="BC64626" s="6"/>
    </row>
    <row r="64627" spans="55:55" hidden="1" x14ac:dyDescent="0.2">
      <c r="BC64627" s="6"/>
    </row>
    <row r="64628" spans="55:55" hidden="1" x14ac:dyDescent="0.2">
      <c r="BC64628" s="6"/>
    </row>
    <row r="64629" spans="55:55" hidden="1" x14ac:dyDescent="0.2">
      <c r="BC64629" s="6"/>
    </row>
    <row r="64630" spans="55:55" hidden="1" x14ac:dyDescent="0.2">
      <c r="BC64630" s="6"/>
    </row>
    <row r="64631" spans="55:55" hidden="1" x14ac:dyDescent="0.2">
      <c r="BC64631" s="6"/>
    </row>
    <row r="64632" spans="55:55" hidden="1" x14ac:dyDescent="0.2">
      <c r="BC64632" s="6"/>
    </row>
    <row r="64633" spans="55:55" hidden="1" x14ac:dyDescent="0.2">
      <c r="BC64633" s="6"/>
    </row>
    <row r="64634" spans="55:55" hidden="1" x14ac:dyDescent="0.2">
      <c r="BC64634" s="6"/>
    </row>
    <row r="64635" spans="55:55" hidden="1" x14ac:dyDescent="0.2">
      <c r="BC64635" s="6"/>
    </row>
    <row r="64636" spans="55:55" hidden="1" x14ac:dyDescent="0.2">
      <c r="BC64636" s="6"/>
    </row>
    <row r="64637" spans="55:55" hidden="1" x14ac:dyDescent="0.2">
      <c r="BC64637" s="6"/>
    </row>
    <row r="64638" spans="55:55" hidden="1" x14ac:dyDescent="0.2">
      <c r="BC64638" s="6"/>
    </row>
    <row r="64639" spans="55:55" hidden="1" x14ac:dyDescent="0.2">
      <c r="BC64639" s="6"/>
    </row>
    <row r="64640" spans="55:55" hidden="1" x14ac:dyDescent="0.2">
      <c r="BC64640" s="6"/>
    </row>
    <row r="64641" spans="55:55" hidden="1" x14ac:dyDescent="0.2">
      <c r="BC64641" s="6"/>
    </row>
    <row r="64642" spans="55:55" hidden="1" x14ac:dyDescent="0.2">
      <c r="BC64642" s="6"/>
    </row>
    <row r="64643" spans="55:55" hidden="1" x14ac:dyDescent="0.2">
      <c r="BC64643" s="6"/>
    </row>
    <row r="64644" spans="55:55" hidden="1" x14ac:dyDescent="0.2">
      <c r="BC64644" s="6"/>
    </row>
    <row r="64645" spans="55:55" hidden="1" x14ac:dyDescent="0.2">
      <c r="BC64645" s="6"/>
    </row>
    <row r="64646" spans="55:55" hidden="1" x14ac:dyDescent="0.2">
      <c r="BC64646" s="6"/>
    </row>
    <row r="64647" spans="55:55" hidden="1" x14ac:dyDescent="0.2">
      <c r="BC64647" s="6"/>
    </row>
    <row r="64648" spans="55:55" hidden="1" x14ac:dyDescent="0.2">
      <c r="BC64648" s="6"/>
    </row>
    <row r="64649" spans="55:55" hidden="1" x14ac:dyDescent="0.2">
      <c r="BC64649" s="6"/>
    </row>
    <row r="64650" spans="55:55" hidden="1" x14ac:dyDescent="0.2">
      <c r="BC64650" s="6"/>
    </row>
    <row r="64651" spans="55:55" hidden="1" x14ac:dyDescent="0.2">
      <c r="BC64651" s="6"/>
    </row>
    <row r="64652" spans="55:55" hidden="1" x14ac:dyDescent="0.2">
      <c r="BC64652" s="6"/>
    </row>
    <row r="64653" spans="55:55" hidden="1" x14ac:dyDescent="0.2">
      <c r="BC64653" s="6"/>
    </row>
    <row r="64654" spans="55:55" hidden="1" x14ac:dyDescent="0.2">
      <c r="BC64654" s="6"/>
    </row>
    <row r="64655" spans="55:55" hidden="1" x14ac:dyDescent="0.2">
      <c r="BC64655" s="6"/>
    </row>
    <row r="64656" spans="55:55" hidden="1" x14ac:dyDescent="0.2">
      <c r="BC64656" s="6"/>
    </row>
    <row r="64657" spans="55:55" hidden="1" x14ac:dyDescent="0.2">
      <c r="BC64657" s="6"/>
    </row>
    <row r="64658" spans="55:55" hidden="1" x14ac:dyDescent="0.2">
      <c r="BC64658" s="6"/>
    </row>
    <row r="64659" spans="55:55" hidden="1" x14ac:dyDescent="0.2">
      <c r="BC64659" s="6"/>
    </row>
    <row r="64660" spans="55:55" hidden="1" x14ac:dyDescent="0.2">
      <c r="BC64660" s="6"/>
    </row>
    <row r="64661" spans="55:55" hidden="1" x14ac:dyDescent="0.2">
      <c r="BC64661" s="6"/>
    </row>
    <row r="64662" spans="55:55" hidden="1" x14ac:dyDescent="0.2">
      <c r="BC64662" s="6"/>
    </row>
    <row r="64663" spans="55:55" hidden="1" x14ac:dyDescent="0.2">
      <c r="BC64663" s="6"/>
    </row>
    <row r="64664" spans="55:55" hidden="1" x14ac:dyDescent="0.2">
      <c r="BC64664" s="6"/>
    </row>
    <row r="64665" spans="55:55" hidden="1" x14ac:dyDescent="0.2">
      <c r="BC64665" s="6"/>
    </row>
    <row r="64666" spans="55:55" hidden="1" x14ac:dyDescent="0.2">
      <c r="BC64666" s="6"/>
    </row>
    <row r="64667" spans="55:55" hidden="1" x14ac:dyDescent="0.2">
      <c r="BC64667" s="6"/>
    </row>
    <row r="64668" spans="55:55" hidden="1" x14ac:dyDescent="0.2">
      <c r="BC64668" s="6"/>
    </row>
    <row r="64669" spans="55:55" hidden="1" x14ac:dyDescent="0.2">
      <c r="BC64669" s="6"/>
    </row>
    <row r="64670" spans="55:55" hidden="1" x14ac:dyDescent="0.2">
      <c r="BC64670" s="6"/>
    </row>
    <row r="64671" spans="55:55" hidden="1" x14ac:dyDescent="0.2">
      <c r="BC64671" s="6"/>
    </row>
    <row r="64672" spans="55:55" hidden="1" x14ac:dyDescent="0.2">
      <c r="BC64672" s="6"/>
    </row>
    <row r="64673" spans="55:55" hidden="1" x14ac:dyDescent="0.2">
      <c r="BC64673" s="6"/>
    </row>
    <row r="64674" spans="55:55" hidden="1" x14ac:dyDescent="0.2">
      <c r="BC64674" s="6"/>
    </row>
    <row r="64675" spans="55:55" hidden="1" x14ac:dyDescent="0.2">
      <c r="BC64675" s="6"/>
    </row>
    <row r="64676" spans="55:55" hidden="1" x14ac:dyDescent="0.2">
      <c r="BC64676" s="6"/>
    </row>
    <row r="64677" spans="55:55" hidden="1" x14ac:dyDescent="0.2">
      <c r="BC64677" s="6"/>
    </row>
    <row r="64678" spans="55:55" hidden="1" x14ac:dyDescent="0.2">
      <c r="BC64678" s="6"/>
    </row>
    <row r="64679" spans="55:55" hidden="1" x14ac:dyDescent="0.2">
      <c r="BC64679" s="6"/>
    </row>
    <row r="64680" spans="55:55" hidden="1" x14ac:dyDescent="0.2">
      <c r="BC64680" s="6"/>
    </row>
    <row r="64681" spans="55:55" hidden="1" x14ac:dyDescent="0.2">
      <c r="BC64681" s="6"/>
    </row>
    <row r="64682" spans="55:55" hidden="1" x14ac:dyDescent="0.2">
      <c r="BC64682" s="6"/>
    </row>
    <row r="64683" spans="55:55" hidden="1" x14ac:dyDescent="0.2">
      <c r="BC64683" s="6"/>
    </row>
    <row r="64684" spans="55:55" hidden="1" x14ac:dyDescent="0.2">
      <c r="BC64684" s="6"/>
    </row>
    <row r="64685" spans="55:55" hidden="1" x14ac:dyDescent="0.2">
      <c r="BC64685" s="6"/>
    </row>
    <row r="64686" spans="55:55" hidden="1" x14ac:dyDescent="0.2">
      <c r="BC64686" s="6"/>
    </row>
    <row r="64687" spans="55:55" hidden="1" x14ac:dyDescent="0.2">
      <c r="BC64687" s="6"/>
    </row>
    <row r="64688" spans="55:55" hidden="1" x14ac:dyDescent="0.2">
      <c r="BC64688" s="6"/>
    </row>
    <row r="64689" spans="55:55" hidden="1" x14ac:dyDescent="0.2">
      <c r="BC64689" s="6"/>
    </row>
    <row r="64690" spans="55:55" hidden="1" x14ac:dyDescent="0.2">
      <c r="BC64690" s="6"/>
    </row>
    <row r="64691" spans="55:55" hidden="1" x14ac:dyDescent="0.2">
      <c r="BC64691" s="6"/>
    </row>
    <row r="64692" spans="55:55" hidden="1" x14ac:dyDescent="0.2">
      <c r="BC64692" s="6"/>
    </row>
    <row r="64693" spans="55:55" hidden="1" x14ac:dyDescent="0.2">
      <c r="BC64693" s="6"/>
    </row>
    <row r="64694" spans="55:55" hidden="1" x14ac:dyDescent="0.2">
      <c r="BC64694" s="6"/>
    </row>
    <row r="64695" spans="55:55" hidden="1" x14ac:dyDescent="0.2">
      <c r="BC64695" s="6"/>
    </row>
    <row r="64696" spans="55:55" hidden="1" x14ac:dyDescent="0.2">
      <c r="BC64696" s="6"/>
    </row>
    <row r="64697" spans="55:55" hidden="1" x14ac:dyDescent="0.2">
      <c r="BC64697" s="6"/>
    </row>
    <row r="64698" spans="55:55" hidden="1" x14ac:dyDescent="0.2">
      <c r="BC64698" s="6"/>
    </row>
    <row r="64699" spans="55:55" hidden="1" x14ac:dyDescent="0.2">
      <c r="BC64699" s="6"/>
    </row>
    <row r="64700" spans="55:55" hidden="1" x14ac:dyDescent="0.2">
      <c r="BC64700" s="6"/>
    </row>
    <row r="64701" spans="55:55" hidden="1" x14ac:dyDescent="0.2">
      <c r="BC64701" s="6"/>
    </row>
    <row r="64702" spans="55:55" hidden="1" x14ac:dyDescent="0.2">
      <c r="BC64702" s="6"/>
    </row>
    <row r="64703" spans="55:55" hidden="1" x14ac:dyDescent="0.2">
      <c r="BC64703" s="6"/>
    </row>
    <row r="64704" spans="55:55" hidden="1" x14ac:dyDescent="0.2">
      <c r="BC64704" s="6"/>
    </row>
    <row r="64705" spans="55:55" hidden="1" x14ac:dyDescent="0.2">
      <c r="BC64705" s="6"/>
    </row>
    <row r="64706" spans="55:55" hidden="1" x14ac:dyDescent="0.2">
      <c r="BC64706" s="6"/>
    </row>
    <row r="64707" spans="55:55" hidden="1" x14ac:dyDescent="0.2">
      <c r="BC64707" s="6"/>
    </row>
    <row r="64708" spans="55:55" hidden="1" x14ac:dyDescent="0.2">
      <c r="BC64708" s="6"/>
    </row>
    <row r="64709" spans="55:55" hidden="1" x14ac:dyDescent="0.2">
      <c r="BC64709" s="6"/>
    </row>
    <row r="64710" spans="55:55" hidden="1" x14ac:dyDescent="0.2">
      <c r="BC64710" s="6"/>
    </row>
    <row r="64711" spans="55:55" hidden="1" x14ac:dyDescent="0.2">
      <c r="BC64711" s="6"/>
    </row>
    <row r="64712" spans="55:55" hidden="1" x14ac:dyDescent="0.2">
      <c r="BC64712" s="6"/>
    </row>
    <row r="64713" spans="55:55" hidden="1" x14ac:dyDescent="0.2">
      <c r="BC64713" s="6"/>
    </row>
    <row r="64714" spans="55:55" hidden="1" x14ac:dyDescent="0.2">
      <c r="BC64714" s="6"/>
    </row>
    <row r="64715" spans="55:55" hidden="1" x14ac:dyDescent="0.2">
      <c r="BC64715" s="6"/>
    </row>
    <row r="64716" spans="55:55" hidden="1" x14ac:dyDescent="0.2">
      <c r="BC64716" s="6"/>
    </row>
    <row r="64717" spans="55:55" hidden="1" x14ac:dyDescent="0.2">
      <c r="BC64717" s="6"/>
    </row>
    <row r="64718" spans="55:55" hidden="1" x14ac:dyDescent="0.2">
      <c r="BC64718" s="6"/>
    </row>
    <row r="64719" spans="55:55" hidden="1" x14ac:dyDescent="0.2">
      <c r="BC64719" s="6"/>
    </row>
    <row r="64720" spans="55:55" hidden="1" x14ac:dyDescent="0.2">
      <c r="BC64720" s="6"/>
    </row>
    <row r="64721" spans="55:55" hidden="1" x14ac:dyDescent="0.2">
      <c r="BC64721" s="6"/>
    </row>
    <row r="64722" spans="55:55" hidden="1" x14ac:dyDescent="0.2">
      <c r="BC64722" s="6"/>
    </row>
    <row r="64723" spans="55:55" hidden="1" x14ac:dyDescent="0.2">
      <c r="BC64723" s="6"/>
    </row>
    <row r="64724" spans="55:55" hidden="1" x14ac:dyDescent="0.2">
      <c r="BC64724" s="6"/>
    </row>
    <row r="64725" spans="55:55" hidden="1" x14ac:dyDescent="0.2">
      <c r="BC64725" s="6"/>
    </row>
    <row r="64726" spans="55:55" hidden="1" x14ac:dyDescent="0.2">
      <c r="BC64726" s="6"/>
    </row>
    <row r="64727" spans="55:55" hidden="1" x14ac:dyDescent="0.2">
      <c r="BC64727" s="6"/>
    </row>
    <row r="64728" spans="55:55" hidden="1" x14ac:dyDescent="0.2">
      <c r="BC64728" s="6"/>
    </row>
    <row r="64729" spans="55:55" hidden="1" x14ac:dyDescent="0.2">
      <c r="BC64729" s="6"/>
    </row>
    <row r="64730" spans="55:55" hidden="1" x14ac:dyDescent="0.2">
      <c r="BC64730" s="6"/>
    </row>
    <row r="64731" spans="55:55" hidden="1" x14ac:dyDescent="0.2">
      <c r="BC64731" s="6"/>
    </row>
    <row r="64732" spans="55:55" hidden="1" x14ac:dyDescent="0.2">
      <c r="BC64732" s="6"/>
    </row>
    <row r="64733" spans="55:55" hidden="1" x14ac:dyDescent="0.2">
      <c r="BC64733" s="6"/>
    </row>
    <row r="64734" spans="55:55" hidden="1" x14ac:dyDescent="0.2">
      <c r="BC64734" s="6"/>
    </row>
    <row r="64735" spans="55:55" hidden="1" x14ac:dyDescent="0.2">
      <c r="BC64735" s="6"/>
    </row>
    <row r="64736" spans="55:55" hidden="1" x14ac:dyDescent="0.2">
      <c r="BC64736" s="6"/>
    </row>
    <row r="64737" spans="55:55" hidden="1" x14ac:dyDescent="0.2">
      <c r="BC64737" s="6"/>
    </row>
    <row r="64738" spans="55:55" hidden="1" x14ac:dyDescent="0.2">
      <c r="BC64738" s="6"/>
    </row>
    <row r="64739" spans="55:55" hidden="1" x14ac:dyDescent="0.2">
      <c r="BC64739" s="6"/>
    </row>
    <row r="64740" spans="55:55" hidden="1" x14ac:dyDescent="0.2">
      <c r="BC64740" s="6"/>
    </row>
    <row r="64741" spans="55:55" hidden="1" x14ac:dyDescent="0.2">
      <c r="BC64741" s="6"/>
    </row>
    <row r="64742" spans="55:55" hidden="1" x14ac:dyDescent="0.2">
      <c r="BC64742" s="6"/>
    </row>
    <row r="64743" spans="55:55" hidden="1" x14ac:dyDescent="0.2">
      <c r="BC64743" s="6"/>
    </row>
    <row r="64744" spans="55:55" hidden="1" x14ac:dyDescent="0.2">
      <c r="BC64744" s="6"/>
    </row>
    <row r="64745" spans="55:55" hidden="1" x14ac:dyDescent="0.2">
      <c r="BC64745" s="6"/>
    </row>
    <row r="64746" spans="55:55" hidden="1" x14ac:dyDescent="0.2">
      <c r="BC64746" s="6"/>
    </row>
    <row r="64747" spans="55:55" hidden="1" x14ac:dyDescent="0.2">
      <c r="BC64747" s="6"/>
    </row>
    <row r="64748" spans="55:55" hidden="1" x14ac:dyDescent="0.2">
      <c r="BC64748" s="6"/>
    </row>
    <row r="64749" spans="55:55" hidden="1" x14ac:dyDescent="0.2">
      <c r="BC64749" s="6"/>
    </row>
    <row r="64750" spans="55:55" hidden="1" x14ac:dyDescent="0.2">
      <c r="BC64750" s="6"/>
    </row>
    <row r="64751" spans="55:55" hidden="1" x14ac:dyDescent="0.2">
      <c r="BC64751" s="6"/>
    </row>
    <row r="64752" spans="55:55" hidden="1" x14ac:dyDescent="0.2">
      <c r="BC64752" s="6"/>
    </row>
    <row r="64753" spans="55:55" hidden="1" x14ac:dyDescent="0.2">
      <c r="BC64753" s="6"/>
    </row>
    <row r="64754" spans="55:55" hidden="1" x14ac:dyDescent="0.2">
      <c r="BC64754" s="6"/>
    </row>
    <row r="64755" spans="55:55" hidden="1" x14ac:dyDescent="0.2">
      <c r="BC64755" s="6"/>
    </row>
    <row r="64756" spans="55:55" hidden="1" x14ac:dyDescent="0.2">
      <c r="BC64756" s="6"/>
    </row>
    <row r="64757" spans="55:55" hidden="1" x14ac:dyDescent="0.2">
      <c r="BC64757" s="6"/>
    </row>
    <row r="64758" spans="55:55" hidden="1" x14ac:dyDescent="0.2">
      <c r="BC64758" s="6"/>
    </row>
    <row r="64759" spans="55:55" hidden="1" x14ac:dyDescent="0.2">
      <c r="BC64759" s="6"/>
    </row>
    <row r="64760" spans="55:55" hidden="1" x14ac:dyDescent="0.2">
      <c r="BC64760" s="6"/>
    </row>
    <row r="64761" spans="55:55" hidden="1" x14ac:dyDescent="0.2">
      <c r="BC64761" s="6"/>
    </row>
    <row r="64762" spans="55:55" hidden="1" x14ac:dyDescent="0.2">
      <c r="BC64762" s="6"/>
    </row>
    <row r="64763" spans="55:55" hidden="1" x14ac:dyDescent="0.2">
      <c r="BC64763" s="6"/>
    </row>
    <row r="64764" spans="55:55" hidden="1" x14ac:dyDescent="0.2">
      <c r="BC64764" s="6"/>
    </row>
    <row r="64765" spans="55:55" hidden="1" x14ac:dyDescent="0.2">
      <c r="BC64765" s="6"/>
    </row>
    <row r="64766" spans="55:55" hidden="1" x14ac:dyDescent="0.2">
      <c r="BC64766" s="6"/>
    </row>
    <row r="64767" spans="55:55" hidden="1" x14ac:dyDescent="0.2">
      <c r="BC64767" s="6"/>
    </row>
    <row r="64768" spans="55:55" hidden="1" x14ac:dyDescent="0.2">
      <c r="BC64768" s="6"/>
    </row>
    <row r="64769" spans="55:55" hidden="1" x14ac:dyDescent="0.2">
      <c r="BC64769" s="6"/>
    </row>
    <row r="64770" spans="55:55" hidden="1" x14ac:dyDescent="0.2">
      <c r="BC64770" s="6"/>
    </row>
    <row r="64771" spans="55:55" hidden="1" x14ac:dyDescent="0.2">
      <c r="BC64771" s="6"/>
    </row>
    <row r="64772" spans="55:55" hidden="1" x14ac:dyDescent="0.2">
      <c r="BC64772" s="6"/>
    </row>
    <row r="64773" spans="55:55" hidden="1" x14ac:dyDescent="0.2">
      <c r="BC64773" s="6"/>
    </row>
    <row r="64774" spans="55:55" hidden="1" x14ac:dyDescent="0.2">
      <c r="BC64774" s="6"/>
    </row>
    <row r="64775" spans="55:55" hidden="1" x14ac:dyDescent="0.2">
      <c r="BC64775" s="6"/>
    </row>
    <row r="64776" spans="55:55" hidden="1" x14ac:dyDescent="0.2">
      <c r="BC64776" s="6"/>
    </row>
    <row r="64777" spans="55:55" hidden="1" x14ac:dyDescent="0.2">
      <c r="BC64777" s="6"/>
    </row>
    <row r="64778" spans="55:55" hidden="1" x14ac:dyDescent="0.2">
      <c r="BC64778" s="6"/>
    </row>
    <row r="64779" spans="55:55" hidden="1" x14ac:dyDescent="0.2">
      <c r="BC64779" s="6"/>
    </row>
    <row r="64780" spans="55:55" hidden="1" x14ac:dyDescent="0.2">
      <c r="BC64780" s="6"/>
    </row>
    <row r="64781" spans="55:55" hidden="1" x14ac:dyDescent="0.2">
      <c r="BC64781" s="6"/>
    </row>
    <row r="64782" spans="55:55" hidden="1" x14ac:dyDescent="0.2">
      <c r="BC64782" s="6"/>
    </row>
    <row r="64783" spans="55:55" hidden="1" x14ac:dyDescent="0.2">
      <c r="BC64783" s="6"/>
    </row>
    <row r="64784" spans="55:55" hidden="1" x14ac:dyDescent="0.2">
      <c r="BC64784" s="6"/>
    </row>
    <row r="64785" spans="55:55" hidden="1" x14ac:dyDescent="0.2">
      <c r="BC64785" s="6"/>
    </row>
    <row r="64786" spans="55:55" hidden="1" x14ac:dyDescent="0.2">
      <c r="BC64786" s="6"/>
    </row>
    <row r="64787" spans="55:55" hidden="1" x14ac:dyDescent="0.2">
      <c r="BC64787" s="6"/>
    </row>
    <row r="64788" spans="55:55" hidden="1" x14ac:dyDescent="0.2">
      <c r="BC64788" s="6"/>
    </row>
    <row r="64789" spans="55:55" hidden="1" x14ac:dyDescent="0.2">
      <c r="BC64789" s="6"/>
    </row>
    <row r="64790" spans="55:55" hidden="1" x14ac:dyDescent="0.2">
      <c r="BC64790" s="6"/>
    </row>
    <row r="64791" spans="55:55" hidden="1" x14ac:dyDescent="0.2">
      <c r="BC64791" s="6"/>
    </row>
    <row r="64792" spans="55:55" hidden="1" x14ac:dyDescent="0.2">
      <c r="BC64792" s="6"/>
    </row>
    <row r="64793" spans="55:55" hidden="1" x14ac:dyDescent="0.2">
      <c r="BC64793" s="6"/>
    </row>
    <row r="64794" spans="55:55" hidden="1" x14ac:dyDescent="0.2">
      <c r="BC64794" s="6"/>
    </row>
    <row r="64795" spans="55:55" hidden="1" x14ac:dyDescent="0.2">
      <c r="BC64795" s="6"/>
    </row>
    <row r="64796" spans="55:55" hidden="1" x14ac:dyDescent="0.2">
      <c r="BC64796" s="6"/>
    </row>
    <row r="64797" spans="55:55" hidden="1" x14ac:dyDescent="0.2">
      <c r="BC64797" s="6"/>
    </row>
    <row r="64798" spans="55:55" hidden="1" x14ac:dyDescent="0.2">
      <c r="BC64798" s="6"/>
    </row>
    <row r="64799" spans="55:55" hidden="1" x14ac:dyDescent="0.2">
      <c r="BC64799" s="6"/>
    </row>
    <row r="64800" spans="55:55" hidden="1" x14ac:dyDescent="0.2">
      <c r="BC64800" s="6"/>
    </row>
    <row r="64801" spans="55:55" hidden="1" x14ac:dyDescent="0.2">
      <c r="BC64801" s="6"/>
    </row>
    <row r="64802" spans="55:55" hidden="1" x14ac:dyDescent="0.2">
      <c r="BC64802" s="6"/>
    </row>
    <row r="64803" spans="55:55" hidden="1" x14ac:dyDescent="0.2">
      <c r="BC64803" s="6"/>
    </row>
    <row r="64804" spans="55:55" hidden="1" x14ac:dyDescent="0.2">
      <c r="BC64804" s="6"/>
    </row>
    <row r="64805" spans="55:55" hidden="1" x14ac:dyDescent="0.2">
      <c r="BC64805" s="6"/>
    </row>
    <row r="64806" spans="55:55" hidden="1" x14ac:dyDescent="0.2">
      <c r="BC64806" s="6"/>
    </row>
    <row r="64807" spans="55:55" hidden="1" x14ac:dyDescent="0.2">
      <c r="BC64807" s="6"/>
    </row>
    <row r="64808" spans="55:55" hidden="1" x14ac:dyDescent="0.2">
      <c r="BC64808" s="6"/>
    </row>
    <row r="64809" spans="55:55" hidden="1" x14ac:dyDescent="0.2">
      <c r="BC64809" s="6"/>
    </row>
    <row r="64810" spans="55:55" hidden="1" x14ac:dyDescent="0.2">
      <c r="BC64810" s="6"/>
    </row>
    <row r="64811" spans="55:55" hidden="1" x14ac:dyDescent="0.2">
      <c r="BC64811" s="6"/>
    </row>
    <row r="64812" spans="55:55" hidden="1" x14ac:dyDescent="0.2">
      <c r="BC64812" s="6"/>
    </row>
    <row r="64813" spans="55:55" hidden="1" x14ac:dyDescent="0.2">
      <c r="BC64813" s="6"/>
    </row>
    <row r="64814" spans="55:55" hidden="1" x14ac:dyDescent="0.2">
      <c r="BC64814" s="6"/>
    </row>
    <row r="64815" spans="55:55" hidden="1" x14ac:dyDescent="0.2">
      <c r="BC64815" s="6"/>
    </row>
    <row r="64816" spans="55:55" hidden="1" x14ac:dyDescent="0.2">
      <c r="BC64816" s="6"/>
    </row>
    <row r="64817" spans="55:55" hidden="1" x14ac:dyDescent="0.2">
      <c r="BC64817" s="6"/>
    </row>
    <row r="64818" spans="55:55" hidden="1" x14ac:dyDescent="0.2">
      <c r="BC64818" s="6"/>
    </row>
    <row r="64819" spans="55:55" hidden="1" x14ac:dyDescent="0.2">
      <c r="BC64819" s="6"/>
    </row>
    <row r="64820" spans="55:55" hidden="1" x14ac:dyDescent="0.2">
      <c r="BC64820" s="6"/>
    </row>
    <row r="64821" spans="55:55" hidden="1" x14ac:dyDescent="0.2">
      <c r="BC64821" s="6"/>
    </row>
    <row r="64822" spans="55:55" hidden="1" x14ac:dyDescent="0.2">
      <c r="BC64822" s="6"/>
    </row>
    <row r="64823" spans="55:55" hidden="1" x14ac:dyDescent="0.2">
      <c r="BC64823" s="6"/>
    </row>
    <row r="64824" spans="55:55" hidden="1" x14ac:dyDescent="0.2">
      <c r="BC64824" s="6"/>
    </row>
    <row r="64825" spans="55:55" hidden="1" x14ac:dyDescent="0.2">
      <c r="BC64825" s="6"/>
    </row>
    <row r="64826" spans="55:55" hidden="1" x14ac:dyDescent="0.2">
      <c r="BC64826" s="6"/>
    </row>
    <row r="64827" spans="55:55" hidden="1" x14ac:dyDescent="0.2">
      <c r="BC64827" s="6"/>
    </row>
    <row r="64828" spans="55:55" hidden="1" x14ac:dyDescent="0.2">
      <c r="BC64828" s="6"/>
    </row>
    <row r="64829" spans="55:55" hidden="1" x14ac:dyDescent="0.2">
      <c r="BC64829" s="6"/>
    </row>
    <row r="64830" spans="55:55" hidden="1" x14ac:dyDescent="0.2">
      <c r="BC64830" s="6"/>
    </row>
    <row r="64831" spans="55:55" hidden="1" x14ac:dyDescent="0.2">
      <c r="BC64831" s="6"/>
    </row>
    <row r="64832" spans="55:55" hidden="1" x14ac:dyDescent="0.2">
      <c r="BC64832" s="6"/>
    </row>
    <row r="64833" spans="55:55" hidden="1" x14ac:dyDescent="0.2">
      <c r="BC64833" s="6"/>
    </row>
    <row r="64834" spans="55:55" hidden="1" x14ac:dyDescent="0.2">
      <c r="BC64834" s="6"/>
    </row>
    <row r="64835" spans="55:55" hidden="1" x14ac:dyDescent="0.2">
      <c r="BC64835" s="6"/>
    </row>
    <row r="64836" spans="55:55" hidden="1" x14ac:dyDescent="0.2">
      <c r="BC64836" s="6"/>
    </row>
    <row r="64837" spans="55:55" hidden="1" x14ac:dyDescent="0.2">
      <c r="BC64837" s="6"/>
    </row>
    <row r="64838" spans="55:55" hidden="1" x14ac:dyDescent="0.2">
      <c r="BC64838" s="6"/>
    </row>
    <row r="64839" spans="55:55" hidden="1" x14ac:dyDescent="0.2">
      <c r="BC64839" s="6"/>
    </row>
    <row r="64840" spans="55:55" hidden="1" x14ac:dyDescent="0.2">
      <c r="BC64840" s="6"/>
    </row>
    <row r="64841" spans="55:55" hidden="1" x14ac:dyDescent="0.2">
      <c r="BC64841" s="6"/>
    </row>
    <row r="64842" spans="55:55" hidden="1" x14ac:dyDescent="0.2">
      <c r="BC64842" s="6"/>
    </row>
    <row r="64843" spans="55:55" hidden="1" x14ac:dyDescent="0.2">
      <c r="BC64843" s="6"/>
    </row>
    <row r="64844" spans="55:55" hidden="1" x14ac:dyDescent="0.2">
      <c r="BC64844" s="6"/>
    </row>
    <row r="64845" spans="55:55" hidden="1" x14ac:dyDescent="0.2">
      <c r="BC64845" s="6"/>
    </row>
    <row r="64846" spans="55:55" hidden="1" x14ac:dyDescent="0.2">
      <c r="BC64846" s="6"/>
    </row>
    <row r="64847" spans="55:55" hidden="1" x14ac:dyDescent="0.2">
      <c r="BC64847" s="6"/>
    </row>
    <row r="64848" spans="55:55" hidden="1" x14ac:dyDescent="0.2">
      <c r="BC64848" s="6"/>
    </row>
    <row r="64849" spans="55:55" hidden="1" x14ac:dyDescent="0.2">
      <c r="BC64849" s="6"/>
    </row>
    <row r="64850" spans="55:55" hidden="1" x14ac:dyDescent="0.2">
      <c r="BC64850" s="6"/>
    </row>
    <row r="64851" spans="55:55" hidden="1" x14ac:dyDescent="0.2">
      <c r="BC64851" s="6"/>
    </row>
    <row r="64852" spans="55:55" hidden="1" x14ac:dyDescent="0.2">
      <c r="BC64852" s="6"/>
    </row>
    <row r="64853" spans="55:55" hidden="1" x14ac:dyDescent="0.2">
      <c r="BC64853" s="6"/>
    </row>
    <row r="64854" spans="55:55" hidden="1" x14ac:dyDescent="0.2">
      <c r="BC64854" s="6"/>
    </row>
    <row r="64855" spans="55:55" hidden="1" x14ac:dyDescent="0.2">
      <c r="BC64855" s="6"/>
    </row>
    <row r="64856" spans="55:55" hidden="1" x14ac:dyDescent="0.2">
      <c r="BC64856" s="6"/>
    </row>
    <row r="64857" spans="55:55" hidden="1" x14ac:dyDescent="0.2">
      <c r="BC64857" s="6"/>
    </row>
    <row r="64858" spans="55:55" hidden="1" x14ac:dyDescent="0.2">
      <c r="BC64858" s="6"/>
    </row>
    <row r="64859" spans="55:55" hidden="1" x14ac:dyDescent="0.2">
      <c r="BC64859" s="6"/>
    </row>
    <row r="64860" spans="55:55" hidden="1" x14ac:dyDescent="0.2">
      <c r="BC64860" s="6"/>
    </row>
    <row r="64861" spans="55:55" hidden="1" x14ac:dyDescent="0.2">
      <c r="BC64861" s="6"/>
    </row>
    <row r="64862" spans="55:55" hidden="1" x14ac:dyDescent="0.2">
      <c r="BC64862" s="6"/>
    </row>
    <row r="64863" spans="55:55" hidden="1" x14ac:dyDescent="0.2">
      <c r="BC64863" s="6"/>
    </row>
    <row r="64864" spans="55:55" hidden="1" x14ac:dyDescent="0.2">
      <c r="BC64864" s="6"/>
    </row>
    <row r="64865" spans="55:55" hidden="1" x14ac:dyDescent="0.2">
      <c r="BC64865" s="6"/>
    </row>
    <row r="64866" spans="55:55" hidden="1" x14ac:dyDescent="0.2">
      <c r="BC64866" s="6"/>
    </row>
    <row r="64867" spans="55:55" hidden="1" x14ac:dyDescent="0.2">
      <c r="BC64867" s="6"/>
    </row>
    <row r="64868" spans="55:55" hidden="1" x14ac:dyDescent="0.2">
      <c r="BC64868" s="6"/>
    </row>
    <row r="64869" spans="55:55" hidden="1" x14ac:dyDescent="0.2">
      <c r="BC64869" s="6"/>
    </row>
    <row r="64870" spans="55:55" hidden="1" x14ac:dyDescent="0.2">
      <c r="BC64870" s="6"/>
    </row>
    <row r="64871" spans="55:55" hidden="1" x14ac:dyDescent="0.2">
      <c r="BC64871" s="6"/>
    </row>
    <row r="64872" spans="55:55" hidden="1" x14ac:dyDescent="0.2">
      <c r="BC64872" s="6"/>
    </row>
    <row r="64873" spans="55:55" hidden="1" x14ac:dyDescent="0.2">
      <c r="BC64873" s="6"/>
    </row>
    <row r="64874" spans="55:55" hidden="1" x14ac:dyDescent="0.2">
      <c r="BC64874" s="6"/>
    </row>
    <row r="64875" spans="55:55" hidden="1" x14ac:dyDescent="0.2">
      <c r="BC64875" s="6"/>
    </row>
    <row r="64876" spans="55:55" hidden="1" x14ac:dyDescent="0.2">
      <c r="BC64876" s="6"/>
    </row>
    <row r="64877" spans="55:55" hidden="1" x14ac:dyDescent="0.2">
      <c r="BC64877" s="6"/>
    </row>
    <row r="64878" spans="55:55" hidden="1" x14ac:dyDescent="0.2">
      <c r="BC64878" s="6"/>
    </row>
    <row r="64879" spans="55:55" hidden="1" x14ac:dyDescent="0.2">
      <c r="BC64879" s="6"/>
    </row>
    <row r="64880" spans="55:55" hidden="1" x14ac:dyDescent="0.2">
      <c r="BC64880" s="6"/>
    </row>
    <row r="64881" spans="55:55" hidden="1" x14ac:dyDescent="0.2">
      <c r="BC64881" s="6"/>
    </row>
    <row r="64882" spans="55:55" hidden="1" x14ac:dyDescent="0.2">
      <c r="BC64882" s="6"/>
    </row>
    <row r="64883" spans="55:55" hidden="1" x14ac:dyDescent="0.2">
      <c r="BC64883" s="6"/>
    </row>
    <row r="64884" spans="55:55" hidden="1" x14ac:dyDescent="0.2">
      <c r="BC64884" s="6"/>
    </row>
    <row r="64885" spans="55:55" hidden="1" x14ac:dyDescent="0.2">
      <c r="BC64885" s="6"/>
    </row>
    <row r="64886" spans="55:55" hidden="1" x14ac:dyDescent="0.2">
      <c r="BC64886" s="6"/>
    </row>
    <row r="64887" spans="55:55" hidden="1" x14ac:dyDescent="0.2">
      <c r="BC64887" s="6"/>
    </row>
    <row r="64888" spans="55:55" hidden="1" x14ac:dyDescent="0.2">
      <c r="BC64888" s="6"/>
    </row>
    <row r="64889" spans="55:55" hidden="1" x14ac:dyDescent="0.2">
      <c r="BC64889" s="6"/>
    </row>
    <row r="64890" spans="55:55" hidden="1" x14ac:dyDescent="0.2">
      <c r="BC64890" s="6"/>
    </row>
    <row r="64891" spans="55:55" hidden="1" x14ac:dyDescent="0.2">
      <c r="BC64891" s="6"/>
    </row>
    <row r="64892" spans="55:55" hidden="1" x14ac:dyDescent="0.2">
      <c r="BC64892" s="6"/>
    </row>
    <row r="64893" spans="55:55" hidden="1" x14ac:dyDescent="0.2">
      <c r="BC64893" s="6"/>
    </row>
    <row r="64894" spans="55:55" hidden="1" x14ac:dyDescent="0.2">
      <c r="BC64894" s="6"/>
    </row>
    <row r="64895" spans="55:55" hidden="1" x14ac:dyDescent="0.2">
      <c r="BC64895" s="6"/>
    </row>
    <row r="64896" spans="55:55" hidden="1" x14ac:dyDescent="0.2">
      <c r="BC64896" s="6"/>
    </row>
    <row r="64897" spans="55:55" hidden="1" x14ac:dyDescent="0.2">
      <c r="BC64897" s="6"/>
    </row>
    <row r="64898" spans="55:55" hidden="1" x14ac:dyDescent="0.2">
      <c r="BC64898" s="6"/>
    </row>
    <row r="64899" spans="55:55" hidden="1" x14ac:dyDescent="0.2">
      <c r="BC64899" s="6"/>
    </row>
    <row r="64900" spans="55:55" hidden="1" x14ac:dyDescent="0.2">
      <c r="BC64900" s="6"/>
    </row>
    <row r="64901" spans="55:55" hidden="1" x14ac:dyDescent="0.2">
      <c r="BC64901" s="6"/>
    </row>
    <row r="64902" spans="55:55" hidden="1" x14ac:dyDescent="0.2">
      <c r="BC64902" s="6"/>
    </row>
    <row r="64903" spans="55:55" hidden="1" x14ac:dyDescent="0.2">
      <c r="BC64903" s="6"/>
    </row>
    <row r="64904" spans="55:55" hidden="1" x14ac:dyDescent="0.2">
      <c r="BC64904" s="6"/>
    </row>
    <row r="64905" spans="55:55" hidden="1" x14ac:dyDescent="0.2">
      <c r="BC64905" s="6"/>
    </row>
    <row r="64906" spans="55:55" hidden="1" x14ac:dyDescent="0.2">
      <c r="BC64906" s="6"/>
    </row>
    <row r="64907" spans="55:55" hidden="1" x14ac:dyDescent="0.2">
      <c r="BC64907" s="6"/>
    </row>
    <row r="64908" spans="55:55" hidden="1" x14ac:dyDescent="0.2">
      <c r="BC64908" s="6"/>
    </row>
    <row r="64909" spans="55:55" hidden="1" x14ac:dyDescent="0.2">
      <c r="BC64909" s="6"/>
    </row>
    <row r="64910" spans="55:55" hidden="1" x14ac:dyDescent="0.2">
      <c r="BC64910" s="6"/>
    </row>
    <row r="64911" spans="55:55" hidden="1" x14ac:dyDescent="0.2">
      <c r="BC64911" s="6"/>
    </row>
    <row r="64912" spans="55:55" hidden="1" x14ac:dyDescent="0.2">
      <c r="BC64912" s="6"/>
    </row>
    <row r="64913" spans="55:55" hidden="1" x14ac:dyDescent="0.2">
      <c r="BC64913" s="6"/>
    </row>
    <row r="64914" spans="55:55" hidden="1" x14ac:dyDescent="0.2">
      <c r="BC64914" s="6"/>
    </row>
    <row r="64915" spans="55:55" hidden="1" x14ac:dyDescent="0.2">
      <c r="BC64915" s="6"/>
    </row>
    <row r="64916" spans="55:55" hidden="1" x14ac:dyDescent="0.2">
      <c r="BC64916" s="6"/>
    </row>
    <row r="64917" spans="55:55" hidden="1" x14ac:dyDescent="0.2">
      <c r="BC64917" s="6"/>
    </row>
    <row r="64918" spans="55:55" hidden="1" x14ac:dyDescent="0.2">
      <c r="BC64918" s="6"/>
    </row>
    <row r="64919" spans="55:55" hidden="1" x14ac:dyDescent="0.2">
      <c r="BC64919" s="6"/>
    </row>
    <row r="64920" spans="55:55" hidden="1" x14ac:dyDescent="0.2">
      <c r="BC64920" s="6"/>
    </row>
    <row r="64921" spans="55:55" hidden="1" x14ac:dyDescent="0.2">
      <c r="BC64921" s="6"/>
    </row>
    <row r="64922" spans="55:55" hidden="1" x14ac:dyDescent="0.2">
      <c r="BC64922" s="6"/>
    </row>
    <row r="64923" spans="55:55" hidden="1" x14ac:dyDescent="0.2">
      <c r="BC64923" s="6"/>
    </row>
    <row r="64924" spans="55:55" hidden="1" x14ac:dyDescent="0.2">
      <c r="BC64924" s="6"/>
    </row>
    <row r="64925" spans="55:55" hidden="1" x14ac:dyDescent="0.2">
      <c r="BC64925" s="6"/>
    </row>
    <row r="64926" spans="55:55" hidden="1" x14ac:dyDescent="0.2">
      <c r="BC64926" s="6"/>
    </row>
    <row r="64927" spans="55:55" hidden="1" x14ac:dyDescent="0.2">
      <c r="BC64927" s="6"/>
    </row>
    <row r="64928" spans="55:55" hidden="1" x14ac:dyDescent="0.2">
      <c r="BC64928" s="6"/>
    </row>
    <row r="64929" spans="55:55" hidden="1" x14ac:dyDescent="0.2">
      <c r="BC64929" s="6"/>
    </row>
    <row r="64930" spans="55:55" hidden="1" x14ac:dyDescent="0.2">
      <c r="BC64930" s="6"/>
    </row>
    <row r="64931" spans="55:55" hidden="1" x14ac:dyDescent="0.2">
      <c r="BC64931" s="6"/>
    </row>
    <row r="64932" spans="55:55" hidden="1" x14ac:dyDescent="0.2">
      <c r="BC64932" s="6"/>
    </row>
    <row r="64933" spans="55:55" hidden="1" x14ac:dyDescent="0.2">
      <c r="BC64933" s="6"/>
    </row>
    <row r="64934" spans="55:55" hidden="1" x14ac:dyDescent="0.2">
      <c r="BC64934" s="6"/>
    </row>
    <row r="64935" spans="55:55" hidden="1" x14ac:dyDescent="0.2">
      <c r="BC64935" s="6"/>
    </row>
    <row r="64936" spans="55:55" hidden="1" x14ac:dyDescent="0.2">
      <c r="BC64936" s="6"/>
    </row>
    <row r="64937" spans="55:55" hidden="1" x14ac:dyDescent="0.2">
      <c r="BC64937" s="6"/>
    </row>
    <row r="64938" spans="55:55" hidden="1" x14ac:dyDescent="0.2">
      <c r="BC64938" s="6"/>
    </row>
    <row r="64939" spans="55:55" hidden="1" x14ac:dyDescent="0.2">
      <c r="BC64939" s="6"/>
    </row>
    <row r="64940" spans="55:55" hidden="1" x14ac:dyDescent="0.2">
      <c r="BC64940" s="6"/>
    </row>
    <row r="64941" spans="55:55" hidden="1" x14ac:dyDescent="0.2">
      <c r="BC64941" s="6"/>
    </row>
    <row r="64942" spans="55:55" hidden="1" x14ac:dyDescent="0.2">
      <c r="BC64942" s="6"/>
    </row>
    <row r="64943" spans="55:55" hidden="1" x14ac:dyDescent="0.2">
      <c r="BC64943" s="6"/>
    </row>
    <row r="64944" spans="55:55" hidden="1" x14ac:dyDescent="0.2">
      <c r="BC64944" s="6"/>
    </row>
    <row r="64945" spans="55:55" hidden="1" x14ac:dyDescent="0.2">
      <c r="BC64945" s="6"/>
    </row>
    <row r="64946" spans="55:55" hidden="1" x14ac:dyDescent="0.2">
      <c r="BC64946" s="6"/>
    </row>
    <row r="64947" spans="55:55" hidden="1" x14ac:dyDescent="0.2">
      <c r="BC64947" s="6"/>
    </row>
    <row r="64948" spans="55:55" hidden="1" x14ac:dyDescent="0.2">
      <c r="BC64948" s="6"/>
    </row>
    <row r="64949" spans="55:55" hidden="1" x14ac:dyDescent="0.2">
      <c r="BC64949" s="6"/>
    </row>
    <row r="64950" spans="55:55" hidden="1" x14ac:dyDescent="0.2">
      <c r="BC64950" s="6"/>
    </row>
    <row r="64951" spans="55:55" hidden="1" x14ac:dyDescent="0.2">
      <c r="BC64951" s="6"/>
    </row>
    <row r="64952" spans="55:55" hidden="1" x14ac:dyDescent="0.2">
      <c r="BC64952" s="6"/>
    </row>
    <row r="64953" spans="55:55" hidden="1" x14ac:dyDescent="0.2">
      <c r="BC64953" s="6"/>
    </row>
    <row r="64954" spans="55:55" hidden="1" x14ac:dyDescent="0.2">
      <c r="BC64954" s="6"/>
    </row>
    <row r="64955" spans="55:55" hidden="1" x14ac:dyDescent="0.2">
      <c r="BC64955" s="6"/>
    </row>
    <row r="64956" spans="55:55" hidden="1" x14ac:dyDescent="0.2">
      <c r="BC64956" s="6"/>
    </row>
    <row r="64957" spans="55:55" hidden="1" x14ac:dyDescent="0.2">
      <c r="BC64957" s="6"/>
    </row>
    <row r="64958" spans="55:55" hidden="1" x14ac:dyDescent="0.2">
      <c r="BC64958" s="6"/>
    </row>
    <row r="64959" spans="55:55" hidden="1" x14ac:dyDescent="0.2">
      <c r="BC64959" s="6"/>
    </row>
    <row r="64960" spans="55:55" hidden="1" x14ac:dyDescent="0.2">
      <c r="BC64960" s="6"/>
    </row>
    <row r="64961" spans="55:55" hidden="1" x14ac:dyDescent="0.2">
      <c r="BC64961" s="6"/>
    </row>
    <row r="64962" spans="55:55" hidden="1" x14ac:dyDescent="0.2">
      <c r="BC64962" s="6"/>
    </row>
    <row r="64963" spans="55:55" hidden="1" x14ac:dyDescent="0.2">
      <c r="BC64963" s="6"/>
    </row>
    <row r="64964" spans="55:55" hidden="1" x14ac:dyDescent="0.2">
      <c r="BC64964" s="6"/>
    </row>
    <row r="64965" spans="55:55" hidden="1" x14ac:dyDescent="0.2">
      <c r="BC64965" s="6"/>
    </row>
    <row r="64966" spans="55:55" hidden="1" x14ac:dyDescent="0.2">
      <c r="BC64966" s="6"/>
    </row>
    <row r="64967" spans="55:55" hidden="1" x14ac:dyDescent="0.2">
      <c r="BC64967" s="6"/>
    </row>
    <row r="64968" spans="55:55" hidden="1" x14ac:dyDescent="0.2">
      <c r="BC64968" s="6"/>
    </row>
    <row r="64969" spans="55:55" hidden="1" x14ac:dyDescent="0.2">
      <c r="BC64969" s="6"/>
    </row>
    <row r="64970" spans="55:55" hidden="1" x14ac:dyDescent="0.2">
      <c r="BC64970" s="6"/>
    </row>
    <row r="64971" spans="55:55" hidden="1" x14ac:dyDescent="0.2">
      <c r="BC64971" s="6"/>
    </row>
    <row r="64972" spans="55:55" hidden="1" x14ac:dyDescent="0.2">
      <c r="BC64972" s="6"/>
    </row>
    <row r="64973" spans="55:55" hidden="1" x14ac:dyDescent="0.2">
      <c r="BC64973" s="6"/>
    </row>
    <row r="64974" spans="55:55" hidden="1" x14ac:dyDescent="0.2">
      <c r="BC64974" s="6"/>
    </row>
    <row r="64975" spans="55:55" hidden="1" x14ac:dyDescent="0.2">
      <c r="BC64975" s="6"/>
    </row>
    <row r="64976" spans="55:55" hidden="1" x14ac:dyDescent="0.2">
      <c r="BC64976" s="6"/>
    </row>
    <row r="64977" spans="55:55" hidden="1" x14ac:dyDescent="0.2">
      <c r="BC64977" s="6"/>
    </row>
    <row r="64978" spans="55:55" hidden="1" x14ac:dyDescent="0.2">
      <c r="BC64978" s="6"/>
    </row>
    <row r="64979" spans="55:55" hidden="1" x14ac:dyDescent="0.2">
      <c r="BC64979" s="6"/>
    </row>
    <row r="64980" spans="55:55" hidden="1" x14ac:dyDescent="0.2">
      <c r="BC64980" s="6"/>
    </row>
    <row r="64981" spans="55:55" hidden="1" x14ac:dyDescent="0.2">
      <c r="BC64981" s="6"/>
    </row>
    <row r="64982" spans="55:55" hidden="1" x14ac:dyDescent="0.2">
      <c r="BC64982" s="6"/>
    </row>
    <row r="64983" spans="55:55" hidden="1" x14ac:dyDescent="0.2">
      <c r="BC64983" s="6"/>
    </row>
    <row r="64984" spans="55:55" hidden="1" x14ac:dyDescent="0.2">
      <c r="BC64984" s="6"/>
    </row>
    <row r="64985" spans="55:55" hidden="1" x14ac:dyDescent="0.2">
      <c r="BC64985" s="6"/>
    </row>
    <row r="64986" spans="55:55" hidden="1" x14ac:dyDescent="0.2">
      <c r="BC64986" s="6"/>
    </row>
    <row r="64987" spans="55:55" hidden="1" x14ac:dyDescent="0.2">
      <c r="BC64987" s="6"/>
    </row>
    <row r="64988" spans="55:55" hidden="1" x14ac:dyDescent="0.2">
      <c r="BC64988" s="6"/>
    </row>
    <row r="64989" spans="55:55" hidden="1" x14ac:dyDescent="0.2">
      <c r="BC64989" s="6"/>
    </row>
    <row r="64990" spans="55:55" hidden="1" x14ac:dyDescent="0.2">
      <c r="BC64990" s="6"/>
    </row>
    <row r="64991" spans="55:55" hidden="1" x14ac:dyDescent="0.2">
      <c r="BC64991" s="6"/>
    </row>
    <row r="64992" spans="55:55" hidden="1" x14ac:dyDescent="0.2">
      <c r="BC64992" s="6"/>
    </row>
    <row r="64993" spans="55:55" hidden="1" x14ac:dyDescent="0.2">
      <c r="BC64993" s="6"/>
    </row>
    <row r="64994" spans="55:55" hidden="1" x14ac:dyDescent="0.2">
      <c r="BC64994" s="6"/>
    </row>
    <row r="64995" spans="55:55" hidden="1" x14ac:dyDescent="0.2">
      <c r="BC64995" s="6"/>
    </row>
    <row r="64996" spans="55:55" hidden="1" x14ac:dyDescent="0.2">
      <c r="BC64996" s="6"/>
    </row>
    <row r="64997" spans="55:55" hidden="1" x14ac:dyDescent="0.2">
      <c r="BC64997" s="6"/>
    </row>
    <row r="64998" spans="55:55" hidden="1" x14ac:dyDescent="0.2">
      <c r="BC64998" s="6"/>
    </row>
    <row r="64999" spans="55:55" hidden="1" x14ac:dyDescent="0.2">
      <c r="BC64999" s="6"/>
    </row>
    <row r="65000" spans="55:55" hidden="1" x14ac:dyDescent="0.2">
      <c r="BC65000" s="6"/>
    </row>
    <row r="65001" spans="55:55" hidden="1" x14ac:dyDescent="0.2">
      <c r="BC65001" s="6"/>
    </row>
    <row r="65002" spans="55:55" hidden="1" x14ac:dyDescent="0.2">
      <c r="BC65002" s="6"/>
    </row>
    <row r="65003" spans="55:55" hidden="1" x14ac:dyDescent="0.2">
      <c r="BC65003" s="6"/>
    </row>
    <row r="65004" spans="55:55" hidden="1" x14ac:dyDescent="0.2">
      <c r="BC65004" s="6"/>
    </row>
    <row r="65005" spans="55:55" hidden="1" x14ac:dyDescent="0.2">
      <c r="BC65005" s="6"/>
    </row>
    <row r="65006" spans="55:55" hidden="1" x14ac:dyDescent="0.2">
      <c r="BC65006" s="6"/>
    </row>
    <row r="65007" spans="55:55" hidden="1" x14ac:dyDescent="0.2">
      <c r="BC65007" s="6"/>
    </row>
    <row r="65008" spans="55:55" hidden="1" x14ac:dyDescent="0.2">
      <c r="BC65008" s="6"/>
    </row>
    <row r="65009" spans="55:55" hidden="1" x14ac:dyDescent="0.2">
      <c r="BC65009" s="6"/>
    </row>
    <row r="65010" spans="55:55" hidden="1" x14ac:dyDescent="0.2">
      <c r="BC65010" s="6"/>
    </row>
    <row r="65011" spans="55:55" hidden="1" x14ac:dyDescent="0.2">
      <c r="BC65011" s="6"/>
    </row>
    <row r="65012" spans="55:55" hidden="1" x14ac:dyDescent="0.2">
      <c r="BC65012" s="6"/>
    </row>
    <row r="65013" spans="55:55" hidden="1" x14ac:dyDescent="0.2">
      <c r="BC65013" s="6"/>
    </row>
    <row r="65014" spans="55:55" hidden="1" x14ac:dyDescent="0.2">
      <c r="BC65014" s="6"/>
    </row>
    <row r="65015" spans="55:55" hidden="1" x14ac:dyDescent="0.2">
      <c r="BC65015" s="6"/>
    </row>
    <row r="65016" spans="55:55" hidden="1" x14ac:dyDescent="0.2">
      <c r="BC65016" s="6"/>
    </row>
    <row r="65017" spans="55:55" hidden="1" x14ac:dyDescent="0.2">
      <c r="BC65017" s="6"/>
    </row>
    <row r="65018" spans="55:55" hidden="1" x14ac:dyDescent="0.2">
      <c r="BC65018" s="6"/>
    </row>
    <row r="65019" spans="55:55" hidden="1" x14ac:dyDescent="0.2">
      <c r="BC65019" s="6"/>
    </row>
    <row r="65020" spans="55:55" hidden="1" x14ac:dyDescent="0.2">
      <c r="BC65020" s="6"/>
    </row>
    <row r="65021" spans="55:55" hidden="1" x14ac:dyDescent="0.2">
      <c r="BC65021" s="6"/>
    </row>
    <row r="65022" spans="55:55" hidden="1" x14ac:dyDescent="0.2">
      <c r="BC65022" s="6"/>
    </row>
    <row r="65023" spans="55:55" hidden="1" x14ac:dyDescent="0.2">
      <c r="BC65023" s="6"/>
    </row>
    <row r="65024" spans="55:55" hidden="1" x14ac:dyDescent="0.2">
      <c r="BC65024" s="6"/>
    </row>
    <row r="65025" spans="55:55" hidden="1" x14ac:dyDescent="0.2">
      <c r="BC65025" s="6"/>
    </row>
    <row r="65026" spans="55:55" hidden="1" x14ac:dyDescent="0.2">
      <c r="BC65026" s="6"/>
    </row>
    <row r="65027" spans="55:55" hidden="1" x14ac:dyDescent="0.2">
      <c r="BC65027" s="6"/>
    </row>
    <row r="65028" spans="55:55" hidden="1" x14ac:dyDescent="0.2">
      <c r="BC65028" s="6"/>
    </row>
    <row r="65029" spans="55:55" hidden="1" x14ac:dyDescent="0.2">
      <c r="BC65029" s="6"/>
    </row>
    <row r="65030" spans="55:55" hidden="1" x14ac:dyDescent="0.2">
      <c r="BC65030" s="6"/>
    </row>
    <row r="65031" spans="55:55" hidden="1" x14ac:dyDescent="0.2">
      <c r="BC65031" s="6"/>
    </row>
    <row r="65032" spans="55:55" hidden="1" x14ac:dyDescent="0.2">
      <c r="BC65032" s="6"/>
    </row>
    <row r="65033" spans="55:55" hidden="1" x14ac:dyDescent="0.2">
      <c r="BC65033" s="6"/>
    </row>
    <row r="65034" spans="55:55" hidden="1" x14ac:dyDescent="0.2">
      <c r="BC65034" s="6"/>
    </row>
    <row r="65035" spans="55:55" hidden="1" x14ac:dyDescent="0.2">
      <c r="BC65035" s="6"/>
    </row>
    <row r="65036" spans="55:55" hidden="1" x14ac:dyDescent="0.2">
      <c r="BC65036" s="6"/>
    </row>
    <row r="65037" spans="55:55" hidden="1" x14ac:dyDescent="0.2">
      <c r="BC65037" s="6"/>
    </row>
    <row r="65038" spans="55:55" hidden="1" x14ac:dyDescent="0.2">
      <c r="BC65038" s="6"/>
    </row>
    <row r="65039" spans="55:55" hidden="1" x14ac:dyDescent="0.2">
      <c r="BC65039" s="6"/>
    </row>
    <row r="65040" spans="55:55" hidden="1" x14ac:dyDescent="0.2">
      <c r="BC65040" s="6"/>
    </row>
    <row r="65041" spans="55:55" hidden="1" x14ac:dyDescent="0.2">
      <c r="BC65041" s="6"/>
    </row>
    <row r="65042" spans="55:55" hidden="1" x14ac:dyDescent="0.2">
      <c r="BC65042" s="6"/>
    </row>
    <row r="65043" spans="55:55" hidden="1" x14ac:dyDescent="0.2">
      <c r="BC65043" s="6"/>
    </row>
    <row r="65044" spans="55:55" hidden="1" x14ac:dyDescent="0.2">
      <c r="BC65044" s="6"/>
    </row>
    <row r="65045" spans="55:55" hidden="1" x14ac:dyDescent="0.2">
      <c r="BC65045" s="6"/>
    </row>
    <row r="65046" spans="55:55" hidden="1" x14ac:dyDescent="0.2">
      <c r="BC65046" s="6"/>
    </row>
    <row r="65047" spans="55:55" hidden="1" x14ac:dyDescent="0.2">
      <c r="BC65047" s="6"/>
    </row>
    <row r="65048" spans="55:55" hidden="1" x14ac:dyDescent="0.2">
      <c r="BC65048" s="6"/>
    </row>
    <row r="65049" spans="55:55" hidden="1" x14ac:dyDescent="0.2">
      <c r="BC65049" s="6"/>
    </row>
    <row r="65050" spans="55:55" hidden="1" x14ac:dyDescent="0.2">
      <c r="BC65050" s="6"/>
    </row>
    <row r="65051" spans="55:55" hidden="1" x14ac:dyDescent="0.2">
      <c r="BC65051" s="6"/>
    </row>
    <row r="65052" spans="55:55" hidden="1" x14ac:dyDescent="0.2">
      <c r="BC65052" s="6"/>
    </row>
    <row r="65053" spans="55:55" hidden="1" x14ac:dyDescent="0.2">
      <c r="BC65053" s="6"/>
    </row>
    <row r="65054" spans="55:55" hidden="1" x14ac:dyDescent="0.2">
      <c r="BC65054" s="6"/>
    </row>
    <row r="65055" spans="55:55" hidden="1" x14ac:dyDescent="0.2">
      <c r="BC65055" s="6"/>
    </row>
    <row r="65056" spans="55:55" hidden="1" x14ac:dyDescent="0.2">
      <c r="BC65056" s="6"/>
    </row>
    <row r="65057" spans="55:55" hidden="1" x14ac:dyDescent="0.2">
      <c r="BC65057" s="6"/>
    </row>
    <row r="65058" spans="55:55" hidden="1" x14ac:dyDescent="0.2">
      <c r="BC65058" s="6"/>
    </row>
    <row r="65059" spans="55:55" hidden="1" x14ac:dyDescent="0.2">
      <c r="BC65059" s="6"/>
    </row>
    <row r="65060" spans="55:55" hidden="1" x14ac:dyDescent="0.2">
      <c r="BC65060" s="6"/>
    </row>
    <row r="65061" spans="55:55" hidden="1" x14ac:dyDescent="0.2">
      <c r="BC65061" s="6"/>
    </row>
    <row r="65062" spans="55:55" hidden="1" x14ac:dyDescent="0.2">
      <c r="BC65062" s="6"/>
    </row>
    <row r="65063" spans="55:55" hidden="1" x14ac:dyDescent="0.2">
      <c r="BC65063" s="6"/>
    </row>
    <row r="65064" spans="55:55" hidden="1" x14ac:dyDescent="0.2">
      <c r="BC65064" s="6"/>
    </row>
    <row r="65065" spans="55:55" hidden="1" x14ac:dyDescent="0.2">
      <c r="BC65065" s="6"/>
    </row>
    <row r="65066" spans="55:55" hidden="1" x14ac:dyDescent="0.2">
      <c r="BC65066" s="6"/>
    </row>
    <row r="65067" spans="55:55" hidden="1" x14ac:dyDescent="0.2">
      <c r="BC65067" s="6"/>
    </row>
    <row r="65068" spans="55:55" hidden="1" x14ac:dyDescent="0.2">
      <c r="BC65068" s="6"/>
    </row>
    <row r="65069" spans="55:55" hidden="1" x14ac:dyDescent="0.2">
      <c r="BC65069" s="6"/>
    </row>
    <row r="65070" spans="55:55" hidden="1" x14ac:dyDescent="0.2">
      <c r="BC65070" s="6"/>
    </row>
    <row r="65071" spans="55:55" hidden="1" x14ac:dyDescent="0.2">
      <c r="BC65071" s="6"/>
    </row>
    <row r="65072" spans="55:55" hidden="1" x14ac:dyDescent="0.2">
      <c r="BC65072" s="6"/>
    </row>
    <row r="65073" spans="55:55" hidden="1" x14ac:dyDescent="0.2">
      <c r="BC65073" s="6"/>
    </row>
    <row r="65074" spans="55:55" hidden="1" x14ac:dyDescent="0.2">
      <c r="BC65074" s="6"/>
    </row>
    <row r="65075" spans="55:55" hidden="1" x14ac:dyDescent="0.2">
      <c r="BC65075" s="6"/>
    </row>
    <row r="65076" spans="55:55" hidden="1" x14ac:dyDescent="0.2">
      <c r="BC65076" s="6"/>
    </row>
    <row r="65077" spans="55:55" hidden="1" x14ac:dyDescent="0.2">
      <c r="BC65077" s="6"/>
    </row>
    <row r="65078" spans="55:55" hidden="1" x14ac:dyDescent="0.2">
      <c r="BC65078" s="6"/>
    </row>
    <row r="65079" spans="55:55" hidden="1" x14ac:dyDescent="0.2">
      <c r="BC65079" s="6"/>
    </row>
    <row r="65080" spans="55:55" hidden="1" x14ac:dyDescent="0.2">
      <c r="BC65080" s="6"/>
    </row>
    <row r="65081" spans="55:55" hidden="1" x14ac:dyDescent="0.2">
      <c r="BC65081" s="6"/>
    </row>
    <row r="65082" spans="55:55" hidden="1" x14ac:dyDescent="0.2">
      <c r="BC65082" s="6"/>
    </row>
    <row r="65083" spans="55:55" hidden="1" x14ac:dyDescent="0.2">
      <c r="BC65083" s="6"/>
    </row>
    <row r="65084" spans="55:55" hidden="1" x14ac:dyDescent="0.2">
      <c r="BC65084" s="6"/>
    </row>
    <row r="65085" spans="55:55" hidden="1" x14ac:dyDescent="0.2">
      <c r="BC65085" s="6"/>
    </row>
    <row r="65086" spans="55:55" hidden="1" x14ac:dyDescent="0.2">
      <c r="BC65086" s="6"/>
    </row>
    <row r="65087" spans="55:55" hidden="1" x14ac:dyDescent="0.2">
      <c r="BC65087" s="6"/>
    </row>
    <row r="65088" spans="55:55" hidden="1" x14ac:dyDescent="0.2">
      <c r="BC65088" s="6"/>
    </row>
    <row r="65089" spans="55:55" hidden="1" x14ac:dyDescent="0.2">
      <c r="BC65089" s="6"/>
    </row>
    <row r="65090" spans="55:55" hidden="1" x14ac:dyDescent="0.2">
      <c r="BC65090" s="6"/>
    </row>
    <row r="65091" spans="55:55" hidden="1" x14ac:dyDescent="0.2">
      <c r="BC65091" s="6"/>
    </row>
    <row r="65092" spans="55:55" hidden="1" x14ac:dyDescent="0.2">
      <c r="BC65092" s="6"/>
    </row>
    <row r="65093" spans="55:55" hidden="1" x14ac:dyDescent="0.2">
      <c r="BC65093" s="6"/>
    </row>
    <row r="65094" spans="55:55" hidden="1" x14ac:dyDescent="0.2">
      <c r="BC65094" s="6"/>
    </row>
    <row r="65095" spans="55:55" hidden="1" x14ac:dyDescent="0.2">
      <c r="BC65095" s="6"/>
    </row>
    <row r="65096" spans="55:55" hidden="1" x14ac:dyDescent="0.2">
      <c r="BC65096" s="6"/>
    </row>
    <row r="65097" spans="55:55" hidden="1" x14ac:dyDescent="0.2">
      <c r="BC65097" s="6"/>
    </row>
    <row r="65098" spans="55:55" hidden="1" x14ac:dyDescent="0.2">
      <c r="BC65098" s="6"/>
    </row>
    <row r="65099" spans="55:55" hidden="1" x14ac:dyDescent="0.2">
      <c r="BC65099" s="6"/>
    </row>
    <row r="65100" spans="55:55" hidden="1" x14ac:dyDescent="0.2">
      <c r="BC65100" s="6"/>
    </row>
    <row r="65101" spans="55:55" hidden="1" x14ac:dyDescent="0.2">
      <c r="BC65101" s="6"/>
    </row>
    <row r="65102" spans="55:55" hidden="1" x14ac:dyDescent="0.2">
      <c r="BC65102" s="6"/>
    </row>
    <row r="65103" spans="55:55" hidden="1" x14ac:dyDescent="0.2">
      <c r="BC65103" s="6"/>
    </row>
    <row r="65104" spans="55:55" hidden="1" x14ac:dyDescent="0.2">
      <c r="BC65104" s="6"/>
    </row>
    <row r="65105" spans="55:55" hidden="1" x14ac:dyDescent="0.2">
      <c r="BC65105" s="6"/>
    </row>
    <row r="65106" spans="55:55" hidden="1" x14ac:dyDescent="0.2">
      <c r="BC65106" s="6"/>
    </row>
    <row r="65107" spans="55:55" hidden="1" x14ac:dyDescent="0.2">
      <c r="BC65107" s="6"/>
    </row>
    <row r="65108" spans="55:55" hidden="1" x14ac:dyDescent="0.2">
      <c r="BC65108" s="6"/>
    </row>
    <row r="65109" spans="55:55" hidden="1" x14ac:dyDescent="0.2">
      <c r="BC65109" s="6"/>
    </row>
    <row r="65110" spans="55:55" hidden="1" x14ac:dyDescent="0.2">
      <c r="BC65110" s="6"/>
    </row>
    <row r="65111" spans="55:55" hidden="1" x14ac:dyDescent="0.2">
      <c r="BC65111" s="6"/>
    </row>
    <row r="65112" spans="55:55" hidden="1" x14ac:dyDescent="0.2">
      <c r="BC65112" s="6"/>
    </row>
    <row r="65113" spans="55:55" hidden="1" x14ac:dyDescent="0.2">
      <c r="BC65113" s="6"/>
    </row>
    <row r="65114" spans="55:55" hidden="1" x14ac:dyDescent="0.2">
      <c r="BC65114" s="6"/>
    </row>
    <row r="65115" spans="55:55" hidden="1" x14ac:dyDescent="0.2">
      <c r="BC65115" s="6"/>
    </row>
    <row r="65116" spans="55:55" hidden="1" x14ac:dyDescent="0.2">
      <c r="BC65116" s="6"/>
    </row>
    <row r="65117" spans="55:55" hidden="1" x14ac:dyDescent="0.2">
      <c r="BC65117" s="6"/>
    </row>
    <row r="65118" spans="55:55" hidden="1" x14ac:dyDescent="0.2">
      <c r="BC65118" s="6"/>
    </row>
    <row r="65119" spans="55:55" hidden="1" x14ac:dyDescent="0.2">
      <c r="BC65119" s="6"/>
    </row>
    <row r="65120" spans="55:55" hidden="1" x14ac:dyDescent="0.2">
      <c r="BC65120" s="6"/>
    </row>
    <row r="65121" spans="55:55" hidden="1" x14ac:dyDescent="0.2">
      <c r="BC65121" s="6"/>
    </row>
    <row r="65122" spans="55:55" hidden="1" x14ac:dyDescent="0.2">
      <c r="BC65122" s="6"/>
    </row>
    <row r="65123" spans="55:55" hidden="1" x14ac:dyDescent="0.2">
      <c r="BC65123" s="6"/>
    </row>
    <row r="65124" spans="55:55" hidden="1" x14ac:dyDescent="0.2">
      <c r="BC65124" s="6"/>
    </row>
    <row r="65125" spans="55:55" hidden="1" x14ac:dyDescent="0.2">
      <c r="BC65125" s="6"/>
    </row>
    <row r="65126" spans="55:55" hidden="1" x14ac:dyDescent="0.2">
      <c r="BC65126" s="6"/>
    </row>
    <row r="65127" spans="55:55" hidden="1" x14ac:dyDescent="0.2">
      <c r="BC65127" s="6"/>
    </row>
    <row r="65128" spans="55:55" hidden="1" x14ac:dyDescent="0.2">
      <c r="BC65128" s="6"/>
    </row>
    <row r="65129" spans="55:55" hidden="1" x14ac:dyDescent="0.2">
      <c r="BC65129" s="6"/>
    </row>
    <row r="65130" spans="55:55" hidden="1" x14ac:dyDescent="0.2">
      <c r="BC65130" s="6"/>
    </row>
    <row r="65131" spans="55:55" hidden="1" x14ac:dyDescent="0.2">
      <c r="BC65131" s="6"/>
    </row>
    <row r="65132" spans="55:55" hidden="1" x14ac:dyDescent="0.2">
      <c r="BC65132" s="6"/>
    </row>
    <row r="65133" spans="55:55" hidden="1" x14ac:dyDescent="0.2">
      <c r="BC65133" s="6"/>
    </row>
    <row r="65134" spans="55:55" hidden="1" x14ac:dyDescent="0.2">
      <c r="BC65134" s="6"/>
    </row>
    <row r="65135" spans="55:55" hidden="1" x14ac:dyDescent="0.2">
      <c r="BC65135" s="6"/>
    </row>
    <row r="65136" spans="55:55" hidden="1" x14ac:dyDescent="0.2">
      <c r="BC65136" s="6"/>
    </row>
    <row r="65137" spans="55:55" hidden="1" x14ac:dyDescent="0.2">
      <c r="BC65137" s="6"/>
    </row>
    <row r="65138" spans="55:55" hidden="1" x14ac:dyDescent="0.2">
      <c r="BC65138" s="6"/>
    </row>
    <row r="65139" spans="55:55" hidden="1" x14ac:dyDescent="0.2">
      <c r="BC65139" s="6"/>
    </row>
    <row r="65140" spans="55:55" hidden="1" x14ac:dyDescent="0.2">
      <c r="BC65140" s="6"/>
    </row>
    <row r="65141" spans="55:55" hidden="1" x14ac:dyDescent="0.2">
      <c r="BC65141" s="6"/>
    </row>
    <row r="65142" spans="55:55" hidden="1" x14ac:dyDescent="0.2">
      <c r="BC65142" s="6"/>
    </row>
    <row r="65143" spans="55:55" hidden="1" x14ac:dyDescent="0.2">
      <c r="BC65143" s="6"/>
    </row>
    <row r="65144" spans="55:55" hidden="1" x14ac:dyDescent="0.2">
      <c r="BC65144" s="6"/>
    </row>
    <row r="65145" spans="55:55" hidden="1" x14ac:dyDescent="0.2">
      <c r="BC65145" s="6"/>
    </row>
    <row r="65146" spans="55:55" hidden="1" x14ac:dyDescent="0.2">
      <c r="BC65146" s="6"/>
    </row>
    <row r="65147" spans="55:55" hidden="1" x14ac:dyDescent="0.2">
      <c r="BC65147" s="6"/>
    </row>
    <row r="65148" spans="55:55" hidden="1" x14ac:dyDescent="0.2">
      <c r="BC65148" s="6"/>
    </row>
    <row r="65149" spans="55:55" hidden="1" x14ac:dyDescent="0.2">
      <c r="BC65149" s="6"/>
    </row>
    <row r="65150" spans="55:55" hidden="1" x14ac:dyDescent="0.2">
      <c r="BC65150" s="6"/>
    </row>
    <row r="65151" spans="55:55" hidden="1" x14ac:dyDescent="0.2">
      <c r="BC65151" s="6"/>
    </row>
    <row r="65152" spans="55:55" hidden="1" x14ac:dyDescent="0.2">
      <c r="BC65152" s="6"/>
    </row>
    <row r="65153" spans="55:55" hidden="1" x14ac:dyDescent="0.2">
      <c r="BC65153" s="6"/>
    </row>
    <row r="65154" spans="55:55" hidden="1" x14ac:dyDescent="0.2">
      <c r="BC65154" s="6"/>
    </row>
    <row r="65155" spans="55:55" hidden="1" x14ac:dyDescent="0.2">
      <c r="BC65155" s="6"/>
    </row>
    <row r="65156" spans="55:55" hidden="1" x14ac:dyDescent="0.2">
      <c r="BC65156" s="6"/>
    </row>
    <row r="65157" spans="55:55" hidden="1" x14ac:dyDescent="0.2">
      <c r="BC65157" s="6"/>
    </row>
    <row r="65158" spans="55:55" hidden="1" x14ac:dyDescent="0.2">
      <c r="BC65158" s="6"/>
    </row>
    <row r="65159" spans="55:55" hidden="1" x14ac:dyDescent="0.2">
      <c r="BC65159" s="6"/>
    </row>
    <row r="65160" spans="55:55" hidden="1" x14ac:dyDescent="0.2">
      <c r="BC65160" s="6"/>
    </row>
    <row r="65161" spans="55:55" hidden="1" x14ac:dyDescent="0.2">
      <c r="BC65161" s="6"/>
    </row>
    <row r="65162" spans="55:55" hidden="1" x14ac:dyDescent="0.2">
      <c r="BC65162" s="6"/>
    </row>
    <row r="65163" spans="55:55" hidden="1" x14ac:dyDescent="0.2">
      <c r="BC65163" s="6"/>
    </row>
    <row r="65164" spans="55:55" hidden="1" x14ac:dyDescent="0.2">
      <c r="BC65164" s="6"/>
    </row>
    <row r="65165" spans="55:55" hidden="1" x14ac:dyDescent="0.2">
      <c r="BC65165" s="6"/>
    </row>
    <row r="65166" spans="55:55" hidden="1" x14ac:dyDescent="0.2">
      <c r="BC65166" s="6"/>
    </row>
    <row r="65167" spans="55:55" hidden="1" x14ac:dyDescent="0.2">
      <c r="BC65167" s="6"/>
    </row>
    <row r="65168" spans="55:55" hidden="1" x14ac:dyDescent="0.2">
      <c r="BC65168" s="6"/>
    </row>
    <row r="65169" spans="55:55" hidden="1" x14ac:dyDescent="0.2">
      <c r="BC65169" s="6"/>
    </row>
    <row r="65170" spans="55:55" hidden="1" x14ac:dyDescent="0.2">
      <c r="BC65170" s="6"/>
    </row>
    <row r="65171" spans="55:55" hidden="1" x14ac:dyDescent="0.2">
      <c r="BC65171" s="6"/>
    </row>
    <row r="65172" spans="55:55" hidden="1" x14ac:dyDescent="0.2">
      <c r="BC65172" s="6"/>
    </row>
    <row r="65173" spans="55:55" hidden="1" x14ac:dyDescent="0.2">
      <c r="BC65173" s="6"/>
    </row>
    <row r="65174" spans="55:55" hidden="1" x14ac:dyDescent="0.2">
      <c r="BC65174" s="6"/>
    </row>
    <row r="65175" spans="55:55" hidden="1" x14ac:dyDescent="0.2">
      <c r="BC65175" s="6"/>
    </row>
    <row r="65176" spans="55:55" hidden="1" x14ac:dyDescent="0.2">
      <c r="BC65176" s="6"/>
    </row>
    <row r="65177" spans="55:55" hidden="1" x14ac:dyDescent="0.2">
      <c r="BC65177" s="6"/>
    </row>
    <row r="65178" spans="55:55" hidden="1" x14ac:dyDescent="0.2">
      <c r="BC65178" s="6"/>
    </row>
    <row r="65179" spans="55:55" hidden="1" x14ac:dyDescent="0.2">
      <c r="BC65179" s="6"/>
    </row>
    <row r="65180" spans="55:55" hidden="1" x14ac:dyDescent="0.2">
      <c r="BC65180" s="6"/>
    </row>
    <row r="65181" spans="55:55" hidden="1" x14ac:dyDescent="0.2">
      <c r="BC65181" s="6"/>
    </row>
    <row r="65182" spans="55:55" hidden="1" x14ac:dyDescent="0.2">
      <c r="BC65182" s="6"/>
    </row>
    <row r="65183" spans="55:55" hidden="1" x14ac:dyDescent="0.2">
      <c r="BC65183" s="6"/>
    </row>
    <row r="65184" spans="55:55" hidden="1" x14ac:dyDescent="0.2">
      <c r="BC65184" s="6"/>
    </row>
    <row r="65185" spans="55:55" hidden="1" x14ac:dyDescent="0.2">
      <c r="BC65185" s="6"/>
    </row>
    <row r="65186" spans="55:55" hidden="1" x14ac:dyDescent="0.2">
      <c r="BC65186" s="6"/>
    </row>
    <row r="65187" spans="55:55" hidden="1" x14ac:dyDescent="0.2">
      <c r="BC65187" s="6"/>
    </row>
    <row r="65188" spans="55:55" hidden="1" x14ac:dyDescent="0.2">
      <c r="BC65188" s="6"/>
    </row>
    <row r="65189" spans="55:55" hidden="1" x14ac:dyDescent="0.2">
      <c r="BC65189" s="6"/>
    </row>
    <row r="65190" spans="55:55" hidden="1" x14ac:dyDescent="0.2">
      <c r="BC65190" s="6"/>
    </row>
    <row r="65191" spans="55:55" hidden="1" x14ac:dyDescent="0.2">
      <c r="BC65191" s="6"/>
    </row>
    <row r="65192" spans="55:55" hidden="1" x14ac:dyDescent="0.2">
      <c r="BC65192" s="6"/>
    </row>
    <row r="65193" spans="55:55" hidden="1" x14ac:dyDescent="0.2">
      <c r="BC65193" s="6"/>
    </row>
    <row r="65194" spans="55:55" hidden="1" x14ac:dyDescent="0.2">
      <c r="BC65194" s="6"/>
    </row>
    <row r="65195" spans="55:55" hidden="1" x14ac:dyDescent="0.2">
      <c r="BC65195" s="6"/>
    </row>
    <row r="65196" spans="55:55" hidden="1" x14ac:dyDescent="0.2">
      <c r="BC65196" s="6"/>
    </row>
    <row r="65197" spans="55:55" hidden="1" x14ac:dyDescent="0.2">
      <c r="BC65197" s="6"/>
    </row>
    <row r="65198" spans="55:55" hidden="1" x14ac:dyDescent="0.2">
      <c r="BC65198" s="6"/>
    </row>
    <row r="65199" spans="55:55" hidden="1" x14ac:dyDescent="0.2">
      <c r="BC65199" s="6"/>
    </row>
    <row r="65200" spans="55:55" hidden="1" x14ac:dyDescent="0.2">
      <c r="BC65200" s="6"/>
    </row>
    <row r="65201" spans="55:55" hidden="1" x14ac:dyDescent="0.2">
      <c r="BC65201" s="6"/>
    </row>
    <row r="65202" spans="55:55" hidden="1" x14ac:dyDescent="0.2">
      <c r="BC65202" s="6"/>
    </row>
    <row r="65203" spans="55:55" hidden="1" x14ac:dyDescent="0.2">
      <c r="BC65203" s="6"/>
    </row>
    <row r="65204" spans="55:55" hidden="1" x14ac:dyDescent="0.2">
      <c r="BC65204" s="6"/>
    </row>
    <row r="65205" spans="55:55" hidden="1" x14ac:dyDescent="0.2">
      <c r="BC65205" s="6"/>
    </row>
    <row r="65206" spans="55:55" hidden="1" x14ac:dyDescent="0.2">
      <c r="BC65206" s="6"/>
    </row>
    <row r="65207" spans="55:55" hidden="1" x14ac:dyDescent="0.2">
      <c r="BC65207" s="6"/>
    </row>
    <row r="65208" spans="55:55" hidden="1" x14ac:dyDescent="0.2">
      <c r="BC65208" s="6"/>
    </row>
    <row r="65209" spans="55:55" hidden="1" x14ac:dyDescent="0.2">
      <c r="BC65209" s="6"/>
    </row>
    <row r="65210" spans="55:55" hidden="1" x14ac:dyDescent="0.2">
      <c r="BC65210" s="6"/>
    </row>
    <row r="65211" spans="55:55" hidden="1" x14ac:dyDescent="0.2">
      <c r="BC65211" s="6"/>
    </row>
    <row r="65212" spans="55:55" hidden="1" x14ac:dyDescent="0.2">
      <c r="BC65212" s="6"/>
    </row>
    <row r="65213" spans="55:55" hidden="1" x14ac:dyDescent="0.2">
      <c r="BC65213" s="6"/>
    </row>
    <row r="65214" spans="55:55" hidden="1" x14ac:dyDescent="0.2">
      <c r="BC65214" s="6"/>
    </row>
    <row r="65215" spans="55:55" hidden="1" x14ac:dyDescent="0.2">
      <c r="BC65215" s="6"/>
    </row>
    <row r="65216" spans="55:55" hidden="1" x14ac:dyDescent="0.2">
      <c r="BC65216" s="6"/>
    </row>
    <row r="65217" spans="55:55" hidden="1" x14ac:dyDescent="0.2">
      <c r="BC65217" s="6"/>
    </row>
    <row r="65218" spans="55:55" hidden="1" x14ac:dyDescent="0.2">
      <c r="BC65218" s="6"/>
    </row>
    <row r="65219" spans="55:55" hidden="1" x14ac:dyDescent="0.2">
      <c r="BC65219" s="6"/>
    </row>
    <row r="65220" spans="55:55" hidden="1" x14ac:dyDescent="0.2">
      <c r="BC65220" s="6"/>
    </row>
    <row r="65221" spans="55:55" hidden="1" x14ac:dyDescent="0.2">
      <c r="BC65221" s="6"/>
    </row>
    <row r="65222" spans="55:55" hidden="1" x14ac:dyDescent="0.2">
      <c r="BC65222" s="6"/>
    </row>
    <row r="65223" spans="55:55" hidden="1" x14ac:dyDescent="0.2">
      <c r="BC65223" s="6"/>
    </row>
    <row r="65224" spans="55:55" hidden="1" x14ac:dyDescent="0.2">
      <c r="BC65224" s="6"/>
    </row>
    <row r="65225" spans="55:55" hidden="1" x14ac:dyDescent="0.2">
      <c r="BC65225" s="6"/>
    </row>
    <row r="65226" spans="55:55" hidden="1" x14ac:dyDescent="0.2">
      <c r="BC65226" s="6"/>
    </row>
    <row r="65227" spans="55:55" hidden="1" x14ac:dyDescent="0.2">
      <c r="BC65227" s="6"/>
    </row>
    <row r="65228" spans="55:55" hidden="1" x14ac:dyDescent="0.2">
      <c r="BC65228" s="6"/>
    </row>
    <row r="65229" spans="55:55" hidden="1" x14ac:dyDescent="0.2">
      <c r="BC65229" s="6"/>
    </row>
    <row r="65230" spans="55:55" hidden="1" x14ac:dyDescent="0.2">
      <c r="BC65230" s="6"/>
    </row>
    <row r="65231" spans="55:55" hidden="1" x14ac:dyDescent="0.2">
      <c r="BC65231" s="6"/>
    </row>
    <row r="65232" spans="55:55" hidden="1" x14ac:dyDescent="0.2">
      <c r="BC65232" s="6"/>
    </row>
    <row r="65233" spans="55:55" hidden="1" x14ac:dyDescent="0.2">
      <c r="BC65233" s="6"/>
    </row>
    <row r="65234" spans="55:55" hidden="1" x14ac:dyDescent="0.2">
      <c r="BC65234" s="6"/>
    </row>
    <row r="65235" spans="55:55" hidden="1" x14ac:dyDescent="0.2">
      <c r="BC65235" s="6"/>
    </row>
    <row r="65236" spans="55:55" hidden="1" x14ac:dyDescent="0.2">
      <c r="BC65236" s="6"/>
    </row>
    <row r="65237" spans="55:55" hidden="1" x14ac:dyDescent="0.2">
      <c r="BC65237" s="6"/>
    </row>
    <row r="65238" spans="55:55" hidden="1" x14ac:dyDescent="0.2">
      <c r="BC65238" s="6"/>
    </row>
    <row r="65239" spans="55:55" hidden="1" x14ac:dyDescent="0.2">
      <c r="BC65239" s="6"/>
    </row>
    <row r="65240" spans="55:55" hidden="1" x14ac:dyDescent="0.2">
      <c r="BC65240" s="6"/>
    </row>
    <row r="65241" spans="55:55" hidden="1" x14ac:dyDescent="0.2">
      <c r="BC65241" s="6"/>
    </row>
    <row r="65242" spans="55:55" hidden="1" x14ac:dyDescent="0.2">
      <c r="BC65242" s="6"/>
    </row>
    <row r="65243" spans="55:55" hidden="1" x14ac:dyDescent="0.2">
      <c r="BC65243" s="6"/>
    </row>
    <row r="65244" spans="55:55" hidden="1" x14ac:dyDescent="0.2">
      <c r="BC65244" s="6"/>
    </row>
    <row r="65245" spans="55:55" hidden="1" x14ac:dyDescent="0.2">
      <c r="BC65245" s="6"/>
    </row>
    <row r="65246" spans="55:55" hidden="1" x14ac:dyDescent="0.2">
      <c r="BC65246" s="6"/>
    </row>
    <row r="65247" spans="55:55" hidden="1" x14ac:dyDescent="0.2">
      <c r="BC65247" s="6"/>
    </row>
    <row r="65248" spans="55:55" hidden="1" x14ac:dyDescent="0.2">
      <c r="BC65248" s="6"/>
    </row>
    <row r="65249" spans="55:55" hidden="1" x14ac:dyDescent="0.2">
      <c r="BC65249" s="6"/>
    </row>
    <row r="65250" spans="55:55" hidden="1" x14ac:dyDescent="0.2">
      <c r="BC65250" s="6"/>
    </row>
    <row r="65251" spans="55:55" hidden="1" x14ac:dyDescent="0.2">
      <c r="BC65251" s="6"/>
    </row>
    <row r="65252" spans="55:55" hidden="1" x14ac:dyDescent="0.2">
      <c r="BC65252" s="6"/>
    </row>
    <row r="65253" spans="55:55" hidden="1" x14ac:dyDescent="0.2">
      <c r="BC65253" s="6"/>
    </row>
    <row r="65254" spans="55:55" hidden="1" x14ac:dyDescent="0.2">
      <c r="BC65254" s="6"/>
    </row>
    <row r="65255" spans="55:55" hidden="1" x14ac:dyDescent="0.2">
      <c r="BC65255" s="6"/>
    </row>
    <row r="65256" spans="55:55" hidden="1" x14ac:dyDescent="0.2">
      <c r="BC65256" s="6"/>
    </row>
    <row r="65257" spans="55:55" hidden="1" x14ac:dyDescent="0.2">
      <c r="BC65257" s="6"/>
    </row>
    <row r="65258" spans="55:55" hidden="1" x14ac:dyDescent="0.2">
      <c r="BC65258" s="6"/>
    </row>
    <row r="65259" spans="55:55" hidden="1" x14ac:dyDescent="0.2">
      <c r="BC65259" s="6"/>
    </row>
    <row r="65260" spans="55:55" hidden="1" x14ac:dyDescent="0.2">
      <c r="BC65260" s="6"/>
    </row>
    <row r="65261" spans="55:55" hidden="1" x14ac:dyDescent="0.2">
      <c r="BC65261" s="6"/>
    </row>
    <row r="65262" spans="55:55" hidden="1" x14ac:dyDescent="0.2">
      <c r="BC65262" s="6"/>
    </row>
    <row r="65263" spans="55:55" hidden="1" x14ac:dyDescent="0.2">
      <c r="BC65263" s="6"/>
    </row>
    <row r="65264" spans="55:55" hidden="1" x14ac:dyDescent="0.2">
      <c r="BC65264" s="6"/>
    </row>
    <row r="65265" spans="55:55" hidden="1" x14ac:dyDescent="0.2">
      <c r="BC65265" s="6"/>
    </row>
    <row r="65266" spans="55:55" hidden="1" x14ac:dyDescent="0.2">
      <c r="BC65266" s="6"/>
    </row>
    <row r="65267" spans="55:55" hidden="1" x14ac:dyDescent="0.2">
      <c r="BC65267" s="6"/>
    </row>
    <row r="65268" spans="55:55" hidden="1" x14ac:dyDescent="0.2">
      <c r="BC65268" s="6"/>
    </row>
    <row r="65269" spans="55:55" hidden="1" x14ac:dyDescent="0.2">
      <c r="BC65269" s="6"/>
    </row>
    <row r="65270" spans="55:55" hidden="1" x14ac:dyDescent="0.2">
      <c r="BC65270" s="6"/>
    </row>
    <row r="65271" spans="55:55" hidden="1" x14ac:dyDescent="0.2">
      <c r="BC65271" s="6"/>
    </row>
    <row r="65272" spans="55:55" hidden="1" x14ac:dyDescent="0.2">
      <c r="BC65272" s="6"/>
    </row>
    <row r="65273" spans="55:55" hidden="1" x14ac:dyDescent="0.2">
      <c r="BC65273" s="6"/>
    </row>
    <row r="65274" spans="55:55" hidden="1" x14ac:dyDescent="0.2">
      <c r="BC65274" s="6"/>
    </row>
    <row r="65275" spans="55:55" hidden="1" x14ac:dyDescent="0.2">
      <c r="BC65275" s="6"/>
    </row>
    <row r="65276" spans="55:55" hidden="1" x14ac:dyDescent="0.2">
      <c r="BC65276" s="6"/>
    </row>
    <row r="65277" spans="55:55" hidden="1" x14ac:dyDescent="0.2">
      <c r="BC65277" s="6"/>
    </row>
    <row r="65278" spans="55:55" hidden="1" x14ac:dyDescent="0.2">
      <c r="BC65278" s="6"/>
    </row>
    <row r="65279" spans="55:55" hidden="1" x14ac:dyDescent="0.2">
      <c r="BC65279" s="6"/>
    </row>
    <row r="65280" spans="55:55" hidden="1" x14ac:dyDescent="0.2">
      <c r="BC65280" s="6"/>
    </row>
    <row r="65281" spans="55:55" hidden="1" x14ac:dyDescent="0.2">
      <c r="BC65281" s="6"/>
    </row>
    <row r="65282" spans="55:55" hidden="1" x14ac:dyDescent="0.2">
      <c r="BC65282" s="6"/>
    </row>
    <row r="65283" spans="55:55" hidden="1" x14ac:dyDescent="0.2">
      <c r="BC65283" s="6"/>
    </row>
    <row r="65284" spans="55:55" hidden="1" x14ac:dyDescent="0.2">
      <c r="BC65284" s="6"/>
    </row>
    <row r="65285" spans="55:55" hidden="1" x14ac:dyDescent="0.2">
      <c r="BC65285" s="6"/>
    </row>
    <row r="65286" spans="55:55" hidden="1" x14ac:dyDescent="0.2">
      <c r="BC65286" s="6"/>
    </row>
    <row r="65287" spans="55:55" hidden="1" x14ac:dyDescent="0.2">
      <c r="BC65287" s="6"/>
    </row>
    <row r="65288" spans="55:55" hidden="1" x14ac:dyDescent="0.2">
      <c r="BC65288" s="6"/>
    </row>
    <row r="65289" spans="55:55" hidden="1" x14ac:dyDescent="0.2">
      <c r="BC65289" s="6"/>
    </row>
    <row r="65290" spans="55:55" hidden="1" x14ac:dyDescent="0.2">
      <c r="BC65290" s="6"/>
    </row>
    <row r="65291" spans="55:55" hidden="1" x14ac:dyDescent="0.2">
      <c r="BC65291" s="6"/>
    </row>
    <row r="65292" spans="55:55" hidden="1" x14ac:dyDescent="0.2">
      <c r="BC65292" s="6"/>
    </row>
    <row r="65293" spans="55:55" hidden="1" x14ac:dyDescent="0.2">
      <c r="BC65293" s="6"/>
    </row>
    <row r="65294" spans="55:55" hidden="1" x14ac:dyDescent="0.2">
      <c r="BC65294" s="6"/>
    </row>
    <row r="65295" spans="55:55" hidden="1" x14ac:dyDescent="0.2">
      <c r="BC65295" s="6"/>
    </row>
    <row r="65296" spans="55:55" hidden="1" x14ac:dyDescent="0.2">
      <c r="BC65296" s="6"/>
    </row>
    <row r="65297" spans="55:55" hidden="1" x14ac:dyDescent="0.2">
      <c r="BC65297" s="6"/>
    </row>
    <row r="65298" spans="55:55" hidden="1" x14ac:dyDescent="0.2">
      <c r="BC65298" s="6"/>
    </row>
    <row r="65299" spans="55:55" hidden="1" x14ac:dyDescent="0.2">
      <c r="BC65299" s="6"/>
    </row>
    <row r="65300" spans="55:55" hidden="1" x14ac:dyDescent="0.2">
      <c r="BC65300" s="6"/>
    </row>
    <row r="65301" spans="55:55" hidden="1" x14ac:dyDescent="0.2">
      <c r="BC65301" s="6"/>
    </row>
    <row r="65302" spans="55:55" hidden="1" x14ac:dyDescent="0.2">
      <c r="BC65302" s="6"/>
    </row>
    <row r="65303" spans="55:55" hidden="1" x14ac:dyDescent="0.2">
      <c r="BC65303" s="6"/>
    </row>
    <row r="65304" spans="55:55" hidden="1" x14ac:dyDescent="0.2">
      <c r="BC65304" s="6"/>
    </row>
    <row r="65305" spans="55:55" hidden="1" x14ac:dyDescent="0.2">
      <c r="BC65305" s="6"/>
    </row>
    <row r="65306" spans="55:55" hidden="1" x14ac:dyDescent="0.2">
      <c r="BC65306" s="6"/>
    </row>
    <row r="65307" spans="55:55" hidden="1" x14ac:dyDescent="0.2">
      <c r="BC65307" s="6"/>
    </row>
    <row r="65308" spans="55:55" hidden="1" x14ac:dyDescent="0.2">
      <c r="BC65308" s="6"/>
    </row>
    <row r="65309" spans="55:55" hidden="1" x14ac:dyDescent="0.2">
      <c r="BC65309" s="6"/>
    </row>
    <row r="65310" spans="55:55" hidden="1" x14ac:dyDescent="0.2">
      <c r="BC65310" s="6"/>
    </row>
    <row r="65311" spans="55:55" hidden="1" x14ac:dyDescent="0.2">
      <c r="BC65311" s="6"/>
    </row>
    <row r="65312" spans="55:55" hidden="1" x14ac:dyDescent="0.2">
      <c r="BC65312" s="6"/>
    </row>
    <row r="65313" spans="55:55" hidden="1" x14ac:dyDescent="0.2">
      <c r="BC65313" s="6"/>
    </row>
    <row r="65314" spans="55:55" hidden="1" x14ac:dyDescent="0.2">
      <c r="BC65314" s="6"/>
    </row>
    <row r="65315" spans="55:55" hidden="1" x14ac:dyDescent="0.2">
      <c r="BC65315" s="6"/>
    </row>
    <row r="65316" spans="55:55" hidden="1" x14ac:dyDescent="0.2">
      <c r="BC65316" s="6"/>
    </row>
    <row r="65317" spans="55:55" hidden="1" x14ac:dyDescent="0.2">
      <c r="BC65317" s="6"/>
    </row>
    <row r="65318" spans="55:55" hidden="1" x14ac:dyDescent="0.2">
      <c r="BC65318" s="6"/>
    </row>
    <row r="65319" spans="55:55" hidden="1" x14ac:dyDescent="0.2">
      <c r="BC65319" s="6"/>
    </row>
    <row r="65320" spans="55:55" hidden="1" x14ac:dyDescent="0.2">
      <c r="BC65320" s="6"/>
    </row>
    <row r="65321" spans="55:55" hidden="1" x14ac:dyDescent="0.2">
      <c r="BC65321" s="6"/>
    </row>
    <row r="65322" spans="55:55" hidden="1" x14ac:dyDescent="0.2">
      <c r="BC65322" s="6"/>
    </row>
    <row r="65323" spans="55:55" hidden="1" x14ac:dyDescent="0.2">
      <c r="BC65323" s="6"/>
    </row>
    <row r="65324" spans="55:55" hidden="1" x14ac:dyDescent="0.2">
      <c r="BC65324" s="6"/>
    </row>
    <row r="65325" spans="55:55" hidden="1" x14ac:dyDescent="0.2">
      <c r="BC65325" s="6"/>
    </row>
    <row r="65326" spans="55:55" hidden="1" x14ac:dyDescent="0.2">
      <c r="BC65326" s="6"/>
    </row>
    <row r="65327" spans="55:55" hidden="1" x14ac:dyDescent="0.2">
      <c r="BC65327" s="6"/>
    </row>
    <row r="65328" spans="55:55" hidden="1" x14ac:dyDescent="0.2">
      <c r="BC65328" s="6"/>
    </row>
    <row r="65329" spans="55:55" hidden="1" x14ac:dyDescent="0.2">
      <c r="BC65329" s="6"/>
    </row>
    <row r="65330" spans="55:55" hidden="1" x14ac:dyDescent="0.2">
      <c r="BC65330" s="6"/>
    </row>
    <row r="65331" spans="55:55" hidden="1" x14ac:dyDescent="0.2">
      <c r="BC65331" s="6"/>
    </row>
    <row r="65332" spans="55:55" hidden="1" x14ac:dyDescent="0.2">
      <c r="BC65332" s="6"/>
    </row>
    <row r="65333" spans="55:55" hidden="1" x14ac:dyDescent="0.2">
      <c r="BC65333" s="6"/>
    </row>
    <row r="65334" spans="55:55" hidden="1" x14ac:dyDescent="0.2">
      <c r="BC65334" s="6"/>
    </row>
    <row r="65335" spans="55:55" hidden="1" x14ac:dyDescent="0.2">
      <c r="BC65335" s="6"/>
    </row>
    <row r="65336" spans="55:55" hidden="1" x14ac:dyDescent="0.2">
      <c r="BC65336" s="6"/>
    </row>
    <row r="65337" spans="55:55" hidden="1" x14ac:dyDescent="0.2">
      <c r="BC65337" s="6"/>
    </row>
    <row r="65338" spans="55:55" hidden="1" x14ac:dyDescent="0.2">
      <c r="BC65338" s="6"/>
    </row>
    <row r="65339" spans="55:55" hidden="1" x14ac:dyDescent="0.2">
      <c r="BC65339" s="6"/>
    </row>
    <row r="65340" spans="55:55" hidden="1" x14ac:dyDescent="0.2">
      <c r="BC65340" s="6"/>
    </row>
    <row r="65341" spans="55:55" hidden="1" x14ac:dyDescent="0.2">
      <c r="BC65341" s="6"/>
    </row>
    <row r="65342" spans="55:55" hidden="1" x14ac:dyDescent="0.2">
      <c r="BC65342" s="6"/>
    </row>
    <row r="65343" spans="55:55" hidden="1" x14ac:dyDescent="0.2">
      <c r="BC65343" s="6"/>
    </row>
    <row r="65344" spans="55:55" hidden="1" x14ac:dyDescent="0.2">
      <c r="BC65344" s="6"/>
    </row>
    <row r="65345" spans="55:55" hidden="1" x14ac:dyDescent="0.2">
      <c r="BC65345" s="6"/>
    </row>
    <row r="65346" spans="55:55" hidden="1" x14ac:dyDescent="0.2">
      <c r="BC65346" s="6"/>
    </row>
    <row r="65347" spans="55:55" hidden="1" x14ac:dyDescent="0.2">
      <c r="BC65347" s="6"/>
    </row>
    <row r="65348" spans="55:55" hidden="1" x14ac:dyDescent="0.2">
      <c r="BC65348" s="6"/>
    </row>
    <row r="65349" spans="55:55" hidden="1" x14ac:dyDescent="0.2">
      <c r="BC65349" s="6"/>
    </row>
    <row r="65350" spans="55:55" hidden="1" x14ac:dyDescent="0.2">
      <c r="BC65350" s="6"/>
    </row>
    <row r="65351" spans="55:55" hidden="1" x14ac:dyDescent="0.2">
      <c r="BC65351" s="6"/>
    </row>
    <row r="65352" spans="55:55" hidden="1" x14ac:dyDescent="0.2">
      <c r="BC65352" s="6"/>
    </row>
    <row r="65353" spans="55:55" hidden="1" x14ac:dyDescent="0.2">
      <c r="BC65353" s="6"/>
    </row>
    <row r="65354" spans="55:55" hidden="1" x14ac:dyDescent="0.2">
      <c r="BC65354" s="6"/>
    </row>
    <row r="65355" spans="55:55" hidden="1" x14ac:dyDescent="0.2">
      <c r="BC65355" s="6"/>
    </row>
    <row r="65356" spans="55:55" hidden="1" x14ac:dyDescent="0.2">
      <c r="BC65356" s="6"/>
    </row>
    <row r="65357" spans="55:55" hidden="1" x14ac:dyDescent="0.2">
      <c r="BC65357" s="6"/>
    </row>
    <row r="65358" spans="55:55" hidden="1" x14ac:dyDescent="0.2">
      <c r="BC65358" s="6"/>
    </row>
    <row r="65359" spans="55:55" hidden="1" x14ac:dyDescent="0.2">
      <c r="BC65359" s="6"/>
    </row>
    <row r="65360" spans="55:55" hidden="1" x14ac:dyDescent="0.2">
      <c r="BC65360" s="6"/>
    </row>
    <row r="65361" spans="55:55" hidden="1" x14ac:dyDescent="0.2">
      <c r="BC65361" s="6"/>
    </row>
    <row r="65362" spans="55:55" hidden="1" x14ac:dyDescent="0.2">
      <c r="BC65362" s="6"/>
    </row>
    <row r="65363" spans="55:55" hidden="1" x14ac:dyDescent="0.2">
      <c r="BC65363" s="6"/>
    </row>
    <row r="65364" spans="55:55" hidden="1" x14ac:dyDescent="0.2">
      <c r="BC65364" s="6"/>
    </row>
    <row r="65365" spans="55:55" hidden="1" x14ac:dyDescent="0.2">
      <c r="BC65365" s="6"/>
    </row>
    <row r="65366" spans="55:55" hidden="1" x14ac:dyDescent="0.2">
      <c r="BC65366" s="6"/>
    </row>
    <row r="65367" spans="55:55" hidden="1" x14ac:dyDescent="0.2">
      <c r="BC65367" s="6"/>
    </row>
    <row r="65368" spans="55:55" hidden="1" x14ac:dyDescent="0.2">
      <c r="BC65368" s="6"/>
    </row>
    <row r="65369" spans="55:55" hidden="1" x14ac:dyDescent="0.2">
      <c r="BC65369" s="6"/>
    </row>
    <row r="65370" spans="55:55" hidden="1" x14ac:dyDescent="0.2">
      <c r="BC65370" s="6"/>
    </row>
    <row r="65371" spans="55:55" hidden="1" x14ac:dyDescent="0.2">
      <c r="BC65371" s="6"/>
    </row>
    <row r="65372" spans="55:55" hidden="1" x14ac:dyDescent="0.2">
      <c r="BC65372" s="6"/>
    </row>
    <row r="65373" spans="55:55" hidden="1" x14ac:dyDescent="0.2">
      <c r="BC65373" s="6"/>
    </row>
    <row r="65374" spans="55:55" hidden="1" x14ac:dyDescent="0.2">
      <c r="BC65374" s="6"/>
    </row>
    <row r="65375" spans="55:55" hidden="1" x14ac:dyDescent="0.2">
      <c r="BC65375" s="6"/>
    </row>
    <row r="65376" spans="55:55" hidden="1" x14ac:dyDescent="0.2">
      <c r="BC65376" s="6"/>
    </row>
    <row r="65377" spans="55:55" hidden="1" x14ac:dyDescent="0.2">
      <c r="BC65377" s="6"/>
    </row>
    <row r="65378" spans="55:55" hidden="1" x14ac:dyDescent="0.2">
      <c r="BC65378" s="6"/>
    </row>
    <row r="65379" spans="55:55" hidden="1" x14ac:dyDescent="0.2">
      <c r="BC65379" s="6"/>
    </row>
    <row r="65380" spans="55:55" hidden="1" x14ac:dyDescent="0.2">
      <c r="BC65380" s="6"/>
    </row>
    <row r="65381" spans="55:55" hidden="1" x14ac:dyDescent="0.2">
      <c r="BC65381" s="6"/>
    </row>
    <row r="65382" spans="55:55" hidden="1" x14ac:dyDescent="0.2">
      <c r="BC65382" s="6"/>
    </row>
    <row r="65383" spans="55:55" hidden="1" x14ac:dyDescent="0.2">
      <c r="BC65383" s="6"/>
    </row>
    <row r="65384" spans="55:55" hidden="1" x14ac:dyDescent="0.2">
      <c r="BC65384" s="6"/>
    </row>
    <row r="65385" spans="55:55" hidden="1" x14ac:dyDescent="0.2">
      <c r="BC65385" s="6"/>
    </row>
    <row r="65386" spans="55:55" hidden="1" x14ac:dyDescent="0.2">
      <c r="BC65386" s="6"/>
    </row>
    <row r="65387" spans="55:55" hidden="1" x14ac:dyDescent="0.2">
      <c r="BC65387" s="6"/>
    </row>
    <row r="65388" spans="55:55" hidden="1" x14ac:dyDescent="0.2">
      <c r="BC65388" s="6"/>
    </row>
    <row r="65389" spans="55:55" hidden="1" x14ac:dyDescent="0.2">
      <c r="BC65389" s="6"/>
    </row>
    <row r="65390" spans="55:55" hidden="1" x14ac:dyDescent="0.2">
      <c r="BC65390" s="6"/>
    </row>
    <row r="65391" spans="55:55" hidden="1" x14ac:dyDescent="0.2">
      <c r="BC65391" s="6"/>
    </row>
    <row r="65392" spans="55:55" hidden="1" x14ac:dyDescent="0.2">
      <c r="BC65392" s="6"/>
    </row>
    <row r="65393" spans="55:55" hidden="1" x14ac:dyDescent="0.2">
      <c r="BC65393" s="6"/>
    </row>
    <row r="65394" spans="55:55" hidden="1" x14ac:dyDescent="0.2">
      <c r="BC65394" s="6"/>
    </row>
    <row r="65395" spans="55:55" hidden="1" x14ac:dyDescent="0.2">
      <c r="BC65395" s="6"/>
    </row>
    <row r="65396" spans="55:55" hidden="1" x14ac:dyDescent="0.2">
      <c r="BC65396" s="6"/>
    </row>
    <row r="65397" spans="55:55" hidden="1" x14ac:dyDescent="0.2">
      <c r="BC65397" s="6"/>
    </row>
    <row r="65398" spans="55:55" hidden="1" x14ac:dyDescent="0.2">
      <c r="BC65398" s="6"/>
    </row>
    <row r="65399" spans="55:55" hidden="1" x14ac:dyDescent="0.2">
      <c r="BC65399" s="6"/>
    </row>
    <row r="65400" spans="55:55" hidden="1" x14ac:dyDescent="0.2">
      <c r="BC65400" s="6"/>
    </row>
    <row r="65401" spans="55:55" hidden="1" x14ac:dyDescent="0.2">
      <c r="BC65401" s="6"/>
    </row>
    <row r="65402" spans="55:55" hidden="1" x14ac:dyDescent="0.2">
      <c r="BC65402" s="6"/>
    </row>
    <row r="65403" spans="55:55" hidden="1" x14ac:dyDescent="0.2">
      <c r="BC65403" s="6"/>
    </row>
    <row r="65404" spans="55:55" hidden="1" x14ac:dyDescent="0.2">
      <c r="BC65404" s="6"/>
    </row>
    <row r="65405" spans="55:55" hidden="1" x14ac:dyDescent="0.2">
      <c r="BC65405" s="6"/>
    </row>
    <row r="65406" spans="55:55" hidden="1" x14ac:dyDescent="0.2">
      <c r="BC65406" s="6"/>
    </row>
    <row r="65407" spans="55:55" hidden="1" x14ac:dyDescent="0.2">
      <c r="BC65407" s="6"/>
    </row>
    <row r="65408" spans="55:55" hidden="1" x14ac:dyDescent="0.2">
      <c r="BC65408" s="6"/>
    </row>
    <row r="65409" spans="55:55" hidden="1" x14ac:dyDescent="0.2">
      <c r="BC65409" s="6"/>
    </row>
    <row r="65410" spans="55:55" hidden="1" x14ac:dyDescent="0.2">
      <c r="BC65410" s="6"/>
    </row>
    <row r="65411" spans="55:55" hidden="1" x14ac:dyDescent="0.2">
      <c r="BC65411" s="6"/>
    </row>
    <row r="65412" spans="55:55" hidden="1" x14ac:dyDescent="0.2">
      <c r="BC65412" s="6"/>
    </row>
    <row r="65413" spans="55:55" hidden="1" x14ac:dyDescent="0.2">
      <c r="BC65413" s="6"/>
    </row>
    <row r="65414" spans="55:55" hidden="1" x14ac:dyDescent="0.2">
      <c r="BC65414" s="6"/>
    </row>
    <row r="65415" spans="55:55" hidden="1" x14ac:dyDescent="0.2">
      <c r="BC65415" s="6"/>
    </row>
    <row r="65416" spans="55:55" hidden="1" x14ac:dyDescent="0.2">
      <c r="BC65416" s="6"/>
    </row>
    <row r="65417" spans="55:55" hidden="1" x14ac:dyDescent="0.2">
      <c r="BC65417" s="6"/>
    </row>
    <row r="65418" spans="55:55" hidden="1" x14ac:dyDescent="0.2">
      <c r="BC65418" s="6"/>
    </row>
    <row r="65419" spans="55:55" hidden="1" x14ac:dyDescent="0.2">
      <c r="BC65419" s="6"/>
    </row>
    <row r="65420" spans="55:55" hidden="1" x14ac:dyDescent="0.2">
      <c r="BC65420" s="6"/>
    </row>
    <row r="65421" spans="55:55" hidden="1" x14ac:dyDescent="0.2">
      <c r="BC65421" s="6"/>
    </row>
    <row r="65422" spans="55:55" hidden="1" x14ac:dyDescent="0.2">
      <c r="BC65422" s="6"/>
    </row>
    <row r="65423" spans="55:55" hidden="1" x14ac:dyDescent="0.2">
      <c r="BC65423" s="6"/>
    </row>
    <row r="65424" spans="55:55" hidden="1" x14ac:dyDescent="0.2">
      <c r="BC65424" s="6"/>
    </row>
    <row r="65425" spans="55:55" hidden="1" x14ac:dyDescent="0.2">
      <c r="BC65425" s="6"/>
    </row>
    <row r="65426" spans="55:55" hidden="1" x14ac:dyDescent="0.2">
      <c r="BC65426" s="6"/>
    </row>
    <row r="65427" spans="55:55" hidden="1" x14ac:dyDescent="0.2">
      <c r="BC65427" s="6"/>
    </row>
    <row r="65428" spans="55:55" hidden="1" x14ac:dyDescent="0.2">
      <c r="BC65428" s="6"/>
    </row>
    <row r="65429" spans="55:55" hidden="1" x14ac:dyDescent="0.2">
      <c r="BC65429" s="6"/>
    </row>
    <row r="65430" spans="55:55" hidden="1" x14ac:dyDescent="0.2">
      <c r="BC65430" s="6"/>
    </row>
    <row r="65431" spans="55:55" hidden="1" x14ac:dyDescent="0.2">
      <c r="BC65431" s="6"/>
    </row>
    <row r="65432" spans="55:55" hidden="1" x14ac:dyDescent="0.2">
      <c r="BC65432" s="6"/>
    </row>
    <row r="65433" spans="55:55" hidden="1" x14ac:dyDescent="0.2">
      <c r="BC65433" s="6"/>
    </row>
    <row r="65434" spans="55:55" hidden="1" x14ac:dyDescent="0.2">
      <c r="BC65434" s="6"/>
    </row>
    <row r="65435" spans="55:55" hidden="1" x14ac:dyDescent="0.2">
      <c r="BC65435" s="6"/>
    </row>
    <row r="65436" spans="55:55" hidden="1" x14ac:dyDescent="0.2">
      <c r="BC65436" s="6"/>
    </row>
    <row r="65437" spans="55:55" hidden="1" x14ac:dyDescent="0.2">
      <c r="BC65437" s="6"/>
    </row>
    <row r="65438" spans="55:55" hidden="1" x14ac:dyDescent="0.2">
      <c r="BC65438" s="6"/>
    </row>
    <row r="65439" spans="55:55" hidden="1" x14ac:dyDescent="0.2">
      <c r="BC65439" s="6"/>
    </row>
    <row r="65440" spans="55:55" hidden="1" x14ac:dyDescent="0.2">
      <c r="BC65440" s="6"/>
    </row>
    <row r="65441" spans="55:55" hidden="1" x14ac:dyDescent="0.2">
      <c r="BC65441" s="6"/>
    </row>
    <row r="65442" spans="55:55" hidden="1" x14ac:dyDescent="0.2">
      <c r="BC65442" s="6"/>
    </row>
    <row r="65443" spans="55:55" hidden="1" x14ac:dyDescent="0.2">
      <c r="BC65443" s="6"/>
    </row>
    <row r="65444" spans="55:55" hidden="1" x14ac:dyDescent="0.2">
      <c r="BC65444" s="6"/>
    </row>
    <row r="65445" spans="55:55" hidden="1" x14ac:dyDescent="0.2">
      <c r="BC65445" s="6"/>
    </row>
    <row r="65446" spans="55:55" hidden="1" x14ac:dyDescent="0.2">
      <c r="BC65446" s="6"/>
    </row>
    <row r="65447" spans="55:55" hidden="1" x14ac:dyDescent="0.2">
      <c r="BC65447" s="6"/>
    </row>
    <row r="65448" spans="55:55" hidden="1" x14ac:dyDescent="0.2">
      <c r="BC65448" s="6"/>
    </row>
    <row r="65449" spans="55:55" hidden="1" x14ac:dyDescent="0.2">
      <c r="BC65449" s="6"/>
    </row>
    <row r="65450" spans="55:55" hidden="1" x14ac:dyDescent="0.2">
      <c r="BC65450" s="6"/>
    </row>
    <row r="65451" spans="55:55" hidden="1" x14ac:dyDescent="0.2">
      <c r="BC65451" s="6"/>
    </row>
    <row r="65452" spans="55:55" hidden="1" x14ac:dyDescent="0.2">
      <c r="BC65452" s="6"/>
    </row>
    <row r="65453" spans="55:55" hidden="1" x14ac:dyDescent="0.2">
      <c r="BC65453" s="6"/>
    </row>
    <row r="65454" spans="55:55" hidden="1" x14ac:dyDescent="0.2">
      <c r="BC65454" s="6"/>
    </row>
    <row r="65455" spans="55:55" hidden="1" x14ac:dyDescent="0.2">
      <c r="BC65455" s="6"/>
    </row>
    <row r="65456" spans="55:55" hidden="1" x14ac:dyDescent="0.2">
      <c r="BC65456" s="6"/>
    </row>
    <row r="65457" spans="55:55" hidden="1" x14ac:dyDescent="0.2">
      <c r="BC65457" s="6"/>
    </row>
    <row r="65458" spans="55:55" hidden="1" x14ac:dyDescent="0.2">
      <c r="BC65458" s="6"/>
    </row>
    <row r="65459" spans="55:55" hidden="1" x14ac:dyDescent="0.2">
      <c r="BC65459" s="6"/>
    </row>
    <row r="65460" spans="55:55" hidden="1" x14ac:dyDescent="0.2">
      <c r="BC65460" s="6"/>
    </row>
    <row r="65461" spans="55:55" hidden="1" x14ac:dyDescent="0.2">
      <c r="BC65461" s="6"/>
    </row>
    <row r="65462" spans="55:55" hidden="1" x14ac:dyDescent="0.2">
      <c r="BC65462" s="6"/>
    </row>
    <row r="65463" spans="55:55" hidden="1" x14ac:dyDescent="0.2">
      <c r="BC65463" s="6"/>
    </row>
    <row r="65464" spans="55:55" hidden="1" x14ac:dyDescent="0.2">
      <c r="BC65464" s="6"/>
    </row>
    <row r="65465" spans="55:55" hidden="1" x14ac:dyDescent="0.2">
      <c r="BC65465" s="6"/>
    </row>
    <row r="65466" spans="55:55" hidden="1" x14ac:dyDescent="0.2">
      <c r="BC65466" s="6"/>
    </row>
    <row r="65467" spans="55:55" hidden="1" x14ac:dyDescent="0.2">
      <c r="BC65467" s="6"/>
    </row>
    <row r="65468" spans="55:55" hidden="1" x14ac:dyDescent="0.2">
      <c r="BC65468" s="6"/>
    </row>
    <row r="65469" spans="55:55" hidden="1" x14ac:dyDescent="0.2">
      <c r="BC65469" s="6"/>
    </row>
    <row r="65470" spans="55:55" hidden="1" x14ac:dyDescent="0.2">
      <c r="BC65470" s="6"/>
    </row>
    <row r="65471" spans="55:55" hidden="1" x14ac:dyDescent="0.2">
      <c r="BC65471" s="6"/>
    </row>
    <row r="65472" spans="55:55" hidden="1" x14ac:dyDescent="0.2">
      <c r="BC65472" s="6"/>
    </row>
    <row r="65473" spans="55:55" hidden="1" x14ac:dyDescent="0.2">
      <c r="BC65473" s="6"/>
    </row>
    <row r="65474" spans="55:55" hidden="1" x14ac:dyDescent="0.2">
      <c r="BC65474" s="6"/>
    </row>
    <row r="65475" spans="55:55" hidden="1" x14ac:dyDescent="0.2">
      <c r="BC65475" s="6"/>
    </row>
    <row r="65476" spans="55:55" hidden="1" x14ac:dyDescent="0.2">
      <c r="BC65476" s="6"/>
    </row>
    <row r="65477" spans="55:55" hidden="1" x14ac:dyDescent="0.2">
      <c r="BC65477" s="6"/>
    </row>
    <row r="65478" spans="55:55" hidden="1" x14ac:dyDescent="0.2">
      <c r="BC65478" s="6"/>
    </row>
    <row r="65479" spans="55:55" hidden="1" x14ac:dyDescent="0.2">
      <c r="BC65479" s="6"/>
    </row>
    <row r="65480" spans="55:55" hidden="1" x14ac:dyDescent="0.2">
      <c r="BC65480" s="6"/>
    </row>
    <row r="65481" spans="55:55" hidden="1" x14ac:dyDescent="0.2">
      <c r="BC65481" s="6"/>
    </row>
    <row r="65482" spans="55:55" hidden="1" x14ac:dyDescent="0.2">
      <c r="BC65482" s="6"/>
    </row>
    <row r="65483" spans="55:55" hidden="1" x14ac:dyDescent="0.2">
      <c r="BC65483" s="6"/>
    </row>
    <row r="65484" spans="55:55" hidden="1" x14ac:dyDescent="0.2">
      <c r="BC65484" s="6"/>
    </row>
    <row r="65485" spans="55:55" hidden="1" x14ac:dyDescent="0.2">
      <c r="BC65485" s="6"/>
    </row>
    <row r="65486" spans="55:55" hidden="1" x14ac:dyDescent="0.2">
      <c r="BC65486" s="6"/>
    </row>
    <row r="65487" spans="55:55" hidden="1" x14ac:dyDescent="0.2">
      <c r="BC65487" s="6"/>
    </row>
    <row r="65488" spans="55:55" hidden="1" x14ac:dyDescent="0.2">
      <c r="BC65488" s="6"/>
    </row>
    <row r="65489" spans="55:55" hidden="1" x14ac:dyDescent="0.2">
      <c r="BC65489" s="6"/>
    </row>
    <row r="65490" spans="55:55" hidden="1" x14ac:dyDescent="0.2">
      <c r="BC65490" s="6"/>
    </row>
    <row r="65491" spans="55:55" hidden="1" x14ac:dyDescent="0.2">
      <c r="BC65491" s="6"/>
    </row>
    <row r="65492" spans="55:55" hidden="1" x14ac:dyDescent="0.2">
      <c r="BC65492" s="6"/>
    </row>
    <row r="65493" spans="55:55" hidden="1" x14ac:dyDescent="0.2">
      <c r="BC65493" s="6"/>
    </row>
    <row r="65494" spans="55:55" hidden="1" x14ac:dyDescent="0.2">
      <c r="BC65494" s="6"/>
    </row>
    <row r="65495" spans="55:55" hidden="1" x14ac:dyDescent="0.2">
      <c r="BC65495" s="6"/>
    </row>
    <row r="65496" spans="55:55" hidden="1" x14ac:dyDescent="0.2">
      <c r="BC65496" s="6"/>
    </row>
    <row r="65497" spans="55:55" hidden="1" x14ac:dyDescent="0.2">
      <c r="BC65497" s="6"/>
    </row>
    <row r="65498" spans="55:55" hidden="1" x14ac:dyDescent="0.2">
      <c r="BC65498" s="6"/>
    </row>
    <row r="65499" spans="55:55" hidden="1" x14ac:dyDescent="0.2">
      <c r="BC65499" s="6"/>
    </row>
    <row r="65500" spans="55:55" hidden="1" x14ac:dyDescent="0.2">
      <c r="BC65500" s="6"/>
    </row>
    <row r="65501" spans="55:55" hidden="1" x14ac:dyDescent="0.2">
      <c r="BC65501" s="6"/>
    </row>
    <row r="65502" spans="55:55" hidden="1" x14ac:dyDescent="0.2">
      <c r="BC65502" s="6"/>
    </row>
    <row r="65503" spans="55:55" hidden="1" x14ac:dyDescent="0.2">
      <c r="BC65503" s="6"/>
    </row>
    <row r="65504" spans="55:55" hidden="1" x14ac:dyDescent="0.2">
      <c r="BC65504" s="6"/>
    </row>
    <row r="65505" spans="55:55" hidden="1" x14ac:dyDescent="0.2">
      <c r="BC65505" s="6"/>
    </row>
    <row r="65506" spans="55:55" hidden="1" x14ac:dyDescent="0.2">
      <c r="BC65506" s="6"/>
    </row>
    <row r="65507" spans="55:55" hidden="1" x14ac:dyDescent="0.2">
      <c r="BC65507" s="6"/>
    </row>
    <row r="65508" spans="55:55" hidden="1" x14ac:dyDescent="0.2">
      <c r="BC65508" s="6"/>
    </row>
    <row r="65509" spans="55:55" hidden="1" x14ac:dyDescent="0.2">
      <c r="BC65509" s="6"/>
    </row>
    <row r="65510" spans="55:55" hidden="1" x14ac:dyDescent="0.2">
      <c r="BC65510" s="6"/>
    </row>
    <row r="65511" spans="55:55" hidden="1" x14ac:dyDescent="0.2">
      <c r="BC65511" s="6"/>
    </row>
    <row r="65512" spans="55:55" hidden="1" x14ac:dyDescent="0.2">
      <c r="BC65512" s="6"/>
    </row>
    <row r="65513" spans="55:55" hidden="1" x14ac:dyDescent="0.2">
      <c r="BC65513" s="6"/>
    </row>
    <row r="65514" spans="55:55" hidden="1" x14ac:dyDescent="0.2">
      <c r="BC65514" s="6"/>
    </row>
    <row r="65515" spans="55:55" hidden="1" x14ac:dyDescent="0.2">
      <c r="BC65515" s="6"/>
    </row>
    <row r="65516" spans="55:55" hidden="1" x14ac:dyDescent="0.2">
      <c r="BC65516" s="6"/>
    </row>
    <row r="65517" spans="55:55" hidden="1" x14ac:dyDescent="0.2">
      <c r="BC65517" s="6"/>
    </row>
    <row r="65518" spans="55:55" hidden="1" x14ac:dyDescent="0.2">
      <c r="BC65518" s="6"/>
    </row>
    <row r="65519" spans="55:55" hidden="1" x14ac:dyDescent="0.2">
      <c r="BC65519" s="6"/>
    </row>
    <row r="65520" spans="55:55" hidden="1" x14ac:dyDescent="0.2">
      <c r="BC65520" s="6"/>
    </row>
    <row r="65521" spans="55:55" hidden="1" x14ac:dyDescent="0.2">
      <c r="BC65521" s="6"/>
    </row>
    <row r="65522" spans="55:55" hidden="1" x14ac:dyDescent="0.2">
      <c r="BC65522" s="6"/>
    </row>
    <row r="65523" spans="55:55" hidden="1" x14ac:dyDescent="0.2">
      <c r="BC65523" s="6"/>
    </row>
    <row r="65524" spans="55:55" hidden="1" x14ac:dyDescent="0.2">
      <c r="BC65524" s="6"/>
    </row>
    <row r="65525" spans="55:55" hidden="1" x14ac:dyDescent="0.2">
      <c r="BC65525" s="6"/>
    </row>
    <row r="65526" spans="55:55" hidden="1" x14ac:dyDescent="0.2">
      <c r="BC65526" s="6"/>
    </row>
    <row r="65527" spans="55:55" hidden="1" x14ac:dyDescent="0.2">
      <c r="BC65527" s="6"/>
    </row>
    <row r="65528" spans="55:55" hidden="1" x14ac:dyDescent="0.2">
      <c r="BC65528" s="6"/>
    </row>
    <row r="65529" spans="55:55" hidden="1" x14ac:dyDescent="0.2">
      <c r="BC65529" s="6"/>
    </row>
    <row r="65530" spans="55:55" hidden="1" x14ac:dyDescent="0.2">
      <c r="BC65530" s="6"/>
    </row>
    <row r="65531" spans="55:55" hidden="1" x14ac:dyDescent="0.2">
      <c r="BC65531" s="6"/>
    </row>
    <row r="65532" spans="55:55" hidden="1" x14ac:dyDescent="0.2">
      <c r="BC65532" s="6"/>
    </row>
    <row r="65533" spans="55:55" hidden="1" x14ac:dyDescent="0.2">
      <c r="BC65533" s="6"/>
    </row>
    <row r="65534" spans="55:55" hidden="1" x14ac:dyDescent="0.2">
      <c r="BC65534" s="6"/>
    </row>
    <row r="65535" spans="55:55" hidden="1" x14ac:dyDescent="0.2">
      <c r="BC65535" s="6"/>
    </row>
    <row r="65536" spans="55:55" hidden="1" x14ac:dyDescent="0.2"/>
  </sheetData>
  <sheetProtection password="CCFB" sheet="1" objects="1" scenarios="1" selectLockedCells="1" selectUnlockedCells="1"/>
  <mergeCells count="97">
    <mergeCell ref="X32:AG32"/>
    <mergeCell ref="X20:Z20"/>
    <mergeCell ref="X22:Z22"/>
    <mergeCell ref="X24:Z24"/>
    <mergeCell ref="AC23:AF23"/>
    <mergeCell ref="X21:Z21"/>
    <mergeCell ref="AC22:AF22"/>
    <mergeCell ref="AC24:AF24"/>
    <mergeCell ref="X31:Z31"/>
    <mergeCell ref="X23:Z23"/>
    <mergeCell ref="AC26:AF26"/>
    <mergeCell ref="AC21:AF21"/>
    <mergeCell ref="R26:U26"/>
    <mergeCell ref="R24:U24"/>
    <mergeCell ref="M19:O19"/>
    <mergeCell ref="AV18:AY18"/>
    <mergeCell ref="AV19:AY19"/>
    <mergeCell ref="AU21:AY21"/>
    <mergeCell ref="R19:U19"/>
    <mergeCell ref="R21:U21"/>
    <mergeCell ref="R23:U23"/>
    <mergeCell ref="R20:U20"/>
    <mergeCell ref="R22:U22"/>
    <mergeCell ref="X19:Z19"/>
    <mergeCell ref="AC19:AF19"/>
    <mergeCell ref="AC20:AF20"/>
    <mergeCell ref="AR20:AX20"/>
    <mergeCell ref="AC34:AG34"/>
    <mergeCell ref="AC35:AG35"/>
    <mergeCell ref="R41:U41"/>
    <mergeCell ref="H41:K41"/>
    <mergeCell ref="M38:O38"/>
    <mergeCell ref="H39:K39"/>
    <mergeCell ref="R39:U39"/>
    <mergeCell ref="R37:U37"/>
    <mergeCell ref="R38:U38"/>
    <mergeCell ref="AC41:AF41"/>
    <mergeCell ref="AC37:AG37"/>
    <mergeCell ref="AC38:AG38"/>
    <mergeCell ref="AC39:AG39"/>
    <mergeCell ref="X38:Z38"/>
    <mergeCell ref="X37:Z37"/>
    <mergeCell ref="X39:Z39"/>
    <mergeCell ref="X36:AG36"/>
    <mergeCell ref="M39:O39"/>
    <mergeCell ref="C38:E38"/>
    <mergeCell ref="C39:E39"/>
    <mergeCell ref="H35:K35"/>
    <mergeCell ref="H36:K36"/>
    <mergeCell ref="H37:K37"/>
    <mergeCell ref="H38:K38"/>
    <mergeCell ref="C36:E36"/>
    <mergeCell ref="C37:E37"/>
    <mergeCell ref="C35:E35"/>
    <mergeCell ref="X35:Z35"/>
    <mergeCell ref="C2:D2"/>
    <mergeCell ref="H20:K20"/>
    <mergeCell ref="D6:E6"/>
    <mergeCell ref="I5:J5"/>
    <mergeCell ref="I6:J6"/>
    <mergeCell ref="E14:H14"/>
    <mergeCell ref="E12:H12"/>
    <mergeCell ref="E7:H7"/>
    <mergeCell ref="E8:H8"/>
    <mergeCell ref="E9:H9"/>
    <mergeCell ref="E10:H10"/>
    <mergeCell ref="K11:O11"/>
    <mergeCell ref="K12:O12"/>
    <mergeCell ref="K13:O13"/>
    <mergeCell ref="K14:O14"/>
    <mergeCell ref="E11:H11"/>
    <mergeCell ref="C34:E34"/>
    <mergeCell ref="M23:O23"/>
    <mergeCell ref="M20:O20"/>
    <mergeCell ref="C21:E21"/>
    <mergeCell ref="C23:E23"/>
    <mergeCell ref="M22:O22"/>
    <mergeCell ref="H21:K21"/>
    <mergeCell ref="M21:O21"/>
    <mergeCell ref="H26:K26"/>
    <mergeCell ref="H23:K23"/>
    <mergeCell ref="AQ16:AR16"/>
    <mergeCell ref="X33:Z33"/>
    <mergeCell ref="X34:Z34"/>
    <mergeCell ref="AC33:AG33"/>
    <mergeCell ref="D5:G5"/>
    <mergeCell ref="K7:O7"/>
    <mergeCell ref="K8:O8"/>
    <mergeCell ref="M24:O24"/>
    <mergeCell ref="H22:K22"/>
    <mergeCell ref="K9:O9"/>
    <mergeCell ref="K10:O10"/>
    <mergeCell ref="H24:K24"/>
    <mergeCell ref="E13:H13"/>
    <mergeCell ref="C19:E19"/>
    <mergeCell ref="H19:K19"/>
    <mergeCell ref="N5:O5"/>
  </mergeCells>
  <phoneticPr fontId="2" type="noConversion"/>
  <conditionalFormatting sqref="O33:P33">
    <cfRule type="expression" dxfId="1" priority="1" stopIfTrue="1">
      <formula>$I$117="rotes"</formula>
    </cfRule>
    <cfRule type="expression" dxfId="0" priority="2" stopIfTrue="1">
      <formula>$I$117="gelbes"</formula>
    </cfRule>
  </conditionalFormatting>
  <dataValidations count="1">
    <dataValidation type="custom" allowBlank="1" showInputMessage="1" showErrorMessage="1" sqref="I7:I14">
      <formula1>COUNTA(#REF!)=1</formula1>
    </dataValidation>
  </dataValidations>
  <pageMargins left="0.78740157499999996" right="0.78740157499999996" top="0.984251969" bottom="0.984251969" header="0.4921259845" footer="0.4921259845"/>
  <pageSetup paperSize="9" scale="1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AG32"/>
  <sheetViews>
    <sheetView view="pageLayout" zoomScaleNormal="100" workbookViewId="0">
      <selection sqref="A1:B1"/>
    </sheetView>
  </sheetViews>
  <sheetFormatPr baseColWidth="10" defaultColWidth="0" defaultRowHeight="12.75" zeroHeight="1" x14ac:dyDescent="0.2"/>
  <cols>
    <col min="1" max="1" width="14.140625" bestFit="1" customWidth="1"/>
    <col min="2" max="2" width="20.42578125" bestFit="1" customWidth="1"/>
    <col min="3" max="3" width="1" style="391" customWidth="1"/>
    <col min="4" max="4" width="16.7109375" bestFit="1" customWidth="1"/>
    <col min="5" max="5" width="17.42578125" bestFit="1" customWidth="1"/>
    <col min="6" max="6" width="16.42578125" bestFit="1" customWidth="1"/>
    <col min="7" max="7" width="17.7109375" bestFit="1" customWidth="1"/>
    <col min="8" max="8" width="0.85546875" style="391" customWidth="1"/>
    <col min="9" max="9" width="8.140625" customWidth="1"/>
    <col min="10" max="10" width="12.5703125" bestFit="1" customWidth="1"/>
    <col min="11" max="11" width="7.85546875" bestFit="1" customWidth="1"/>
    <col min="12" max="33" width="0" hidden="1" customWidth="1"/>
    <col min="34" max="16384" width="11.42578125" hidden="1"/>
  </cols>
  <sheetData>
    <row r="1" spans="1:33" ht="22.5" customHeight="1" x14ac:dyDescent="0.25">
      <c r="A1" s="651" t="s">
        <v>95</v>
      </c>
      <c r="B1" s="651"/>
      <c r="C1" s="228"/>
      <c r="D1" s="228"/>
      <c r="E1" s="651" t="s">
        <v>96</v>
      </c>
      <c r="F1" s="651"/>
      <c r="G1" s="228"/>
      <c r="H1" s="228"/>
      <c r="I1" s="651" t="s">
        <v>97</v>
      </c>
      <c r="J1" s="651"/>
      <c r="K1" s="228"/>
    </row>
    <row r="2" spans="1:33" s="419" customFormat="1" ht="28.5" customHeight="1" x14ac:dyDescent="0.2">
      <c r="A2" s="422" t="s">
        <v>54</v>
      </c>
      <c r="B2" s="423" t="s">
        <v>178</v>
      </c>
      <c r="C2" s="420"/>
      <c r="D2" s="424" t="s">
        <v>62</v>
      </c>
      <c r="E2" s="422" t="s">
        <v>179</v>
      </c>
      <c r="F2" s="423" t="s">
        <v>180</v>
      </c>
      <c r="G2" s="423" t="s">
        <v>181</v>
      </c>
      <c r="H2" s="420"/>
      <c r="I2" s="422" t="s">
        <v>33</v>
      </c>
      <c r="J2" s="425" t="s">
        <v>38</v>
      </c>
      <c r="K2" s="420" t="s">
        <v>48</v>
      </c>
    </row>
    <row r="3" spans="1:33" x14ac:dyDescent="0.2">
      <c r="A3" s="386">
        <f>Datenblatt!D7</f>
        <v>0</v>
      </c>
      <c r="B3" s="386">
        <f>Datenblatt!I7</f>
        <v>0</v>
      </c>
      <c r="C3" s="386"/>
      <c r="D3" s="387">
        <f>Datenblatt!AB25</f>
        <v>0</v>
      </c>
      <c r="E3" s="387">
        <f>Datenblatt!G25</f>
        <v>0</v>
      </c>
      <c r="F3" s="387">
        <f>Datenblatt!Q25</f>
        <v>0</v>
      </c>
      <c r="G3" s="387">
        <f>Datenblatt!AK25</f>
        <v>0</v>
      </c>
      <c r="H3" s="386"/>
      <c r="I3" s="387">
        <f>Datenblatt!G40</f>
        <v>0</v>
      </c>
      <c r="J3" s="387">
        <f>Datenblatt!Q40</f>
        <v>0</v>
      </c>
      <c r="K3" s="387">
        <f>Datenblatt!AB40</f>
        <v>0</v>
      </c>
    </row>
    <row r="4" spans="1:33" x14ac:dyDescent="0.2">
      <c r="A4" s="386">
        <f>Datenblatt!D8</f>
        <v>0</v>
      </c>
      <c r="B4" s="386">
        <f>Datenblatt!I8</f>
        <v>0</v>
      </c>
      <c r="C4" s="386"/>
      <c r="D4" s="386"/>
      <c r="E4" s="386"/>
      <c r="F4" s="386"/>
      <c r="G4" s="386"/>
      <c r="H4" s="386"/>
      <c r="I4" s="386"/>
      <c r="J4" s="386"/>
      <c r="K4" s="386"/>
    </row>
    <row r="5" spans="1:33" x14ac:dyDescent="0.2">
      <c r="A5" s="386">
        <f>Datenblatt!D9</f>
        <v>0</v>
      </c>
      <c r="B5" s="386">
        <f>Datenblatt!I9</f>
        <v>0</v>
      </c>
      <c r="C5" s="386"/>
      <c r="D5" s="386"/>
      <c r="E5" s="386"/>
      <c r="F5" s="386"/>
      <c r="G5" s="386"/>
      <c r="H5" s="386"/>
      <c r="I5" s="386"/>
      <c r="J5" s="386"/>
      <c r="K5" s="386"/>
    </row>
    <row r="6" spans="1:33" x14ac:dyDescent="0.2">
      <c r="A6" s="386">
        <f>Datenblatt!D10</f>
        <v>0</v>
      </c>
      <c r="B6" s="386">
        <f>Datenblatt!I10</f>
        <v>0</v>
      </c>
      <c r="C6" s="386"/>
      <c r="D6" s="386"/>
      <c r="E6" s="386"/>
      <c r="F6" s="386"/>
      <c r="G6" s="386"/>
      <c r="H6" s="386"/>
      <c r="I6" s="386"/>
      <c r="J6" s="386"/>
      <c r="K6" s="386"/>
    </row>
    <row r="7" spans="1:33" x14ac:dyDescent="0.2">
      <c r="A7" s="386">
        <f>Datenblatt!D11</f>
        <v>0</v>
      </c>
      <c r="B7" s="386">
        <f>Datenblatt!I11</f>
        <v>0</v>
      </c>
      <c r="C7" s="386"/>
      <c r="D7" s="386"/>
      <c r="E7" s="386"/>
      <c r="F7" s="386"/>
      <c r="G7" s="386"/>
      <c r="H7" s="386"/>
      <c r="I7" s="386"/>
      <c r="J7" s="386"/>
      <c r="K7" s="386"/>
    </row>
    <row r="8" spans="1:33" x14ac:dyDescent="0.2">
      <c r="A8" s="386">
        <f>Datenblatt!D12</f>
        <v>0</v>
      </c>
      <c r="B8" s="386">
        <f>Datenblatt!I12</f>
        <v>0</v>
      </c>
      <c r="C8" s="386"/>
      <c r="D8" s="386"/>
      <c r="E8" s="386"/>
      <c r="F8" s="386"/>
      <c r="G8" s="386"/>
      <c r="H8" s="386"/>
      <c r="I8" s="386"/>
      <c r="J8" s="386"/>
      <c r="K8" s="386"/>
    </row>
    <row r="9" spans="1:33" x14ac:dyDescent="0.2">
      <c r="A9" s="386">
        <f>Datenblatt!D13</f>
        <v>0</v>
      </c>
      <c r="B9" s="386">
        <f>Datenblatt!I13</f>
        <v>0</v>
      </c>
      <c r="C9" s="386"/>
      <c r="D9" s="386"/>
      <c r="E9" s="386"/>
      <c r="F9" s="386"/>
      <c r="G9" s="386"/>
      <c r="H9" s="386"/>
      <c r="I9" s="386"/>
      <c r="J9" s="386"/>
      <c r="K9" s="386"/>
    </row>
    <row r="10" spans="1:33" x14ac:dyDescent="0.2">
      <c r="A10" s="386">
        <f>Datenblatt!D14</f>
        <v>0</v>
      </c>
      <c r="B10" s="386">
        <f>Datenblatt!I14</f>
        <v>0</v>
      </c>
      <c r="C10" s="386"/>
      <c r="D10" s="386"/>
      <c r="E10" s="386"/>
      <c r="F10" s="386"/>
      <c r="G10" s="386"/>
      <c r="H10" s="386"/>
      <c r="I10" s="386"/>
      <c r="J10" s="386"/>
      <c r="K10" s="386"/>
    </row>
    <row r="11" spans="1:33" hidden="1" x14ac:dyDescent="0.2">
      <c r="A11" s="391"/>
      <c r="B11" s="391"/>
      <c r="D11" s="391"/>
      <c r="E11" s="391"/>
      <c r="F11" s="391"/>
      <c r="G11" s="391"/>
      <c r="I11" s="391"/>
      <c r="J11" s="391"/>
      <c r="K11" s="391"/>
      <c r="L11" s="391"/>
    </row>
    <row r="12" spans="1:33" hidden="1" x14ac:dyDescent="0.2">
      <c r="A12" s="391"/>
      <c r="B12" s="391"/>
      <c r="D12" s="392"/>
      <c r="E12" s="392"/>
      <c r="F12" s="392"/>
      <c r="G12" s="392"/>
      <c r="H12" s="392"/>
      <c r="I12" s="392"/>
      <c r="J12" s="392"/>
      <c r="K12" s="392"/>
      <c r="L12" s="392"/>
      <c r="M12" s="385"/>
      <c r="N12" s="385"/>
      <c r="O12" s="385"/>
      <c r="P12" s="385"/>
      <c r="Q12" s="385"/>
      <c r="R12" s="385"/>
      <c r="S12" s="385"/>
      <c r="T12" s="385"/>
      <c r="U12" s="385"/>
      <c r="V12" s="385"/>
      <c r="W12" s="385"/>
      <c r="X12" s="385"/>
      <c r="Y12" s="385"/>
      <c r="Z12" s="385"/>
      <c r="AA12" s="385"/>
      <c r="AB12" s="385"/>
      <c r="AC12" s="385"/>
      <c r="AD12" s="385"/>
      <c r="AE12" s="385"/>
      <c r="AF12" s="385"/>
      <c r="AG12" s="385"/>
    </row>
    <row r="13" spans="1:33" hidden="1" x14ac:dyDescent="0.2">
      <c r="A13" s="391"/>
      <c r="B13" s="391"/>
      <c r="D13" s="391"/>
      <c r="E13" s="391"/>
      <c r="F13" s="391"/>
      <c r="G13" s="391"/>
      <c r="I13" s="391"/>
      <c r="J13" s="391"/>
      <c r="K13" s="391"/>
      <c r="L13" s="391"/>
    </row>
    <row r="14" spans="1:33" hidden="1" x14ac:dyDescent="0.2">
      <c r="L14" s="391"/>
    </row>
    <row r="15" spans="1:33" hidden="1" x14ac:dyDescent="0.2">
      <c r="L15" s="391"/>
    </row>
    <row r="16" spans="1:33" hidden="1" x14ac:dyDescent="0.2">
      <c r="L16" s="391"/>
    </row>
    <row r="17" spans="1:12" hidden="1" x14ac:dyDescent="0.2">
      <c r="L17" s="391"/>
    </row>
    <row r="18" spans="1:12" hidden="1" x14ac:dyDescent="0.2">
      <c r="L18" s="391"/>
    </row>
    <row r="19" spans="1:12" hidden="1" x14ac:dyDescent="0.2">
      <c r="L19" s="391"/>
    </row>
    <row r="20" spans="1:12" hidden="1" x14ac:dyDescent="0.2">
      <c r="L20" s="391"/>
    </row>
    <row r="21" spans="1:12" hidden="1" x14ac:dyDescent="0.2">
      <c r="L21" s="391"/>
    </row>
    <row r="22" spans="1:12" hidden="1" x14ac:dyDescent="0.2">
      <c r="L22" s="391"/>
    </row>
    <row r="23" spans="1:12" hidden="1" x14ac:dyDescent="0.2">
      <c r="A23" s="391"/>
      <c r="B23" s="391"/>
      <c r="D23" s="391"/>
      <c r="E23" s="391"/>
      <c r="F23" s="391"/>
      <c r="G23" s="391"/>
      <c r="I23" s="391"/>
      <c r="J23" s="391"/>
      <c r="K23" s="391"/>
      <c r="L23" s="391"/>
    </row>
    <row r="24" spans="1:12" hidden="1" x14ac:dyDescent="0.2">
      <c r="A24" s="391"/>
      <c r="B24" s="391"/>
      <c r="D24" s="391"/>
      <c r="E24" s="391"/>
      <c r="F24" s="391"/>
      <c r="G24" s="391"/>
      <c r="I24" s="391"/>
      <c r="J24" s="391"/>
      <c r="K24" s="391"/>
      <c r="L24" s="391"/>
    </row>
    <row r="25" spans="1:12" hidden="1" x14ac:dyDescent="0.2">
      <c r="A25" s="391"/>
      <c r="B25" s="391"/>
      <c r="D25" s="391"/>
      <c r="E25" s="391"/>
      <c r="F25" s="391"/>
      <c r="G25" s="391"/>
      <c r="I25" s="391"/>
      <c r="J25" s="391"/>
      <c r="K25" s="391"/>
      <c r="L25" s="391"/>
    </row>
    <row r="26" spans="1:12" hidden="1" x14ac:dyDescent="0.2">
      <c r="A26" s="391"/>
      <c r="B26" s="391"/>
      <c r="D26" s="391"/>
      <c r="E26" s="391"/>
      <c r="F26" s="391"/>
      <c r="G26" s="391"/>
      <c r="I26" s="391"/>
      <c r="J26" s="391"/>
      <c r="K26" s="391"/>
      <c r="L26" s="391"/>
    </row>
    <row r="27" spans="1:12" hidden="1" x14ac:dyDescent="0.2">
      <c r="A27" s="391"/>
      <c r="B27" s="391"/>
      <c r="D27" s="391"/>
      <c r="E27" s="391"/>
      <c r="F27" s="391"/>
      <c r="G27" s="391"/>
      <c r="I27" s="391"/>
      <c r="J27" s="391"/>
      <c r="K27" s="391"/>
      <c r="L27" s="391"/>
    </row>
    <row r="28" spans="1:12" hidden="1" x14ac:dyDescent="0.2">
      <c r="A28" s="391"/>
      <c r="B28" s="391"/>
      <c r="D28" s="391"/>
      <c r="E28" s="391"/>
      <c r="F28" s="391"/>
      <c r="G28" s="391"/>
      <c r="I28" s="391"/>
      <c r="J28" s="391"/>
      <c r="K28" s="391"/>
      <c r="L28" s="391"/>
    </row>
    <row r="29" spans="1:12" hidden="1" x14ac:dyDescent="0.2">
      <c r="A29" s="391"/>
      <c r="B29" s="391"/>
      <c r="D29" s="391"/>
      <c r="E29" s="391"/>
      <c r="F29" s="391"/>
      <c r="G29" s="391"/>
      <c r="I29" s="391"/>
      <c r="J29" s="391"/>
      <c r="K29" s="391"/>
      <c r="L29" s="391"/>
    </row>
    <row r="30" spans="1:12" hidden="1" x14ac:dyDescent="0.2">
      <c r="A30" s="391"/>
      <c r="B30" s="391"/>
      <c r="D30" s="391"/>
      <c r="E30" s="391"/>
      <c r="F30" s="391"/>
      <c r="G30" s="391"/>
      <c r="I30" s="391"/>
      <c r="J30" s="391"/>
      <c r="K30" s="391"/>
      <c r="L30" s="391"/>
    </row>
    <row r="31" spans="1:12" hidden="1" x14ac:dyDescent="0.2">
      <c r="H31" s="421"/>
    </row>
    <row r="32" spans="1:12" hidden="1" x14ac:dyDescent="0.2"/>
  </sheetData>
  <mergeCells count="3">
    <mergeCell ref="A1:B1"/>
    <mergeCell ref="E1:F1"/>
    <mergeCell ref="I1:J1"/>
  </mergeCells>
  <pageMargins left="0.70866141732283472" right="0.70866141732283472" top="0.78740157480314965" bottom="0.78740157480314965" header="0.31496062992125984" footer="0.31496062992125984"/>
  <pageSetup paperSize="9" scale="66" orientation="portrait" r:id="rId1"/>
  <headerFooter>
    <oddFooter>&amp;LWM-Fitness Check für KMU
© Fraunhofer IPK (2011)&amp;CGesamtauswertung&amp;R&amp;P von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22</vt:i4>
      </vt:variant>
    </vt:vector>
  </HeadingPairs>
  <TitlesOfParts>
    <vt:vector size="31" baseType="lpstr">
      <vt:lpstr>Titel</vt:lpstr>
      <vt:lpstr>Anleitung</vt:lpstr>
      <vt:lpstr>I. Wissensdomänen</vt:lpstr>
      <vt:lpstr>II. Umgang mit Wissen</vt:lpstr>
      <vt:lpstr>III. Rahmenbedingungen</vt:lpstr>
      <vt:lpstr>Fitness-Report</vt:lpstr>
      <vt:lpstr>Kontakt</vt:lpstr>
      <vt:lpstr>Datenblatt</vt:lpstr>
      <vt:lpstr>Für Gesamtauswertung</vt:lpstr>
      <vt:lpstr>Anerkennung</vt:lpstr>
      <vt:lpstr>Datenqualität</vt:lpstr>
      <vt:lpstr>Anleitung!Druckbereich</vt:lpstr>
      <vt:lpstr>'I. Wissensdomänen'!Druckbereich</vt:lpstr>
      <vt:lpstr>'II. Umgang mit Wissen'!Druckbereich</vt:lpstr>
      <vt:lpstr>'III. Rahmenbedingungen'!Druckbereich</vt:lpstr>
      <vt:lpstr>Kontakt!Druckbereich</vt:lpstr>
      <vt:lpstr>Titel!Druckbereich</vt:lpstr>
      <vt:lpstr>Anleitung!Drucktitel</vt:lpstr>
      <vt:lpstr>'I. Wissensdomänen'!Drucktitel</vt:lpstr>
      <vt:lpstr>'II. Umgang mit Wissen'!Drucktitel</vt:lpstr>
      <vt:lpstr>'III. Rahmenbedingungen'!Drucktitel</vt:lpstr>
      <vt:lpstr>einweisung</vt:lpstr>
      <vt:lpstr>'I. Wissensdomänen'!Kontrollkästchen1</vt:lpstr>
      <vt:lpstr>Mitarbeitermotivation</vt:lpstr>
      <vt:lpstr>Struktur</vt:lpstr>
      <vt:lpstr>Systembestand</vt:lpstr>
      <vt:lpstr>Transparenz</vt:lpstr>
      <vt:lpstr>Verzeichnisstrukturen</vt:lpstr>
      <vt:lpstr>Vorbildfunktion</vt:lpstr>
      <vt:lpstr>Zugriffszeiten</vt:lpstr>
      <vt:lpstr>Zusammenarbeit</vt:lpstr>
    </vt:vector>
  </TitlesOfParts>
  <Company>Fraunhofer IPK Berlin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WM-Fitness-Check</dc:title>
  <dc:subject>ProWis Modul zur Selbstbewertung</dc:subject>
  <dc:creator>Fraunhofer IPK Berlin</dc:creator>
  <cp:lastModifiedBy>Schmieg, Hans Georg</cp:lastModifiedBy>
  <cp:lastPrinted>2011-10-17T11:14:33Z</cp:lastPrinted>
  <dcterms:created xsi:type="dcterms:W3CDTF">2009-03-02T10:44:23Z</dcterms:created>
  <dcterms:modified xsi:type="dcterms:W3CDTF">2013-04-18T11:57:39Z</dcterms:modified>
  <cp:category>ProWis Modul zur Selbstbewertung</cp:category>
</cp:coreProperties>
</file>